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28515" windowHeight="12855"/>
  </bookViews>
  <sheets>
    <sheet name="Prépa marge" sheetId="1" r:id="rId1"/>
  </sheets>
  <externalReferences>
    <externalReference r:id="rId2"/>
    <externalReference r:id="rId3"/>
    <externalReference r:id="rId4"/>
  </externalReferences>
  <calcPr calcId="125725" iterate="1" calcOnSave="0"/>
</workbook>
</file>

<file path=xl/calcChain.xml><?xml version="1.0" encoding="utf-8"?>
<calcChain xmlns="http://schemas.openxmlformats.org/spreadsheetml/2006/main">
  <c r="U1937" i="1"/>
  <c r="AA1937" s="1"/>
  <c r="AB1936"/>
  <c r="X1936"/>
  <c r="U1936"/>
  <c r="AA1936" s="1"/>
  <c r="AA1935"/>
  <c r="U1935"/>
  <c r="Z1935" s="1"/>
  <c r="AB1934"/>
  <c r="AA1934"/>
  <c r="Z1934"/>
  <c r="X1934"/>
  <c r="V1934"/>
  <c r="W1935" s="1"/>
  <c r="U1934"/>
  <c r="AC1934" s="1"/>
  <c r="U1933"/>
  <c r="AB1933" s="1"/>
  <c r="AB1932"/>
  <c r="X1932"/>
  <c r="U1932"/>
  <c r="AB1931"/>
  <c r="X1931"/>
  <c r="U1931"/>
  <c r="AA1931" s="1"/>
  <c r="T1931"/>
  <c r="T1932" s="1"/>
  <c r="AC1930"/>
  <c r="AB1930"/>
  <c r="AA1930"/>
  <c r="Z1930"/>
  <c r="Y1930"/>
  <c r="X1930"/>
  <c r="W1930"/>
  <c r="V1930"/>
  <c r="W1931" s="1"/>
  <c r="AC1929"/>
  <c r="AB1929"/>
  <c r="AA1929"/>
  <c r="Z1929"/>
  <c r="Y1929"/>
  <c r="X1929"/>
  <c r="W1928" s="1"/>
  <c r="V1929"/>
  <c r="AC1928"/>
  <c r="AB1928"/>
  <c r="AA1928"/>
  <c r="Z1928"/>
  <c r="Y1928"/>
  <c r="X1928"/>
  <c r="V1928"/>
  <c r="W1929" s="1"/>
  <c r="AC1927"/>
  <c r="AB1927"/>
  <c r="AA1927"/>
  <c r="Z1927"/>
  <c r="Y1927"/>
  <c r="X1927"/>
  <c r="W1926" s="1"/>
  <c r="V1927"/>
  <c r="AC1926"/>
  <c r="AB1926"/>
  <c r="AA1926"/>
  <c r="Z1926"/>
  <c r="Y1926"/>
  <c r="X1926"/>
  <c r="V1926"/>
  <c r="W1927" s="1"/>
  <c r="AC1925"/>
  <c r="AB1925"/>
  <c r="AA1925"/>
  <c r="Z1925"/>
  <c r="Y1925"/>
  <c r="X1925"/>
  <c r="W1924" s="1"/>
  <c r="V1925"/>
  <c r="AC1924"/>
  <c r="AB1924"/>
  <c r="AA1924"/>
  <c r="Z1924"/>
  <c r="Y1924"/>
  <c r="X1924"/>
  <c r="V1924"/>
  <c r="W1925" s="1"/>
  <c r="AC1923"/>
  <c r="AB1923"/>
  <c r="AA1923"/>
  <c r="Z1923"/>
  <c r="Y1923"/>
  <c r="X1923"/>
  <c r="V1923"/>
  <c r="L1923"/>
  <c r="K1923"/>
  <c r="J1923"/>
  <c r="I1923"/>
  <c r="H1923"/>
  <c r="AC1922"/>
  <c r="AB1922"/>
  <c r="AA1922"/>
  <c r="Z1922"/>
  <c r="Y1922"/>
  <c r="X1922"/>
  <c r="V1922"/>
  <c r="W1923" s="1"/>
  <c r="AC1921"/>
  <c r="AB1921"/>
  <c r="AA1921"/>
  <c r="Z1921"/>
  <c r="Y1921"/>
  <c r="X1921"/>
  <c r="V1921"/>
  <c r="W1922" s="1"/>
  <c r="AC1920"/>
  <c r="AB1920"/>
  <c r="AA1920"/>
  <c r="Z1920"/>
  <c r="Y1920"/>
  <c r="X1920"/>
  <c r="V1920"/>
  <c r="W1921" s="1"/>
  <c r="M1920"/>
  <c r="AC1919"/>
  <c r="AB1919"/>
  <c r="AA1919"/>
  <c r="Z1919"/>
  <c r="Y1919"/>
  <c r="X1919"/>
  <c r="V1919"/>
  <c r="W1920" s="1"/>
  <c r="N1919"/>
  <c r="I1919"/>
  <c r="AC1918"/>
  <c r="AB1918"/>
  <c r="AA1918"/>
  <c r="Z1918"/>
  <c r="Y1918"/>
  <c r="X1918"/>
  <c r="V1918"/>
  <c r="W1919" s="1"/>
  <c r="AC1917"/>
  <c r="AB1917"/>
  <c r="AA1917"/>
  <c r="Z1917"/>
  <c r="Y1917"/>
  <c r="X1917"/>
  <c r="V1917"/>
  <c r="AB1916"/>
  <c r="AA1916"/>
  <c r="Z1916"/>
  <c r="Y1916"/>
  <c r="X1916"/>
  <c r="V1916"/>
  <c r="W1917" s="1"/>
  <c r="AB1915"/>
  <c r="AA1915"/>
  <c r="Z1915"/>
  <c r="Y1915"/>
  <c r="X1915"/>
  <c r="V1915"/>
  <c r="W1916" s="1"/>
  <c r="AB1914"/>
  <c r="AA1914"/>
  <c r="Z1914"/>
  <c r="Y1914"/>
  <c r="X1914"/>
  <c r="W1914"/>
  <c r="V1914"/>
  <c r="W1915" s="1"/>
  <c r="AB1913"/>
  <c r="AA1913"/>
  <c r="Z1913"/>
  <c r="Y1913"/>
  <c r="X1913"/>
  <c r="W1913"/>
  <c r="V1913"/>
  <c r="AB1912"/>
  <c r="AA1912"/>
  <c r="Z1912"/>
  <c r="Y1912"/>
  <c r="X1912"/>
  <c r="V1912"/>
  <c r="O1912"/>
  <c r="N1912"/>
  <c r="M1912"/>
  <c r="L1912"/>
  <c r="K1912"/>
  <c r="J1912"/>
  <c r="I1912"/>
  <c r="H1912"/>
  <c r="G1912"/>
  <c r="F1912"/>
  <c r="E1912"/>
  <c r="D1912"/>
  <c r="P1912" s="1"/>
  <c r="AB1911"/>
  <c r="AA1911"/>
  <c r="Z1911"/>
  <c r="Y1911"/>
  <c r="X1911"/>
  <c r="V1911"/>
  <c r="W1912" s="1"/>
  <c r="O1911"/>
  <c r="O1913" s="1"/>
  <c r="N1911"/>
  <c r="N1935" s="1"/>
  <c r="M1911"/>
  <c r="M1932" s="1"/>
  <c r="L1911"/>
  <c r="L1932" s="1"/>
  <c r="K1911"/>
  <c r="K1913" s="1"/>
  <c r="J1911"/>
  <c r="J1935" s="1"/>
  <c r="I1911"/>
  <c r="I1932" s="1"/>
  <c r="H1911"/>
  <c r="H1932" s="1"/>
  <c r="G1911"/>
  <c r="G1913" s="1"/>
  <c r="F1911"/>
  <c r="F1935" s="1"/>
  <c r="E1911"/>
  <c r="D1911"/>
  <c r="AB1910"/>
  <c r="AA1910"/>
  <c r="Z1910"/>
  <c r="Y1910"/>
  <c r="X1910"/>
  <c r="V1910"/>
  <c r="W1911" s="1"/>
  <c r="AB1909"/>
  <c r="AA1909"/>
  <c r="Z1909"/>
  <c r="Y1909"/>
  <c r="X1909"/>
  <c r="V1909"/>
  <c r="W1910" s="1"/>
  <c r="AB1908"/>
  <c r="AA1908"/>
  <c r="Z1908"/>
  <c r="Y1908"/>
  <c r="X1908"/>
  <c r="W1908"/>
  <c r="V1908"/>
  <c r="W1909" s="1"/>
  <c r="AB1907"/>
  <c r="AA1907"/>
  <c r="Z1907"/>
  <c r="Y1907"/>
  <c r="X1907"/>
  <c r="W1907"/>
  <c r="V1907"/>
  <c r="AB1906"/>
  <c r="AA1906"/>
  <c r="Z1906"/>
  <c r="Y1906"/>
  <c r="X1906"/>
  <c r="W1906"/>
  <c r="V1906"/>
  <c r="AB1905"/>
  <c r="AA1905"/>
  <c r="Z1905"/>
  <c r="Y1905"/>
  <c r="X1905"/>
  <c r="W1905"/>
  <c r="V1905"/>
  <c r="O1905"/>
  <c r="N1905"/>
  <c r="M1905"/>
  <c r="K1905"/>
  <c r="J1905"/>
  <c r="I1905"/>
  <c r="G1905"/>
  <c r="F1905"/>
  <c r="AB1904"/>
  <c r="AA1904"/>
  <c r="Z1904"/>
  <c r="Y1904"/>
  <c r="X1904"/>
  <c r="W1904"/>
  <c r="V1904"/>
  <c r="O1904"/>
  <c r="N1904"/>
  <c r="M1904"/>
  <c r="L1904"/>
  <c r="K1904"/>
  <c r="J1904"/>
  <c r="I1904"/>
  <c r="H1904"/>
  <c r="G1904"/>
  <c r="F1904"/>
  <c r="E1904"/>
  <c r="D1904"/>
  <c r="P1904" s="1"/>
  <c r="AB1903"/>
  <c r="AA1903"/>
  <c r="Z1903"/>
  <c r="Y1903"/>
  <c r="X1903"/>
  <c r="W1903"/>
  <c r="V1903"/>
  <c r="O1903"/>
  <c r="N1903"/>
  <c r="M1903"/>
  <c r="L1903"/>
  <c r="K1903"/>
  <c r="J1903"/>
  <c r="I1903"/>
  <c r="H1903"/>
  <c r="G1903"/>
  <c r="F1903"/>
  <c r="E1903"/>
  <c r="E1905" s="1"/>
  <c r="D1903"/>
  <c r="P1903" s="1"/>
  <c r="AC1902"/>
  <c r="AB1902"/>
  <c r="AA1902"/>
  <c r="Z1902"/>
  <c r="Y1902"/>
  <c r="X1902"/>
  <c r="V1902"/>
  <c r="L1902"/>
  <c r="AC1901"/>
  <c r="AB1901"/>
  <c r="AA1901"/>
  <c r="Z1901"/>
  <c r="Y1901"/>
  <c r="X1901"/>
  <c r="W1901"/>
  <c r="V1901"/>
  <c r="AD1901" s="1"/>
  <c r="AC1900"/>
  <c r="AB1900"/>
  <c r="AA1900"/>
  <c r="Z1900"/>
  <c r="Y1900"/>
  <c r="X1900"/>
  <c r="V1900"/>
  <c r="O1900"/>
  <c r="O1906" s="1"/>
  <c r="N1900"/>
  <c r="N1906" s="1"/>
  <c r="M1900"/>
  <c r="M1906" s="1"/>
  <c r="L1900"/>
  <c r="L1906" s="1"/>
  <c r="K1900"/>
  <c r="K1906" s="1"/>
  <c r="J1900"/>
  <c r="J1906" s="1"/>
  <c r="I1900"/>
  <c r="I1906" s="1"/>
  <c r="H1900"/>
  <c r="H1906" s="1"/>
  <c r="G1900"/>
  <c r="G1906" s="1"/>
  <c r="F1900"/>
  <c r="F1906" s="1"/>
  <c r="E1900"/>
  <c r="E1906" s="1"/>
  <c r="D1900"/>
  <c r="P1900" s="1"/>
  <c r="AC1899"/>
  <c r="AB1899"/>
  <c r="AA1899"/>
  <c r="Z1899"/>
  <c r="Y1899"/>
  <c r="X1899"/>
  <c r="W1899"/>
  <c r="V1899"/>
  <c r="AD1899" s="1"/>
  <c r="O1899"/>
  <c r="O1914" s="1"/>
  <c r="N1899"/>
  <c r="N1925" s="1"/>
  <c r="M1899"/>
  <c r="M1908" s="1"/>
  <c r="L1899"/>
  <c r="L1914" s="1"/>
  <c r="K1899"/>
  <c r="K1914" s="1"/>
  <c r="J1899"/>
  <c r="J1925" s="1"/>
  <c r="I1899"/>
  <c r="I1908" s="1"/>
  <c r="H1899"/>
  <c r="H1914" s="1"/>
  <c r="G1899"/>
  <c r="G1914" s="1"/>
  <c r="F1899"/>
  <c r="F1925" s="1"/>
  <c r="E1899"/>
  <c r="D1899"/>
  <c r="AC1898"/>
  <c r="AB1898"/>
  <c r="AA1898"/>
  <c r="Z1898"/>
  <c r="Y1898"/>
  <c r="X1898"/>
  <c r="V1898"/>
  <c r="AC1897"/>
  <c r="AB1897"/>
  <c r="AA1897"/>
  <c r="Z1897"/>
  <c r="Y1897"/>
  <c r="X1897"/>
  <c r="V1897"/>
  <c r="AC1896"/>
  <c r="AB1896"/>
  <c r="AA1896"/>
  <c r="Z1896"/>
  <c r="Y1896"/>
  <c r="X1896"/>
  <c r="V1896"/>
  <c r="AB1895"/>
  <c r="X1895"/>
  <c r="U1895"/>
  <c r="AA1895" s="1"/>
  <c r="AA1894"/>
  <c r="U1894"/>
  <c r="Z1894" s="1"/>
  <c r="AA1893"/>
  <c r="Z1893"/>
  <c r="V1893"/>
  <c r="W1894" s="1"/>
  <c r="U1893"/>
  <c r="AC1893" s="1"/>
  <c r="O1893"/>
  <c r="N1893"/>
  <c r="M1893"/>
  <c r="L1893"/>
  <c r="K1893"/>
  <c r="J1893"/>
  <c r="I1893"/>
  <c r="H1893"/>
  <c r="G1893"/>
  <c r="F1893"/>
  <c r="E1893"/>
  <c r="U1892"/>
  <c r="AB1892" s="1"/>
  <c r="E1892"/>
  <c r="F1892" s="1"/>
  <c r="G1892" s="1"/>
  <c r="H1892" s="1"/>
  <c r="I1892" s="1"/>
  <c r="J1892" s="1"/>
  <c r="K1892" s="1"/>
  <c r="L1892" s="1"/>
  <c r="M1892" s="1"/>
  <c r="N1892" s="1"/>
  <c r="O1892" s="1"/>
  <c r="D1892"/>
  <c r="AB1891"/>
  <c r="X1891"/>
  <c r="U1891"/>
  <c r="AA1890"/>
  <c r="Z1890"/>
  <c r="X1890"/>
  <c r="V1890"/>
  <c r="U1890"/>
  <c r="AB1890" s="1"/>
  <c r="O1890"/>
  <c r="N1890"/>
  <c r="M1890"/>
  <c r="L1890"/>
  <c r="K1890"/>
  <c r="J1890"/>
  <c r="I1890"/>
  <c r="H1890"/>
  <c r="G1890"/>
  <c r="F1890"/>
  <c r="E1890"/>
  <c r="D1890"/>
  <c r="D1893" s="1"/>
  <c r="AB1889"/>
  <c r="AA1889"/>
  <c r="X1889"/>
  <c r="U1889"/>
  <c r="Z1889" s="1"/>
  <c r="AA1888"/>
  <c r="Z1888"/>
  <c r="V1888"/>
  <c r="W1889" s="1"/>
  <c r="U1888"/>
  <c r="AC1888" s="1"/>
  <c r="U1887"/>
  <c r="AB1887" s="1"/>
  <c r="U1886"/>
  <c r="U1885"/>
  <c r="U1884"/>
  <c r="O1884"/>
  <c r="N1884"/>
  <c r="M1884"/>
  <c r="L1884"/>
  <c r="K1884"/>
  <c r="J1884"/>
  <c r="I1884"/>
  <c r="H1884"/>
  <c r="G1884"/>
  <c r="F1884"/>
  <c r="E1884"/>
  <c r="D1884"/>
  <c r="AB1883"/>
  <c r="X1883"/>
  <c r="U1883"/>
  <c r="AC1883" s="1"/>
  <c r="O1883"/>
  <c r="N1883"/>
  <c r="M1883"/>
  <c r="L1883"/>
  <c r="K1883"/>
  <c r="J1883"/>
  <c r="I1883"/>
  <c r="H1883"/>
  <c r="G1883"/>
  <c r="F1883"/>
  <c r="E1883"/>
  <c r="D1883"/>
  <c r="P1883" s="1"/>
  <c r="AB1882"/>
  <c r="X1882"/>
  <c r="U1882"/>
  <c r="AC1882" s="1"/>
  <c r="O1882"/>
  <c r="N1882"/>
  <c r="M1882"/>
  <c r="L1882"/>
  <c r="K1882"/>
  <c r="J1882"/>
  <c r="I1882"/>
  <c r="H1882"/>
  <c r="G1882"/>
  <c r="F1882"/>
  <c r="E1882"/>
  <c r="D1882"/>
  <c r="AB1881"/>
  <c r="X1881"/>
  <c r="U1881"/>
  <c r="AC1881" s="1"/>
  <c r="P1881"/>
  <c r="AB1880"/>
  <c r="X1880"/>
  <c r="U1880"/>
  <c r="AC1880" s="1"/>
  <c r="O1880"/>
  <c r="O1887" s="1"/>
  <c r="N1880"/>
  <c r="N1887" s="1"/>
  <c r="M1880"/>
  <c r="M1887" s="1"/>
  <c r="L1880"/>
  <c r="L1887" s="1"/>
  <c r="K1880"/>
  <c r="K1887" s="1"/>
  <c r="J1880"/>
  <c r="J1887" s="1"/>
  <c r="I1880"/>
  <c r="I1887" s="1"/>
  <c r="H1880"/>
  <c r="H1887" s="1"/>
  <c r="G1880"/>
  <c r="G1887" s="1"/>
  <c r="F1880"/>
  <c r="F1887" s="1"/>
  <c r="E1880"/>
  <c r="E1887" s="1"/>
  <c r="D1880"/>
  <c r="D1887" s="1"/>
  <c r="AB1879"/>
  <c r="X1879"/>
  <c r="U1879"/>
  <c r="AC1879" s="1"/>
  <c r="AB1878"/>
  <c r="X1878"/>
  <c r="U1878"/>
  <c r="AC1878" s="1"/>
  <c r="T1878"/>
  <c r="T1879" s="1"/>
  <c r="T1880" s="1"/>
  <c r="T1881" s="1"/>
  <c r="T1882" s="1"/>
  <c r="T1883" s="1"/>
  <c r="T1884" s="1"/>
  <c r="O1878"/>
  <c r="O1886" s="1"/>
  <c r="N1878"/>
  <c r="N1886" s="1"/>
  <c r="M1878"/>
  <c r="M1886" s="1"/>
  <c r="L1878"/>
  <c r="L1886" s="1"/>
  <c r="K1878"/>
  <c r="K1886" s="1"/>
  <c r="J1878"/>
  <c r="J1886" s="1"/>
  <c r="I1878"/>
  <c r="I1886" s="1"/>
  <c r="H1878"/>
  <c r="H1886" s="1"/>
  <c r="G1878"/>
  <c r="G1886" s="1"/>
  <c r="F1878"/>
  <c r="F1886" s="1"/>
  <c r="E1878"/>
  <c r="E1886" s="1"/>
  <c r="D1878"/>
  <c r="D1886" s="1"/>
  <c r="AB1877"/>
  <c r="U1877"/>
  <c r="P1877"/>
  <c r="AB1876"/>
  <c r="X1876"/>
  <c r="U1876"/>
  <c r="AC1876" s="1"/>
  <c r="AB1875"/>
  <c r="AA1875"/>
  <c r="X1875"/>
  <c r="U1875"/>
  <c r="AC1875" s="1"/>
  <c r="AA1874"/>
  <c r="Z1874"/>
  <c r="V1874"/>
  <c r="W1875" s="1"/>
  <c r="U1874"/>
  <c r="AB1874" s="1"/>
  <c r="O1874"/>
  <c r="N1874"/>
  <c r="M1874"/>
  <c r="L1874"/>
  <c r="K1874"/>
  <c r="G1874"/>
  <c r="AB1873"/>
  <c r="AA1873"/>
  <c r="Z1873"/>
  <c r="X1873"/>
  <c r="V1873"/>
  <c r="U1873"/>
  <c r="AC1873" s="1"/>
  <c r="U1872"/>
  <c r="AC1872" s="1"/>
  <c r="O1872"/>
  <c r="N1872"/>
  <c r="M1872"/>
  <c r="L1872"/>
  <c r="K1872"/>
  <c r="J1872"/>
  <c r="I1872"/>
  <c r="H1872"/>
  <c r="G1872"/>
  <c r="F1872"/>
  <c r="E1872"/>
  <c r="D1872"/>
  <c r="U1871"/>
  <c r="AC1871" s="1"/>
  <c r="O1871"/>
  <c r="N1871"/>
  <c r="M1871"/>
  <c r="L1871"/>
  <c r="K1871"/>
  <c r="J1871"/>
  <c r="I1871"/>
  <c r="H1871"/>
  <c r="G1871"/>
  <c r="F1871"/>
  <c r="E1871"/>
  <c r="D1871"/>
  <c r="P1871" s="1"/>
  <c r="Y1870"/>
  <c r="U1870"/>
  <c r="P1870"/>
  <c r="Y1869"/>
  <c r="U1869"/>
  <c r="P1869"/>
  <c r="P1890" s="1"/>
  <c r="Y1868"/>
  <c r="U1868"/>
  <c r="AB1867"/>
  <c r="AA1867"/>
  <c r="X1867"/>
  <c r="W1866" s="1"/>
  <c r="U1867"/>
  <c r="AC1867" s="1"/>
  <c r="AB1866"/>
  <c r="AA1866"/>
  <c r="Z1866"/>
  <c r="X1866"/>
  <c r="V1866"/>
  <c r="U1866"/>
  <c r="AC1866" s="1"/>
  <c r="O1866"/>
  <c r="N1866"/>
  <c r="M1866"/>
  <c r="L1866"/>
  <c r="K1866"/>
  <c r="J1866"/>
  <c r="J1874" s="1"/>
  <c r="I1866"/>
  <c r="I1874" s="1"/>
  <c r="H1866"/>
  <c r="H1874" s="1"/>
  <c r="G1866"/>
  <c r="F1866"/>
  <c r="F1874" s="1"/>
  <c r="E1866"/>
  <c r="E1874" s="1"/>
  <c r="D1866"/>
  <c r="D1874" s="1"/>
  <c r="AB1865"/>
  <c r="AA1865"/>
  <c r="Z1865"/>
  <c r="W1865"/>
  <c r="V1865"/>
  <c r="U1865"/>
  <c r="AC1865" s="1"/>
  <c r="L1865"/>
  <c r="L1885" s="1"/>
  <c r="AB1864"/>
  <c r="AA1864"/>
  <c r="Z1864"/>
  <c r="X1864"/>
  <c r="V1864"/>
  <c r="U1864"/>
  <c r="AC1864" s="1"/>
  <c r="O1864"/>
  <c r="O1865" s="1"/>
  <c r="O1885" s="1"/>
  <c r="N1864"/>
  <c r="N1865" s="1"/>
  <c r="N1885" s="1"/>
  <c r="M1864"/>
  <c r="M1865" s="1"/>
  <c r="M1885" s="1"/>
  <c r="L1864"/>
  <c r="K1864"/>
  <c r="K1865" s="1"/>
  <c r="K1885" s="1"/>
  <c r="J1864"/>
  <c r="J1865" s="1"/>
  <c r="J1885" s="1"/>
  <c r="I1864"/>
  <c r="I1865" s="1"/>
  <c r="I1885" s="1"/>
  <c r="H1864"/>
  <c r="H1865" s="1"/>
  <c r="H1885" s="1"/>
  <c r="G1864"/>
  <c r="G1865" s="1"/>
  <c r="G1885" s="1"/>
  <c r="F1864"/>
  <c r="F1865" s="1"/>
  <c r="F1885" s="1"/>
  <c r="E1864"/>
  <c r="E1865" s="1"/>
  <c r="E1885" s="1"/>
  <c r="D1864"/>
  <c r="D1865" s="1"/>
  <c r="AB1863"/>
  <c r="AA1863"/>
  <c r="Z1863"/>
  <c r="X1863"/>
  <c r="W1863"/>
  <c r="V1863"/>
  <c r="U1863"/>
  <c r="AC1863" s="1"/>
  <c r="P1863"/>
  <c r="O1863"/>
  <c r="N1863"/>
  <c r="M1863"/>
  <c r="L1863"/>
  <c r="K1863"/>
  <c r="J1863"/>
  <c r="I1863"/>
  <c r="H1863"/>
  <c r="G1863"/>
  <c r="F1863"/>
  <c r="E1863"/>
  <c r="D1863"/>
  <c r="AB1862"/>
  <c r="AA1862"/>
  <c r="W1862"/>
  <c r="V1862"/>
  <c r="U1862"/>
  <c r="AC1862" s="1"/>
  <c r="P1862"/>
  <c r="AB1861"/>
  <c r="AA1861"/>
  <c r="Z1861"/>
  <c r="V1861"/>
  <c r="U1861"/>
  <c r="AC1861" s="1"/>
  <c r="P1861"/>
  <c r="AB1860"/>
  <c r="AA1860"/>
  <c r="Z1860"/>
  <c r="X1860"/>
  <c r="V1860"/>
  <c r="U1860"/>
  <c r="AC1860" s="1"/>
  <c r="O1860"/>
  <c r="N1860"/>
  <c r="M1860"/>
  <c r="L1860"/>
  <c r="K1860"/>
  <c r="J1860"/>
  <c r="I1860"/>
  <c r="H1860"/>
  <c r="G1860"/>
  <c r="F1860"/>
  <c r="E1860"/>
  <c r="D1860"/>
  <c r="AB1859"/>
  <c r="AA1859"/>
  <c r="Z1859"/>
  <c r="W1859"/>
  <c r="V1859"/>
  <c r="U1859"/>
  <c r="AC1859" s="1"/>
  <c r="O1859"/>
  <c r="N1859"/>
  <c r="M1859"/>
  <c r="L1859"/>
  <c r="K1859"/>
  <c r="J1859"/>
  <c r="I1859"/>
  <c r="H1859"/>
  <c r="G1859"/>
  <c r="F1859"/>
  <c r="E1859"/>
  <c r="D1859"/>
  <c r="AB1858"/>
  <c r="AA1858"/>
  <c r="Z1858"/>
  <c r="V1858"/>
  <c r="U1858"/>
  <c r="AC1858" s="1"/>
  <c r="P1858"/>
  <c r="AB1857"/>
  <c r="AA1857"/>
  <c r="Z1857"/>
  <c r="X1857"/>
  <c r="U1857"/>
  <c r="AC1857" s="1"/>
  <c r="P1857"/>
  <c r="P1872" s="1"/>
  <c r="AB1856"/>
  <c r="AA1856"/>
  <c r="Z1856"/>
  <c r="X1856"/>
  <c r="X1862" s="1"/>
  <c r="W1861" s="1"/>
  <c r="V1856"/>
  <c r="U1856"/>
  <c r="AC1856" s="1"/>
  <c r="AA1855"/>
  <c r="Z1855"/>
  <c r="V1855"/>
  <c r="W1856" s="1"/>
  <c r="U1855"/>
  <c r="AB1855" s="1"/>
  <c r="U1854"/>
  <c r="V1854" s="1"/>
  <c r="C1854"/>
  <c r="Z1853"/>
  <c r="Y1853"/>
  <c r="V1853"/>
  <c r="U1853"/>
  <c r="AB1852"/>
  <c r="Y1852"/>
  <c r="U1852"/>
  <c r="X1852" s="1"/>
  <c r="X1858" s="1"/>
  <c r="W1857" s="1"/>
  <c r="AB1851"/>
  <c r="AA1851"/>
  <c r="Z1851"/>
  <c r="X1851"/>
  <c r="V1851"/>
  <c r="U1851"/>
  <c r="AC1851" s="1"/>
  <c r="O1851"/>
  <c r="N1851"/>
  <c r="M1851"/>
  <c r="L1851"/>
  <c r="K1851"/>
  <c r="J1851"/>
  <c r="I1851"/>
  <c r="H1851"/>
  <c r="G1851"/>
  <c r="F1851"/>
  <c r="E1851"/>
  <c r="D1851"/>
  <c r="AA1850"/>
  <c r="Z1850"/>
  <c r="V1850"/>
  <c r="U1850"/>
  <c r="AB1850" s="1"/>
  <c r="F1850"/>
  <c r="G1850" s="1"/>
  <c r="H1850" s="1"/>
  <c r="I1850" s="1"/>
  <c r="J1850" s="1"/>
  <c r="K1850" s="1"/>
  <c r="L1850" s="1"/>
  <c r="M1850" s="1"/>
  <c r="N1850" s="1"/>
  <c r="O1850" s="1"/>
  <c r="E1850"/>
  <c r="D1850"/>
  <c r="Z1849"/>
  <c r="U1849"/>
  <c r="Y1848"/>
  <c r="U1848"/>
  <c r="O1848"/>
  <c r="N1848"/>
  <c r="M1848"/>
  <c r="L1848"/>
  <c r="K1848"/>
  <c r="J1848"/>
  <c r="I1848"/>
  <c r="H1848"/>
  <c r="G1848"/>
  <c r="F1848"/>
  <c r="E1848"/>
  <c r="D1848"/>
  <c r="U1847"/>
  <c r="AB1847" s="1"/>
  <c r="AB1846"/>
  <c r="AA1846"/>
  <c r="Z1846"/>
  <c r="X1846"/>
  <c r="V1846"/>
  <c r="U1846"/>
  <c r="AC1846" s="1"/>
  <c r="AC1845"/>
  <c r="Y1845"/>
  <c r="U1845"/>
  <c r="AA1845" s="1"/>
  <c r="AB1844"/>
  <c r="AA1844"/>
  <c r="Z1844"/>
  <c r="X1844"/>
  <c r="V1844"/>
  <c r="W1845" s="1"/>
  <c r="U1844"/>
  <c r="AB1843"/>
  <c r="AA1843"/>
  <c r="Z1843"/>
  <c r="X1843"/>
  <c r="V1843"/>
  <c r="U1843"/>
  <c r="AC1843" s="1"/>
  <c r="AB1842"/>
  <c r="AA1842"/>
  <c r="Z1842"/>
  <c r="X1842"/>
  <c r="V1842"/>
  <c r="U1842"/>
  <c r="AC1842" s="1"/>
  <c r="O1842"/>
  <c r="N1842"/>
  <c r="M1842"/>
  <c r="L1842"/>
  <c r="K1842"/>
  <c r="J1842"/>
  <c r="I1842"/>
  <c r="H1842"/>
  <c r="G1842"/>
  <c r="F1842"/>
  <c r="E1842"/>
  <c r="D1842"/>
  <c r="AB1841"/>
  <c r="AA1841"/>
  <c r="Z1841"/>
  <c r="X1841"/>
  <c r="V1841"/>
  <c r="U1841"/>
  <c r="AC1841" s="1"/>
  <c r="O1841"/>
  <c r="N1841"/>
  <c r="M1841"/>
  <c r="L1841"/>
  <c r="K1841"/>
  <c r="J1841"/>
  <c r="I1841"/>
  <c r="H1841"/>
  <c r="G1841"/>
  <c r="F1841"/>
  <c r="E1841"/>
  <c r="D1841"/>
  <c r="P1841" s="1"/>
  <c r="AB1840"/>
  <c r="AA1840"/>
  <c r="Z1840"/>
  <c r="X1840"/>
  <c r="V1840"/>
  <c r="U1840"/>
  <c r="AC1840" s="1"/>
  <c r="O1840"/>
  <c r="N1840"/>
  <c r="M1840"/>
  <c r="L1840"/>
  <c r="K1840"/>
  <c r="J1840"/>
  <c r="I1840"/>
  <c r="H1840"/>
  <c r="G1840"/>
  <c r="F1840"/>
  <c r="E1840"/>
  <c r="D1840"/>
  <c r="AB1839"/>
  <c r="AA1839"/>
  <c r="Z1839"/>
  <c r="X1839"/>
  <c r="V1839"/>
  <c r="U1839"/>
  <c r="AC1839" s="1"/>
  <c r="P1839"/>
  <c r="AB1838"/>
  <c r="AA1838"/>
  <c r="Z1838"/>
  <c r="X1838"/>
  <c r="V1838"/>
  <c r="U1838"/>
  <c r="AC1838" s="1"/>
  <c r="O1838"/>
  <c r="O1845" s="1"/>
  <c r="N1838"/>
  <c r="N1845" s="1"/>
  <c r="M1838"/>
  <c r="M1845" s="1"/>
  <c r="L1838"/>
  <c r="L1845" s="1"/>
  <c r="K1838"/>
  <c r="K1845" s="1"/>
  <c r="J1838"/>
  <c r="J1845" s="1"/>
  <c r="I1838"/>
  <c r="I1845" s="1"/>
  <c r="H1838"/>
  <c r="H1845" s="1"/>
  <c r="G1838"/>
  <c r="G1845" s="1"/>
  <c r="F1838"/>
  <c r="F1845" s="1"/>
  <c r="E1838"/>
  <c r="E1845" s="1"/>
  <c r="D1838"/>
  <c r="D1845" s="1"/>
  <c r="AB1837"/>
  <c r="AA1837"/>
  <c r="Z1837"/>
  <c r="X1837"/>
  <c r="V1837"/>
  <c r="U1837"/>
  <c r="AC1837" s="1"/>
  <c r="AB1836"/>
  <c r="AA1836"/>
  <c r="Z1836"/>
  <c r="X1836"/>
  <c r="V1836"/>
  <c r="U1836"/>
  <c r="AC1836" s="1"/>
  <c r="T1836"/>
  <c r="T1837" s="1"/>
  <c r="T1838" s="1"/>
  <c r="T1839" s="1"/>
  <c r="T1840" s="1"/>
  <c r="T1841" s="1"/>
  <c r="T1842" s="1"/>
  <c r="T1843" s="1"/>
  <c r="T1844" s="1"/>
  <c r="O1836"/>
  <c r="O1844" s="1"/>
  <c r="N1836"/>
  <c r="N1844" s="1"/>
  <c r="M1836"/>
  <c r="M1844" s="1"/>
  <c r="L1836"/>
  <c r="L1844" s="1"/>
  <c r="K1836"/>
  <c r="K1844" s="1"/>
  <c r="J1836"/>
  <c r="J1844" s="1"/>
  <c r="I1836"/>
  <c r="I1844" s="1"/>
  <c r="H1836"/>
  <c r="H1844" s="1"/>
  <c r="G1836"/>
  <c r="G1844" s="1"/>
  <c r="F1836"/>
  <c r="F1844" s="1"/>
  <c r="E1836"/>
  <c r="E1844" s="1"/>
  <c r="D1836"/>
  <c r="D1844" s="1"/>
  <c r="AB1835"/>
  <c r="AA1835"/>
  <c r="Z1835"/>
  <c r="V1835"/>
  <c r="U1835"/>
  <c r="P1835"/>
  <c r="AB1834"/>
  <c r="AA1834"/>
  <c r="Z1834"/>
  <c r="X1834"/>
  <c r="V1834"/>
  <c r="U1834"/>
  <c r="AC1834" s="1"/>
  <c r="AA1833"/>
  <c r="U1833"/>
  <c r="AB1833" s="1"/>
  <c r="AB1832"/>
  <c r="Z1832"/>
  <c r="X1832"/>
  <c r="V1832"/>
  <c r="W1833" s="1"/>
  <c r="U1832"/>
  <c r="O1832"/>
  <c r="M1832"/>
  <c r="K1832"/>
  <c r="I1832"/>
  <c r="G1832"/>
  <c r="E1832"/>
  <c r="AB1831"/>
  <c r="Z1831"/>
  <c r="X1831"/>
  <c r="V1831"/>
  <c r="U1831"/>
  <c r="AA1831" s="1"/>
  <c r="U1830"/>
  <c r="AC1830" s="1"/>
  <c r="O1830"/>
  <c r="N1830"/>
  <c r="M1830"/>
  <c r="L1830"/>
  <c r="K1830"/>
  <c r="J1830"/>
  <c r="I1830"/>
  <c r="H1830"/>
  <c r="G1830"/>
  <c r="F1830"/>
  <c r="E1830"/>
  <c r="D1830"/>
  <c r="U1829"/>
  <c r="AC1829" s="1"/>
  <c r="O1829"/>
  <c r="N1829"/>
  <c r="M1829"/>
  <c r="L1829"/>
  <c r="K1829"/>
  <c r="J1829"/>
  <c r="I1829"/>
  <c r="H1829"/>
  <c r="G1829"/>
  <c r="F1829"/>
  <c r="E1829"/>
  <c r="D1829"/>
  <c r="P1829" s="1"/>
  <c r="U1828"/>
  <c r="AC1828" s="1"/>
  <c r="P1828"/>
  <c r="U1827"/>
  <c r="AC1827" s="1"/>
  <c r="P1827"/>
  <c r="P1848" s="1"/>
  <c r="U1826"/>
  <c r="AC1826" s="1"/>
  <c r="AB1825"/>
  <c r="AA1825"/>
  <c r="Z1825"/>
  <c r="X1825"/>
  <c r="V1825"/>
  <c r="U1825"/>
  <c r="AC1825" s="1"/>
  <c r="AA1824"/>
  <c r="U1824"/>
  <c r="AB1824" s="1"/>
  <c r="O1824"/>
  <c r="N1824"/>
  <c r="N1832" s="1"/>
  <c r="M1824"/>
  <c r="L1824"/>
  <c r="L1832" s="1"/>
  <c r="K1824"/>
  <c r="J1824"/>
  <c r="J1832" s="1"/>
  <c r="I1824"/>
  <c r="H1824"/>
  <c r="H1832" s="1"/>
  <c r="G1824"/>
  <c r="F1824"/>
  <c r="F1832" s="1"/>
  <c r="E1824"/>
  <c r="D1824"/>
  <c r="D1832" s="1"/>
  <c r="AA1823"/>
  <c r="U1823"/>
  <c r="AA1822"/>
  <c r="U1822"/>
  <c r="O1822"/>
  <c r="O1823" s="1"/>
  <c r="O1843" s="1"/>
  <c r="N1822"/>
  <c r="N1823" s="1"/>
  <c r="N1843" s="1"/>
  <c r="M1822"/>
  <c r="M1823" s="1"/>
  <c r="M1843" s="1"/>
  <c r="L1822"/>
  <c r="L1823" s="1"/>
  <c r="L1843" s="1"/>
  <c r="K1822"/>
  <c r="K1823" s="1"/>
  <c r="K1843" s="1"/>
  <c r="J1822"/>
  <c r="J1823" s="1"/>
  <c r="J1843" s="1"/>
  <c r="I1822"/>
  <c r="I1823" s="1"/>
  <c r="I1843" s="1"/>
  <c r="H1822"/>
  <c r="H1823" s="1"/>
  <c r="H1843" s="1"/>
  <c r="G1822"/>
  <c r="G1823" s="1"/>
  <c r="G1843" s="1"/>
  <c r="F1822"/>
  <c r="F1823" s="1"/>
  <c r="F1843" s="1"/>
  <c r="E1822"/>
  <c r="E1823" s="1"/>
  <c r="E1843" s="1"/>
  <c r="D1822"/>
  <c r="D1823" s="1"/>
  <c r="AA1821"/>
  <c r="U1821"/>
  <c r="P1821"/>
  <c r="O1821"/>
  <c r="N1821"/>
  <c r="M1821"/>
  <c r="L1821"/>
  <c r="K1821"/>
  <c r="J1821"/>
  <c r="I1821"/>
  <c r="H1821"/>
  <c r="G1821"/>
  <c r="F1821"/>
  <c r="E1821"/>
  <c r="D1821"/>
  <c r="AA1820"/>
  <c r="U1820"/>
  <c r="P1820"/>
  <c r="AA1819"/>
  <c r="U1819"/>
  <c r="P1819"/>
  <c r="AA1818"/>
  <c r="U1818"/>
  <c r="O1818"/>
  <c r="N1818"/>
  <c r="M1818"/>
  <c r="L1818"/>
  <c r="K1818"/>
  <c r="J1818"/>
  <c r="I1818"/>
  <c r="H1818"/>
  <c r="G1818"/>
  <c r="F1818"/>
  <c r="E1818"/>
  <c r="D1818"/>
  <c r="AA1817"/>
  <c r="U1817"/>
  <c r="O1817"/>
  <c r="N1817"/>
  <c r="M1817"/>
  <c r="L1817"/>
  <c r="K1817"/>
  <c r="J1817"/>
  <c r="I1817"/>
  <c r="H1817"/>
  <c r="G1817"/>
  <c r="F1817"/>
  <c r="E1817"/>
  <c r="D1817"/>
  <c r="AA1816"/>
  <c r="U1816"/>
  <c r="P1816"/>
  <c r="AA1815"/>
  <c r="U1815"/>
  <c r="P1815"/>
  <c r="P1824" s="1"/>
  <c r="AA1814"/>
  <c r="U1814"/>
  <c r="AB1813"/>
  <c r="AA1813"/>
  <c r="Z1813"/>
  <c r="X1813"/>
  <c r="V1813"/>
  <c r="U1813"/>
  <c r="AC1813" s="1"/>
  <c r="U1812"/>
  <c r="AC1812" s="1"/>
  <c r="C1812"/>
  <c r="T1812" s="1"/>
  <c r="U1811"/>
  <c r="AC1811" s="1"/>
  <c r="AB1810"/>
  <c r="Z1810"/>
  <c r="X1810"/>
  <c r="V1810"/>
  <c r="U1810"/>
  <c r="AC1810" s="1"/>
  <c r="AA1809"/>
  <c r="U1809"/>
  <c r="AB1809" s="1"/>
  <c r="O1809"/>
  <c r="N1809"/>
  <c r="M1809"/>
  <c r="L1809"/>
  <c r="K1809"/>
  <c r="J1809"/>
  <c r="I1809"/>
  <c r="H1809"/>
  <c r="G1809"/>
  <c r="F1809"/>
  <c r="E1809"/>
  <c r="D1809"/>
  <c r="AB1808"/>
  <c r="AA1808"/>
  <c r="Z1808"/>
  <c r="X1808"/>
  <c r="V1808"/>
  <c r="W1809" s="1"/>
  <c r="U1808"/>
  <c r="AC1808" s="1"/>
  <c r="D1808"/>
  <c r="E1808" s="1"/>
  <c r="F1808" s="1"/>
  <c r="G1808" s="1"/>
  <c r="H1808" s="1"/>
  <c r="I1808" s="1"/>
  <c r="J1808" s="1"/>
  <c r="K1808" s="1"/>
  <c r="L1808" s="1"/>
  <c r="M1808" s="1"/>
  <c r="N1808" s="1"/>
  <c r="O1808" s="1"/>
  <c r="U1807"/>
  <c r="AC1807" s="1"/>
  <c r="AB1806"/>
  <c r="Z1806"/>
  <c r="X1806"/>
  <c r="V1806"/>
  <c r="W1807" s="1"/>
  <c r="U1806"/>
  <c r="AC1806" s="1"/>
  <c r="O1806"/>
  <c r="N1806"/>
  <c r="M1806"/>
  <c r="L1806"/>
  <c r="K1806"/>
  <c r="J1806"/>
  <c r="I1806"/>
  <c r="H1806"/>
  <c r="G1806"/>
  <c r="F1806"/>
  <c r="E1806"/>
  <c r="D1806"/>
  <c r="AB1805"/>
  <c r="Z1805"/>
  <c r="X1805"/>
  <c r="V1805"/>
  <c r="U1805"/>
  <c r="AC1805" s="1"/>
  <c r="AA1804"/>
  <c r="U1804"/>
  <c r="AB1804" s="1"/>
  <c r="AB1803"/>
  <c r="AA1803"/>
  <c r="Z1803"/>
  <c r="X1803"/>
  <c r="V1803"/>
  <c r="W1804" s="1"/>
  <c r="U1803"/>
  <c r="AC1803" s="1"/>
  <c r="AB1802"/>
  <c r="AA1802"/>
  <c r="Z1802"/>
  <c r="X1802"/>
  <c r="V1802"/>
  <c r="U1802"/>
  <c r="AC1802" s="1"/>
  <c r="AB1801"/>
  <c r="AA1801"/>
  <c r="Z1801"/>
  <c r="X1801"/>
  <c r="V1801"/>
  <c r="U1801"/>
  <c r="AC1801" s="1"/>
  <c r="AB1800"/>
  <c r="AA1800"/>
  <c r="Z1800"/>
  <c r="X1800"/>
  <c r="V1800"/>
  <c r="U1800"/>
  <c r="AC1800" s="1"/>
  <c r="O1800"/>
  <c r="N1800"/>
  <c r="M1800"/>
  <c r="L1800"/>
  <c r="K1800"/>
  <c r="J1800"/>
  <c r="I1800"/>
  <c r="H1800"/>
  <c r="G1800"/>
  <c r="F1800"/>
  <c r="E1800"/>
  <c r="D1800"/>
  <c r="AB1799"/>
  <c r="AA1799"/>
  <c r="Z1799"/>
  <c r="X1799"/>
  <c r="V1799"/>
  <c r="U1799"/>
  <c r="AC1799" s="1"/>
  <c r="O1799"/>
  <c r="N1799"/>
  <c r="M1799"/>
  <c r="L1799"/>
  <c r="K1799"/>
  <c r="J1799"/>
  <c r="I1799"/>
  <c r="H1799"/>
  <c r="G1799"/>
  <c r="F1799"/>
  <c r="E1799"/>
  <c r="D1799"/>
  <c r="P1799" s="1"/>
  <c r="AB1798"/>
  <c r="AA1798"/>
  <c r="Z1798"/>
  <c r="X1798"/>
  <c r="V1798"/>
  <c r="U1798"/>
  <c r="AC1798" s="1"/>
  <c r="O1798"/>
  <c r="N1798"/>
  <c r="M1798"/>
  <c r="L1798"/>
  <c r="K1798"/>
  <c r="J1798"/>
  <c r="I1798"/>
  <c r="H1798"/>
  <c r="G1798"/>
  <c r="F1798"/>
  <c r="E1798"/>
  <c r="D1798"/>
  <c r="AB1797"/>
  <c r="AA1797"/>
  <c r="Z1797"/>
  <c r="X1797"/>
  <c r="V1797"/>
  <c r="U1797"/>
  <c r="AC1797" s="1"/>
  <c r="P1797"/>
  <c r="AB1796"/>
  <c r="AA1796"/>
  <c r="Z1796"/>
  <c r="X1796"/>
  <c r="V1796"/>
  <c r="U1796"/>
  <c r="AC1796" s="1"/>
  <c r="O1796"/>
  <c r="O1803" s="1"/>
  <c r="N1796"/>
  <c r="N1803" s="1"/>
  <c r="M1796"/>
  <c r="L1796"/>
  <c r="L1803" s="1"/>
  <c r="K1796"/>
  <c r="K1803" s="1"/>
  <c r="J1796"/>
  <c r="J1803" s="1"/>
  <c r="I1796"/>
  <c r="H1796"/>
  <c r="H1803" s="1"/>
  <c r="G1796"/>
  <c r="G1803" s="1"/>
  <c r="F1796"/>
  <c r="F1803" s="1"/>
  <c r="E1796"/>
  <c r="D1796"/>
  <c r="D1803" s="1"/>
  <c r="AB1795"/>
  <c r="AA1795"/>
  <c r="Z1795"/>
  <c r="X1795"/>
  <c r="V1795"/>
  <c r="U1795"/>
  <c r="AC1795" s="1"/>
  <c r="AB1794"/>
  <c r="AA1794"/>
  <c r="Z1794"/>
  <c r="X1794"/>
  <c r="V1794"/>
  <c r="U1794"/>
  <c r="AC1794" s="1"/>
  <c r="T1794"/>
  <c r="T1795" s="1"/>
  <c r="T1796" s="1"/>
  <c r="T1797" s="1"/>
  <c r="T1798" s="1"/>
  <c r="T1799" s="1"/>
  <c r="T1800" s="1"/>
  <c r="T1801" s="1"/>
  <c r="T1802" s="1"/>
  <c r="T1803" s="1"/>
  <c r="T1804" s="1"/>
  <c r="T1805" s="1"/>
  <c r="T1806" s="1"/>
  <c r="O1794"/>
  <c r="O1802" s="1"/>
  <c r="N1794"/>
  <c r="N1802" s="1"/>
  <c r="M1794"/>
  <c r="M1802" s="1"/>
  <c r="L1794"/>
  <c r="L1802" s="1"/>
  <c r="K1794"/>
  <c r="K1802" s="1"/>
  <c r="J1794"/>
  <c r="J1802" s="1"/>
  <c r="I1794"/>
  <c r="I1802" s="1"/>
  <c r="H1794"/>
  <c r="H1802" s="1"/>
  <c r="G1794"/>
  <c r="G1802" s="1"/>
  <c r="F1794"/>
  <c r="F1802" s="1"/>
  <c r="E1794"/>
  <c r="E1802" s="1"/>
  <c r="D1794"/>
  <c r="D1802" s="1"/>
  <c r="AB1793"/>
  <c r="AA1793"/>
  <c r="Z1793"/>
  <c r="V1793"/>
  <c r="U1793"/>
  <c r="P1793"/>
  <c r="AB1792"/>
  <c r="AA1792"/>
  <c r="Z1792"/>
  <c r="X1792"/>
  <c r="V1792"/>
  <c r="U1792"/>
  <c r="AC1792" s="1"/>
  <c r="AA1791"/>
  <c r="U1791"/>
  <c r="AC1791" s="1"/>
  <c r="AB1790"/>
  <c r="AA1790"/>
  <c r="Z1790"/>
  <c r="X1790"/>
  <c r="V1790"/>
  <c r="W1791" s="1"/>
  <c r="U1790"/>
  <c r="AC1790" s="1"/>
  <c r="O1790"/>
  <c r="N1790"/>
  <c r="M1790"/>
  <c r="K1790"/>
  <c r="I1790"/>
  <c r="G1790"/>
  <c r="E1790"/>
  <c r="AB1789"/>
  <c r="Z1789"/>
  <c r="X1789"/>
  <c r="V1789"/>
  <c r="U1789"/>
  <c r="AC1789" s="1"/>
  <c r="AA1788"/>
  <c r="U1788"/>
  <c r="P1788"/>
  <c r="O1788"/>
  <c r="N1788"/>
  <c r="M1788"/>
  <c r="L1788"/>
  <c r="K1788"/>
  <c r="J1788"/>
  <c r="I1788"/>
  <c r="H1788"/>
  <c r="G1788"/>
  <c r="F1788"/>
  <c r="E1788"/>
  <c r="D1788"/>
  <c r="AA1787"/>
  <c r="Y1787"/>
  <c r="U1787"/>
  <c r="O1787"/>
  <c r="N1787"/>
  <c r="M1787"/>
  <c r="L1787"/>
  <c r="K1787"/>
  <c r="J1787"/>
  <c r="I1787"/>
  <c r="H1787"/>
  <c r="G1787"/>
  <c r="F1787"/>
  <c r="E1787"/>
  <c r="D1787"/>
  <c r="P1787" s="1"/>
  <c r="AA1786"/>
  <c r="U1786"/>
  <c r="P1786"/>
  <c r="Y1785"/>
  <c r="U1785"/>
  <c r="P1785"/>
  <c r="AA1784"/>
  <c r="U1784"/>
  <c r="AB1783"/>
  <c r="AA1783"/>
  <c r="Z1783"/>
  <c r="X1783"/>
  <c r="V1783"/>
  <c r="U1783"/>
  <c r="AC1783" s="1"/>
  <c r="U1782"/>
  <c r="O1782"/>
  <c r="N1782"/>
  <c r="M1782"/>
  <c r="L1782"/>
  <c r="K1782"/>
  <c r="J1782"/>
  <c r="J1790" s="1"/>
  <c r="I1782"/>
  <c r="H1782"/>
  <c r="G1782"/>
  <c r="F1782"/>
  <c r="F1790" s="1"/>
  <c r="E1782"/>
  <c r="D1782"/>
  <c r="AA1781"/>
  <c r="Y1781"/>
  <c r="U1781"/>
  <c r="N1781"/>
  <c r="N1801" s="1"/>
  <c r="J1781"/>
  <c r="J1801" s="1"/>
  <c r="F1781"/>
  <c r="F1801" s="1"/>
  <c r="AA1780"/>
  <c r="Y1780"/>
  <c r="U1780"/>
  <c r="O1780"/>
  <c r="O1781" s="1"/>
  <c r="O1801" s="1"/>
  <c r="N1780"/>
  <c r="M1780"/>
  <c r="M1781" s="1"/>
  <c r="M1801" s="1"/>
  <c r="L1780"/>
  <c r="L1781" s="1"/>
  <c r="L1801" s="1"/>
  <c r="K1780"/>
  <c r="K1781" s="1"/>
  <c r="K1801" s="1"/>
  <c r="J1780"/>
  <c r="I1780"/>
  <c r="I1781" s="1"/>
  <c r="I1801" s="1"/>
  <c r="H1780"/>
  <c r="H1781" s="1"/>
  <c r="H1801" s="1"/>
  <c r="G1780"/>
  <c r="G1781" s="1"/>
  <c r="G1801" s="1"/>
  <c r="F1780"/>
  <c r="E1780"/>
  <c r="E1781" s="1"/>
  <c r="E1801" s="1"/>
  <c r="D1780"/>
  <c r="D1781" s="1"/>
  <c r="U1779"/>
  <c r="Y1779" s="1"/>
  <c r="O1779"/>
  <c r="N1779"/>
  <c r="M1779"/>
  <c r="L1779"/>
  <c r="K1779"/>
  <c r="J1779"/>
  <c r="I1779"/>
  <c r="H1779"/>
  <c r="G1779"/>
  <c r="F1779"/>
  <c r="E1779"/>
  <c r="D1779"/>
  <c r="AA1778"/>
  <c r="Y1778"/>
  <c r="U1778"/>
  <c r="P1778"/>
  <c r="U1777"/>
  <c r="P1777"/>
  <c r="U1776"/>
  <c r="AB1776" s="1"/>
  <c r="P1776"/>
  <c r="O1776"/>
  <c r="N1776"/>
  <c r="M1776"/>
  <c r="L1776"/>
  <c r="K1776"/>
  <c r="J1776"/>
  <c r="I1776"/>
  <c r="H1776"/>
  <c r="G1776"/>
  <c r="F1776"/>
  <c r="E1776"/>
  <c r="D1776"/>
  <c r="AC1775"/>
  <c r="AB1775"/>
  <c r="Y1775"/>
  <c r="U1775"/>
  <c r="O1775"/>
  <c r="N1775"/>
  <c r="M1775"/>
  <c r="L1775"/>
  <c r="K1775"/>
  <c r="J1775"/>
  <c r="I1775"/>
  <c r="H1775"/>
  <c r="G1775"/>
  <c r="F1775"/>
  <c r="E1775"/>
  <c r="D1775"/>
  <c r="AC1774"/>
  <c r="Y1774"/>
  <c r="U1774"/>
  <c r="P1774"/>
  <c r="P1775" s="1"/>
  <c r="Y1773"/>
  <c r="U1773"/>
  <c r="AB1773" s="1"/>
  <c r="P1773"/>
  <c r="P1782" s="1"/>
  <c r="P1790" s="1"/>
  <c r="U1772"/>
  <c r="AB1772" s="1"/>
  <c r="AB1771"/>
  <c r="AA1771"/>
  <c r="Z1771"/>
  <c r="X1771"/>
  <c r="V1771"/>
  <c r="U1771"/>
  <c r="AC1771" s="1"/>
  <c r="AC1770"/>
  <c r="X1770"/>
  <c r="U1770"/>
  <c r="AB1770" s="1"/>
  <c r="C1770"/>
  <c r="AB1769"/>
  <c r="X1769"/>
  <c r="U1769"/>
  <c r="AA1769" s="1"/>
  <c r="AB1768"/>
  <c r="AA1768"/>
  <c r="X1768"/>
  <c r="X1774" s="1"/>
  <c r="U1768"/>
  <c r="Z1768" s="1"/>
  <c r="AB1767"/>
  <c r="AA1767"/>
  <c r="Z1767"/>
  <c r="X1767"/>
  <c r="V1767"/>
  <c r="W1768" s="1"/>
  <c r="U1767"/>
  <c r="AC1767" s="1"/>
  <c r="O1767"/>
  <c r="N1767"/>
  <c r="M1767"/>
  <c r="L1767"/>
  <c r="K1767"/>
  <c r="J1767"/>
  <c r="I1767"/>
  <c r="H1767"/>
  <c r="G1767"/>
  <c r="F1767"/>
  <c r="E1767"/>
  <c r="U1766"/>
  <c r="AB1766" s="1"/>
  <c r="E1766"/>
  <c r="F1766" s="1"/>
  <c r="G1766" s="1"/>
  <c r="H1766" s="1"/>
  <c r="I1766" s="1"/>
  <c r="J1766" s="1"/>
  <c r="K1766" s="1"/>
  <c r="L1766" s="1"/>
  <c r="M1766" s="1"/>
  <c r="N1766" s="1"/>
  <c r="O1766" s="1"/>
  <c r="D1766"/>
  <c r="AB1765"/>
  <c r="X1765"/>
  <c r="U1765"/>
  <c r="AB1764"/>
  <c r="AA1764"/>
  <c r="X1764"/>
  <c r="U1764"/>
  <c r="Z1764" s="1"/>
  <c r="O1764"/>
  <c r="N1764"/>
  <c r="M1764"/>
  <c r="L1764"/>
  <c r="K1764"/>
  <c r="J1764"/>
  <c r="I1764"/>
  <c r="H1764"/>
  <c r="G1764"/>
  <c r="F1764"/>
  <c r="E1764"/>
  <c r="D1764"/>
  <c r="D1767" s="1"/>
  <c r="AB1763"/>
  <c r="AA1763"/>
  <c r="X1763"/>
  <c r="U1763"/>
  <c r="Z1763" s="1"/>
  <c r="AB1762"/>
  <c r="AA1762"/>
  <c r="Z1762"/>
  <c r="X1762"/>
  <c r="V1762"/>
  <c r="W1763" s="1"/>
  <c r="U1762"/>
  <c r="AC1762" s="1"/>
  <c r="U1761"/>
  <c r="AB1761" s="1"/>
  <c r="U1760"/>
  <c r="U1759"/>
  <c r="U1758"/>
  <c r="O1758"/>
  <c r="N1758"/>
  <c r="M1758"/>
  <c r="L1758"/>
  <c r="K1758"/>
  <c r="J1758"/>
  <c r="I1758"/>
  <c r="H1758"/>
  <c r="G1758"/>
  <c r="F1758"/>
  <c r="E1758"/>
  <c r="D1758"/>
  <c r="U1757"/>
  <c r="O1757"/>
  <c r="N1757"/>
  <c r="M1757"/>
  <c r="L1757"/>
  <c r="K1757"/>
  <c r="J1757"/>
  <c r="I1757"/>
  <c r="H1757"/>
  <c r="G1757"/>
  <c r="F1757"/>
  <c r="E1757"/>
  <c r="D1757"/>
  <c r="P1757" s="1"/>
  <c r="U1756"/>
  <c r="O1756"/>
  <c r="N1756"/>
  <c r="M1756"/>
  <c r="L1756"/>
  <c r="K1756"/>
  <c r="J1756"/>
  <c r="I1756"/>
  <c r="H1756"/>
  <c r="G1756"/>
  <c r="F1756"/>
  <c r="E1756"/>
  <c r="D1756"/>
  <c r="U1755"/>
  <c r="P1755"/>
  <c r="U1754"/>
  <c r="O1754"/>
  <c r="O1761" s="1"/>
  <c r="N1754"/>
  <c r="N1761" s="1"/>
  <c r="M1754"/>
  <c r="M1761" s="1"/>
  <c r="L1754"/>
  <c r="L1761" s="1"/>
  <c r="K1754"/>
  <c r="K1761" s="1"/>
  <c r="J1754"/>
  <c r="J1761" s="1"/>
  <c r="I1754"/>
  <c r="I1761" s="1"/>
  <c r="H1754"/>
  <c r="H1761" s="1"/>
  <c r="G1754"/>
  <c r="G1761" s="1"/>
  <c r="F1754"/>
  <c r="F1761" s="1"/>
  <c r="E1754"/>
  <c r="E1761" s="1"/>
  <c r="D1754"/>
  <c r="D1761" s="1"/>
  <c r="U1753"/>
  <c r="U1752"/>
  <c r="T1753" s="1"/>
  <c r="O1752"/>
  <c r="O1760" s="1"/>
  <c r="N1752"/>
  <c r="N1760" s="1"/>
  <c r="M1752"/>
  <c r="M1760" s="1"/>
  <c r="L1752"/>
  <c r="L1760" s="1"/>
  <c r="K1752"/>
  <c r="K1760" s="1"/>
  <c r="J1752"/>
  <c r="J1760" s="1"/>
  <c r="I1752"/>
  <c r="I1760" s="1"/>
  <c r="H1752"/>
  <c r="H1760" s="1"/>
  <c r="G1752"/>
  <c r="G1760" s="1"/>
  <c r="F1752"/>
  <c r="F1760" s="1"/>
  <c r="E1752"/>
  <c r="E1760" s="1"/>
  <c r="D1752"/>
  <c r="D1760" s="1"/>
  <c r="U1751"/>
  <c r="T1752" s="1"/>
  <c r="P1751"/>
  <c r="U1750"/>
  <c r="AB1749"/>
  <c r="AA1749"/>
  <c r="X1749"/>
  <c r="U1749"/>
  <c r="AC1749" s="1"/>
  <c r="AB1748"/>
  <c r="AA1748"/>
  <c r="Z1748"/>
  <c r="X1748"/>
  <c r="W1748"/>
  <c r="V1748"/>
  <c r="U1748"/>
  <c r="AC1748" s="1"/>
  <c r="O1748"/>
  <c r="N1748"/>
  <c r="M1748"/>
  <c r="L1748"/>
  <c r="AB1747"/>
  <c r="AA1747"/>
  <c r="Z1747"/>
  <c r="X1747"/>
  <c r="V1747"/>
  <c r="U1747"/>
  <c r="AC1747" s="1"/>
  <c r="Z1746"/>
  <c r="V1746"/>
  <c r="W1747" s="1"/>
  <c r="U1746"/>
  <c r="AC1746" s="1"/>
  <c r="O1746"/>
  <c r="N1746"/>
  <c r="M1746"/>
  <c r="L1746"/>
  <c r="K1746"/>
  <c r="K1748" s="1"/>
  <c r="J1746"/>
  <c r="I1746"/>
  <c r="H1746"/>
  <c r="G1746"/>
  <c r="G1748" s="1"/>
  <c r="F1746"/>
  <c r="E1746"/>
  <c r="D1746"/>
  <c r="Z1745"/>
  <c r="V1745"/>
  <c r="U1745"/>
  <c r="AC1745" s="1"/>
  <c r="O1745"/>
  <c r="N1745"/>
  <c r="M1745"/>
  <c r="L1745"/>
  <c r="K1745"/>
  <c r="J1745"/>
  <c r="I1745"/>
  <c r="H1745"/>
  <c r="G1745"/>
  <c r="F1745"/>
  <c r="E1745"/>
  <c r="D1745"/>
  <c r="P1745" s="1"/>
  <c r="Z1744"/>
  <c r="V1744"/>
  <c r="U1744"/>
  <c r="AC1744" s="1"/>
  <c r="P1744"/>
  <c r="Z1743"/>
  <c r="V1743"/>
  <c r="U1743"/>
  <c r="AC1743" s="1"/>
  <c r="P1743"/>
  <c r="P1764" s="1"/>
  <c r="Z1742"/>
  <c r="V1742"/>
  <c r="U1742"/>
  <c r="AC1742" s="1"/>
  <c r="U1741"/>
  <c r="AB1741" s="1"/>
  <c r="AB1740"/>
  <c r="AA1740"/>
  <c r="X1740"/>
  <c r="U1740"/>
  <c r="AC1740" s="1"/>
  <c r="O1740"/>
  <c r="N1740"/>
  <c r="M1740"/>
  <c r="L1740"/>
  <c r="K1740"/>
  <c r="J1740"/>
  <c r="J1748" s="1"/>
  <c r="I1740"/>
  <c r="I1748" s="1"/>
  <c r="H1740"/>
  <c r="H1748" s="1"/>
  <c r="G1740"/>
  <c r="F1740"/>
  <c r="F1748" s="1"/>
  <c r="E1740"/>
  <c r="E1748" s="1"/>
  <c r="D1740"/>
  <c r="D1748" s="1"/>
  <c r="AB1739"/>
  <c r="AA1739"/>
  <c r="U1739"/>
  <c r="AC1739" s="1"/>
  <c r="AB1738"/>
  <c r="AA1738"/>
  <c r="X1738"/>
  <c r="U1738"/>
  <c r="AC1738" s="1"/>
  <c r="O1738"/>
  <c r="O1739" s="1"/>
  <c r="O1759" s="1"/>
  <c r="N1738"/>
  <c r="N1739" s="1"/>
  <c r="N1759" s="1"/>
  <c r="M1738"/>
  <c r="M1739" s="1"/>
  <c r="M1759" s="1"/>
  <c r="L1738"/>
  <c r="L1739" s="1"/>
  <c r="L1759" s="1"/>
  <c r="K1738"/>
  <c r="K1739" s="1"/>
  <c r="K1759" s="1"/>
  <c r="J1738"/>
  <c r="J1739" s="1"/>
  <c r="J1759" s="1"/>
  <c r="I1738"/>
  <c r="I1739" s="1"/>
  <c r="I1759" s="1"/>
  <c r="H1738"/>
  <c r="H1739" s="1"/>
  <c r="H1759" s="1"/>
  <c r="G1738"/>
  <c r="G1739" s="1"/>
  <c r="G1759" s="1"/>
  <c r="F1738"/>
  <c r="F1739" s="1"/>
  <c r="F1759" s="1"/>
  <c r="E1738"/>
  <c r="E1739" s="1"/>
  <c r="E1759" s="1"/>
  <c r="D1738"/>
  <c r="D1739" s="1"/>
  <c r="AB1737"/>
  <c r="AA1737"/>
  <c r="X1737"/>
  <c r="U1737"/>
  <c r="AC1737" s="1"/>
  <c r="P1737"/>
  <c r="O1737"/>
  <c r="N1737"/>
  <c r="M1737"/>
  <c r="L1737"/>
  <c r="K1737"/>
  <c r="J1737"/>
  <c r="I1737"/>
  <c r="H1737"/>
  <c r="G1737"/>
  <c r="F1737"/>
  <c r="E1737"/>
  <c r="D1737"/>
  <c r="AB1736"/>
  <c r="AA1736"/>
  <c r="U1736"/>
  <c r="AC1736" s="1"/>
  <c r="P1736"/>
  <c r="AB1735"/>
  <c r="AA1735"/>
  <c r="X1735"/>
  <c r="U1735"/>
  <c r="AC1735" s="1"/>
  <c r="P1735"/>
  <c r="AB1734"/>
  <c r="AA1734"/>
  <c r="X1734"/>
  <c r="U1734"/>
  <c r="AC1734" s="1"/>
  <c r="O1734"/>
  <c r="N1734"/>
  <c r="M1734"/>
  <c r="L1734"/>
  <c r="K1734"/>
  <c r="J1734"/>
  <c r="I1734"/>
  <c r="H1734"/>
  <c r="G1734"/>
  <c r="F1734"/>
  <c r="E1734"/>
  <c r="D1734"/>
  <c r="AB1733"/>
  <c r="AA1733"/>
  <c r="U1733"/>
  <c r="AC1733" s="1"/>
  <c r="O1733"/>
  <c r="N1733"/>
  <c r="M1733"/>
  <c r="L1733"/>
  <c r="K1733"/>
  <c r="J1733"/>
  <c r="I1733"/>
  <c r="H1733"/>
  <c r="G1733"/>
  <c r="F1733"/>
  <c r="E1733"/>
  <c r="D1733"/>
  <c r="AB1732"/>
  <c r="AA1732"/>
  <c r="U1732"/>
  <c r="AC1732" s="1"/>
  <c r="P1732"/>
  <c r="AB1731"/>
  <c r="AA1731"/>
  <c r="U1731"/>
  <c r="AC1731" s="1"/>
  <c r="P1731"/>
  <c r="P1740" s="1"/>
  <c r="AB1730"/>
  <c r="AA1730"/>
  <c r="X1730"/>
  <c r="X1736" s="1"/>
  <c r="U1730"/>
  <c r="AC1730" s="1"/>
  <c r="AB1729"/>
  <c r="AA1729"/>
  <c r="Z1729"/>
  <c r="X1729"/>
  <c r="W1729"/>
  <c r="V1729"/>
  <c r="U1729"/>
  <c r="AC1729" s="1"/>
  <c r="Z1728"/>
  <c r="V1728"/>
  <c r="U1728"/>
  <c r="AC1728" s="1"/>
  <c r="C1728"/>
  <c r="Z1727"/>
  <c r="V1727"/>
  <c r="W1728" s="1"/>
  <c r="U1727"/>
  <c r="AC1727" s="1"/>
  <c r="Y1726"/>
  <c r="U1726"/>
  <c r="AB1725"/>
  <c r="AA1725"/>
  <c r="X1725"/>
  <c r="X1731" s="1"/>
  <c r="U1725"/>
  <c r="AC1725" s="1"/>
  <c r="O1725"/>
  <c r="N1725"/>
  <c r="M1725"/>
  <c r="L1725"/>
  <c r="K1725"/>
  <c r="J1725"/>
  <c r="I1725"/>
  <c r="H1725"/>
  <c r="G1725"/>
  <c r="F1725"/>
  <c r="E1725"/>
  <c r="D1725"/>
  <c r="AA1724"/>
  <c r="W1724"/>
  <c r="U1724"/>
  <c r="Z1724" s="1"/>
  <c r="G1724"/>
  <c r="H1724" s="1"/>
  <c r="I1724" s="1"/>
  <c r="J1724" s="1"/>
  <c r="K1724" s="1"/>
  <c r="L1724" s="1"/>
  <c r="M1724" s="1"/>
  <c r="N1724" s="1"/>
  <c r="O1724" s="1"/>
  <c r="E1724"/>
  <c r="F1724" s="1"/>
  <c r="D1724"/>
  <c r="AB1723"/>
  <c r="Z1723"/>
  <c r="X1723"/>
  <c r="V1723"/>
  <c r="U1723"/>
  <c r="AC1723" s="1"/>
  <c r="U1722"/>
  <c r="Y1722" s="1"/>
  <c r="O1722"/>
  <c r="N1722"/>
  <c r="M1722"/>
  <c r="L1722"/>
  <c r="K1722"/>
  <c r="J1722"/>
  <c r="I1722"/>
  <c r="H1722"/>
  <c r="G1722"/>
  <c r="F1722"/>
  <c r="E1722"/>
  <c r="D1722"/>
  <c r="Y1721"/>
  <c r="U1721"/>
  <c r="AB1720"/>
  <c r="AA1720"/>
  <c r="Z1720"/>
  <c r="X1720"/>
  <c r="W1719" s="1"/>
  <c r="V1720"/>
  <c r="U1720"/>
  <c r="AC1720" s="1"/>
  <c r="AA1719"/>
  <c r="Z1719"/>
  <c r="V1719"/>
  <c r="U1719"/>
  <c r="AB1719" s="1"/>
  <c r="AA1718"/>
  <c r="Z1718"/>
  <c r="V1718"/>
  <c r="U1718"/>
  <c r="AA1717"/>
  <c r="U1717"/>
  <c r="Z1717" s="1"/>
  <c r="AB1716"/>
  <c r="AA1716"/>
  <c r="X1716"/>
  <c r="U1716"/>
  <c r="Z1716" s="1"/>
  <c r="P1716"/>
  <c r="O1716"/>
  <c r="N1716"/>
  <c r="M1716"/>
  <c r="L1716"/>
  <c r="K1716"/>
  <c r="J1716"/>
  <c r="I1716"/>
  <c r="H1716"/>
  <c r="G1716"/>
  <c r="F1716"/>
  <c r="E1716"/>
  <c r="D1716"/>
  <c r="AB1715"/>
  <c r="AA1715"/>
  <c r="X1715"/>
  <c r="U1715"/>
  <c r="Z1715" s="1"/>
  <c r="O1715"/>
  <c r="N1715"/>
  <c r="M1715"/>
  <c r="L1715"/>
  <c r="K1715"/>
  <c r="J1715"/>
  <c r="I1715"/>
  <c r="H1715"/>
  <c r="G1715"/>
  <c r="F1715"/>
  <c r="E1715"/>
  <c r="D1715"/>
  <c r="P1715" s="1"/>
  <c r="AB1714"/>
  <c r="AA1714"/>
  <c r="X1714"/>
  <c r="U1714"/>
  <c r="Z1714" s="1"/>
  <c r="P1714"/>
  <c r="O1714"/>
  <c r="N1714"/>
  <c r="M1714"/>
  <c r="L1714"/>
  <c r="K1714"/>
  <c r="J1714"/>
  <c r="I1714"/>
  <c r="H1714"/>
  <c r="G1714"/>
  <c r="F1714"/>
  <c r="E1714"/>
  <c r="D1714"/>
  <c r="AB1713"/>
  <c r="AA1713"/>
  <c r="X1713"/>
  <c r="U1713"/>
  <c r="Z1713" s="1"/>
  <c r="P1713"/>
  <c r="AB1712"/>
  <c r="AA1712"/>
  <c r="X1712"/>
  <c r="U1712"/>
  <c r="Z1712" s="1"/>
  <c r="O1712"/>
  <c r="O1719" s="1"/>
  <c r="N1712"/>
  <c r="N1719" s="1"/>
  <c r="M1712"/>
  <c r="M1719" s="1"/>
  <c r="L1712"/>
  <c r="L1719" s="1"/>
  <c r="K1712"/>
  <c r="K1719" s="1"/>
  <c r="J1712"/>
  <c r="J1719" s="1"/>
  <c r="I1712"/>
  <c r="I1719" s="1"/>
  <c r="H1712"/>
  <c r="H1719" s="1"/>
  <c r="G1712"/>
  <c r="G1719" s="1"/>
  <c r="F1712"/>
  <c r="F1719" s="1"/>
  <c r="E1712"/>
  <c r="E1719" s="1"/>
  <c r="D1712"/>
  <c r="D1719" s="1"/>
  <c r="AB1711"/>
  <c r="AA1711"/>
  <c r="X1711"/>
  <c r="U1711"/>
  <c r="Z1711" s="1"/>
  <c r="T1711"/>
  <c r="T1712" s="1"/>
  <c r="T1713" s="1"/>
  <c r="T1714" s="1"/>
  <c r="T1715" s="1"/>
  <c r="T1716" s="1"/>
  <c r="T1717" s="1"/>
  <c r="P1711"/>
  <c r="AB1710"/>
  <c r="AA1710"/>
  <c r="X1710"/>
  <c r="U1710"/>
  <c r="Z1710" s="1"/>
  <c r="T1710"/>
  <c r="P1710"/>
  <c r="P1718" s="1"/>
  <c r="O1710"/>
  <c r="O1718" s="1"/>
  <c r="N1710"/>
  <c r="N1718" s="1"/>
  <c r="M1710"/>
  <c r="M1718" s="1"/>
  <c r="L1710"/>
  <c r="L1718" s="1"/>
  <c r="K1710"/>
  <c r="K1718" s="1"/>
  <c r="J1710"/>
  <c r="J1718" s="1"/>
  <c r="I1710"/>
  <c r="I1718" s="1"/>
  <c r="H1710"/>
  <c r="H1718" s="1"/>
  <c r="G1710"/>
  <c r="G1718" s="1"/>
  <c r="F1710"/>
  <c r="F1718" s="1"/>
  <c r="E1710"/>
  <c r="E1718" s="1"/>
  <c r="D1710"/>
  <c r="D1718" s="1"/>
  <c r="AB1709"/>
  <c r="AA1709"/>
  <c r="U1709"/>
  <c r="Z1709" s="1"/>
  <c r="P1709"/>
  <c r="AB1708"/>
  <c r="AA1708"/>
  <c r="X1708"/>
  <c r="U1708"/>
  <c r="Z1708" s="1"/>
  <c r="AB1707"/>
  <c r="AA1707"/>
  <c r="Z1707"/>
  <c r="X1707"/>
  <c r="V1707"/>
  <c r="U1707"/>
  <c r="AC1707" s="1"/>
  <c r="AC1706"/>
  <c r="AA1706"/>
  <c r="Y1706"/>
  <c r="V1706"/>
  <c r="W1707" s="1"/>
  <c r="U1706"/>
  <c r="N1706"/>
  <c r="K1706"/>
  <c r="J1706"/>
  <c r="AA1705"/>
  <c r="Y1705"/>
  <c r="V1705"/>
  <c r="W1706" s="1"/>
  <c r="U1705"/>
  <c r="AB1704"/>
  <c r="Y1704"/>
  <c r="V1704"/>
  <c r="U1704"/>
  <c r="O1704"/>
  <c r="N1704"/>
  <c r="M1704"/>
  <c r="L1704"/>
  <c r="K1704"/>
  <c r="J1704"/>
  <c r="I1704"/>
  <c r="H1704"/>
  <c r="G1704"/>
  <c r="F1704"/>
  <c r="E1704"/>
  <c r="D1704"/>
  <c r="U1703"/>
  <c r="AA1703" s="1"/>
  <c r="O1703"/>
  <c r="N1703"/>
  <c r="M1703"/>
  <c r="L1703"/>
  <c r="K1703"/>
  <c r="J1703"/>
  <c r="I1703"/>
  <c r="H1703"/>
  <c r="G1703"/>
  <c r="F1703"/>
  <c r="E1703"/>
  <c r="D1703"/>
  <c r="Y1702"/>
  <c r="V1702"/>
  <c r="U1702"/>
  <c r="AA1702" s="1"/>
  <c r="P1702"/>
  <c r="AC1701"/>
  <c r="AB1701"/>
  <c r="Y1701"/>
  <c r="V1701"/>
  <c r="U1701"/>
  <c r="P1701"/>
  <c r="P1722" s="1"/>
  <c r="AB1700"/>
  <c r="Y1700"/>
  <c r="V1700"/>
  <c r="U1700"/>
  <c r="AA1700" s="1"/>
  <c r="AB1699"/>
  <c r="Y1699"/>
  <c r="U1699"/>
  <c r="AC1699" s="1"/>
  <c r="AB1698"/>
  <c r="U1698"/>
  <c r="O1698"/>
  <c r="O1706" s="1"/>
  <c r="N1698"/>
  <c r="M1698"/>
  <c r="M1706" s="1"/>
  <c r="L1698"/>
  <c r="L1706" s="1"/>
  <c r="K1698"/>
  <c r="J1698"/>
  <c r="I1698"/>
  <c r="I1706" s="1"/>
  <c r="H1698"/>
  <c r="H1706" s="1"/>
  <c r="G1698"/>
  <c r="G1706" s="1"/>
  <c r="F1698"/>
  <c r="F1706" s="1"/>
  <c r="E1698"/>
  <c r="E1706" s="1"/>
  <c r="D1698"/>
  <c r="D1706" s="1"/>
  <c r="AA1697"/>
  <c r="U1697"/>
  <c r="Z1697" s="1"/>
  <c r="AA1696"/>
  <c r="U1696"/>
  <c r="Z1696" s="1"/>
  <c r="O1696"/>
  <c r="O1697" s="1"/>
  <c r="O1717" s="1"/>
  <c r="N1696"/>
  <c r="N1697" s="1"/>
  <c r="N1717" s="1"/>
  <c r="M1696"/>
  <c r="M1697" s="1"/>
  <c r="M1717" s="1"/>
  <c r="L1696"/>
  <c r="L1697" s="1"/>
  <c r="L1717" s="1"/>
  <c r="K1696"/>
  <c r="K1697" s="1"/>
  <c r="K1717" s="1"/>
  <c r="J1696"/>
  <c r="J1697" s="1"/>
  <c r="J1717" s="1"/>
  <c r="I1696"/>
  <c r="I1697" s="1"/>
  <c r="I1717" s="1"/>
  <c r="H1696"/>
  <c r="H1697" s="1"/>
  <c r="H1717" s="1"/>
  <c r="G1696"/>
  <c r="G1697" s="1"/>
  <c r="G1717" s="1"/>
  <c r="F1696"/>
  <c r="F1697" s="1"/>
  <c r="F1717" s="1"/>
  <c r="E1696"/>
  <c r="E1697" s="1"/>
  <c r="E1717" s="1"/>
  <c r="D1696"/>
  <c r="D1697" s="1"/>
  <c r="AA1695"/>
  <c r="U1695"/>
  <c r="Z1695" s="1"/>
  <c r="P1695"/>
  <c r="O1695"/>
  <c r="N1695"/>
  <c r="M1695"/>
  <c r="L1695"/>
  <c r="K1695"/>
  <c r="J1695"/>
  <c r="I1695"/>
  <c r="H1695"/>
  <c r="G1695"/>
  <c r="F1695"/>
  <c r="E1695"/>
  <c r="D1695"/>
  <c r="AA1694"/>
  <c r="U1694"/>
  <c r="P1694"/>
  <c r="AA1693"/>
  <c r="U1693"/>
  <c r="Z1693" s="1"/>
  <c r="P1693"/>
  <c r="AA1692"/>
  <c r="U1692"/>
  <c r="Z1692" s="1"/>
  <c r="O1692"/>
  <c r="N1692"/>
  <c r="M1692"/>
  <c r="L1692"/>
  <c r="K1692"/>
  <c r="J1692"/>
  <c r="I1692"/>
  <c r="H1692"/>
  <c r="G1692"/>
  <c r="F1692"/>
  <c r="E1692"/>
  <c r="D1692"/>
  <c r="U1691"/>
  <c r="Z1691" s="1"/>
  <c r="O1691"/>
  <c r="N1691"/>
  <c r="M1691"/>
  <c r="L1691"/>
  <c r="K1691"/>
  <c r="J1691"/>
  <c r="I1691"/>
  <c r="H1691"/>
  <c r="G1691"/>
  <c r="F1691"/>
  <c r="E1691"/>
  <c r="D1691"/>
  <c r="U1690"/>
  <c r="Z1690" s="1"/>
  <c r="P1690"/>
  <c r="U1689"/>
  <c r="Z1689" s="1"/>
  <c r="P1689"/>
  <c r="P1704" s="1"/>
  <c r="U1688"/>
  <c r="Z1688" s="1"/>
  <c r="AB1687"/>
  <c r="AA1687"/>
  <c r="Z1687"/>
  <c r="X1687"/>
  <c r="V1687"/>
  <c r="U1687"/>
  <c r="AC1687" s="1"/>
  <c r="C1686"/>
  <c r="T1686" s="1"/>
  <c r="AA1685"/>
  <c r="U1685"/>
  <c r="AB1685" s="1"/>
  <c r="AB1684"/>
  <c r="Z1684"/>
  <c r="X1684"/>
  <c r="V1684"/>
  <c r="U1684"/>
  <c r="U1683"/>
  <c r="Z1683" s="1"/>
  <c r="O1683"/>
  <c r="N1683"/>
  <c r="M1683"/>
  <c r="L1683"/>
  <c r="K1683"/>
  <c r="J1683"/>
  <c r="I1683"/>
  <c r="H1683"/>
  <c r="G1683"/>
  <c r="F1683"/>
  <c r="E1683"/>
  <c r="D1683"/>
  <c r="AB1682"/>
  <c r="AA1682"/>
  <c r="Z1682"/>
  <c r="X1682"/>
  <c r="V1682"/>
  <c r="W1683" s="1"/>
  <c r="U1682"/>
  <c r="AC1682" s="1"/>
  <c r="D1682"/>
  <c r="E1682" s="1"/>
  <c r="F1682" s="1"/>
  <c r="G1682" s="1"/>
  <c r="H1682" s="1"/>
  <c r="I1682" s="1"/>
  <c r="J1682" s="1"/>
  <c r="K1682" s="1"/>
  <c r="L1682" s="1"/>
  <c r="M1682" s="1"/>
  <c r="N1682" s="1"/>
  <c r="O1682" s="1"/>
  <c r="AA1681"/>
  <c r="U1681"/>
  <c r="AB1681" s="1"/>
  <c r="AB1680"/>
  <c r="Z1680"/>
  <c r="X1680"/>
  <c r="V1680"/>
  <c r="W1681" s="1"/>
  <c r="U1680"/>
  <c r="O1680"/>
  <c r="N1680"/>
  <c r="M1680"/>
  <c r="L1680"/>
  <c r="K1680"/>
  <c r="J1680"/>
  <c r="I1680"/>
  <c r="H1680"/>
  <c r="G1680"/>
  <c r="F1680"/>
  <c r="E1680"/>
  <c r="D1680"/>
  <c r="AB1679"/>
  <c r="Z1679"/>
  <c r="X1679"/>
  <c r="V1679"/>
  <c r="U1679"/>
  <c r="AA1679" s="1"/>
  <c r="U1678"/>
  <c r="Z1678" s="1"/>
  <c r="AB1677"/>
  <c r="AA1677"/>
  <c r="Z1677"/>
  <c r="X1677"/>
  <c r="V1677"/>
  <c r="W1678" s="1"/>
  <c r="U1677"/>
  <c r="AC1677" s="1"/>
  <c r="AB1676"/>
  <c r="AA1676"/>
  <c r="Z1676"/>
  <c r="X1676"/>
  <c r="V1676"/>
  <c r="U1676"/>
  <c r="AC1676" s="1"/>
  <c r="AB1675"/>
  <c r="AA1675"/>
  <c r="Z1675"/>
  <c r="X1675"/>
  <c r="V1675"/>
  <c r="U1675"/>
  <c r="AC1675" s="1"/>
  <c r="AB1674"/>
  <c r="AA1674"/>
  <c r="Z1674"/>
  <c r="X1674"/>
  <c r="V1674"/>
  <c r="U1674"/>
  <c r="AC1674" s="1"/>
  <c r="O1674"/>
  <c r="N1674"/>
  <c r="M1674"/>
  <c r="L1674"/>
  <c r="K1674"/>
  <c r="J1674"/>
  <c r="I1674"/>
  <c r="H1674"/>
  <c r="G1674"/>
  <c r="F1674"/>
  <c r="E1674"/>
  <c r="D1674"/>
  <c r="AB1673"/>
  <c r="AA1673"/>
  <c r="Z1673"/>
  <c r="X1673"/>
  <c r="V1673"/>
  <c r="U1673"/>
  <c r="AC1673" s="1"/>
  <c r="O1673"/>
  <c r="N1673"/>
  <c r="M1673"/>
  <c r="L1673"/>
  <c r="K1673"/>
  <c r="J1673"/>
  <c r="I1673"/>
  <c r="H1673"/>
  <c r="G1673"/>
  <c r="F1673"/>
  <c r="E1673"/>
  <c r="D1673"/>
  <c r="P1673" s="1"/>
  <c r="AB1672"/>
  <c r="AA1672"/>
  <c r="Z1672"/>
  <c r="X1672"/>
  <c r="V1672"/>
  <c r="U1672"/>
  <c r="AC1672" s="1"/>
  <c r="O1672"/>
  <c r="N1672"/>
  <c r="M1672"/>
  <c r="L1672"/>
  <c r="K1672"/>
  <c r="J1672"/>
  <c r="I1672"/>
  <c r="H1672"/>
  <c r="G1672"/>
  <c r="F1672"/>
  <c r="E1672"/>
  <c r="D1672"/>
  <c r="AB1671"/>
  <c r="AA1671"/>
  <c r="Z1671"/>
  <c r="X1671"/>
  <c r="V1671"/>
  <c r="U1671"/>
  <c r="AC1671" s="1"/>
  <c r="P1671"/>
  <c r="AB1670"/>
  <c r="AA1670"/>
  <c r="Z1670"/>
  <c r="X1670"/>
  <c r="V1670"/>
  <c r="U1670"/>
  <c r="AC1670" s="1"/>
  <c r="O1670"/>
  <c r="O1677" s="1"/>
  <c r="N1670"/>
  <c r="N1677" s="1"/>
  <c r="M1670"/>
  <c r="M1677" s="1"/>
  <c r="L1670"/>
  <c r="L1677" s="1"/>
  <c r="K1670"/>
  <c r="K1677" s="1"/>
  <c r="J1670"/>
  <c r="J1677" s="1"/>
  <c r="I1670"/>
  <c r="I1677" s="1"/>
  <c r="H1670"/>
  <c r="H1677" s="1"/>
  <c r="G1670"/>
  <c r="G1677" s="1"/>
  <c r="F1670"/>
  <c r="F1677" s="1"/>
  <c r="E1670"/>
  <c r="E1677" s="1"/>
  <c r="D1670"/>
  <c r="D1677" s="1"/>
  <c r="AB1669"/>
  <c r="AA1669"/>
  <c r="Z1669"/>
  <c r="X1669"/>
  <c r="V1669"/>
  <c r="U1669"/>
  <c r="AC1669" s="1"/>
  <c r="AB1668"/>
  <c r="AA1668"/>
  <c r="Z1668"/>
  <c r="X1668"/>
  <c r="V1668"/>
  <c r="U1668"/>
  <c r="AC1668" s="1"/>
  <c r="T1668"/>
  <c r="T1669" s="1"/>
  <c r="T1670" s="1"/>
  <c r="T1671" s="1"/>
  <c r="T1672" s="1"/>
  <c r="T1673" s="1"/>
  <c r="T1674" s="1"/>
  <c r="T1675" s="1"/>
  <c r="T1676" s="1"/>
  <c r="T1677" s="1"/>
  <c r="T1678" s="1"/>
  <c r="O1668"/>
  <c r="O1676" s="1"/>
  <c r="N1668"/>
  <c r="N1676" s="1"/>
  <c r="M1668"/>
  <c r="M1676" s="1"/>
  <c r="L1668"/>
  <c r="L1676" s="1"/>
  <c r="K1668"/>
  <c r="K1676" s="1"/>
  <c r="J1668"/>
  <c r="J1676" s="1"/>
  <c r="I1668"/>
  <c r="I1676" s="1"/>
  <c r="H1668"/>
  <c r="H1676" s="1"/>
  <c r="G1668"/>
  <c r="G1676" s="1"/>
  <c r="F1668"/>
  <c r="F1676" s="1"/>
  <c r="E1668"/>
  <c r="E1676" s="1"/>
  <c r="D1668"/>
  <c r="D1676" s="1"/>
  <c r="AB1667"/>
  <c r="AA1667"/>
  <c r="Z1667"/>
  <c r="V1667"/>
  <c r="U1667"/>
  <c r="P1667"/>
  <c r="AB1666"/>
  <c r="AA1666"/>
  <c r="Z1666"/>
  <c r="X1666"/>
  <c r="V1666"/>
  <c r="U1666"/>
  <c r="AC1666" s="1"/>
  <c r="AA1665"/>
  <c r="U1665"/>
  <c r="AB1665" s="1"/>
  <c r="AB1664"/>
  <c r="Z1664"/>
  <c r="X1664"/>
  <c r="V1664"/>
  <c r="W1665" s="1"/>
  <c r="U1664"/>
  <c r="O1664"/>
  <c r="N1664"/>
  <c r="M1664"/>
  <c r="L1664"/>
  <c r="K1664"/>
  <c r="J1664"/>
  <c r="I1664"/>
  <c r="H1664"/>
  <c r="G1664"/>
  <c r="F1664"/>
  <c r="E1664"/>
  <c r="D1664"/>
  <c r="AB1663"/>
  <c r="Z1663"/>
  <c r="X1663"/>
  <c r="V1663"/>
  <c r="U1663"/>
  <c r="AA1663" s="1"/>
  <c r="U1662"/>
  <c r="Z1662" s="1"/>
  <c r="O1662"/>
  <c r="N1662"/>
  <c r="M1662"/>
  <c r="L1662"/>
  <c r="K1662"/>
  <c r="J1662"/>
  <c r="I1662"/>
  <c r="H1662"/>
  <c r="G1662"/>
  <c r="F1662"/>
  <c r="E1662"/>
  <c r="D1662"/>
  <c r="U1661"/>
  <c r="Z1661" s="1"/>
  <c r="O1661"/>
  <c r="N1661"/>
  <c r="M1661"/>
  <c r="L1661"/>
  <c r="K1661"/>
  <c r="J1661"/>
  <c r="I1661"/>
  <c r="H1661"/>
  <c r="G1661"/>
  <c r="F1661"/>
  <c r="E1661"/>
  <c r="D1661"/>
  <c r="P1661" s="1"/>
  <c r="U1660"/>
  <c r="Z1660" s="1"/>
  <c r="P1660"/>
  <c r="U1659"/>
  <c r="Z1659" s="1"/>
  <c r="P1659"/>
  <c r="P1680" s="1"/>
  <c r="U1658"/>
  <c r="Z1658" s="1"/>
  <c r="AB1657"/>
  <c r="AA1657"/>
  <c r="Z1657"/>
  <c r="X1657"/>
  <c r="V1657"/>
  <c r="U1657"/>
  <c r="AC1657" s="1"/>
  <c r="AA1656"/>
  <c r="U1656"/>
  <c r="AB1656" s="1"/>
  <c r="O1656"/>
  <c r="N1656"/>
  <c r="M1656"/>
  <c r="L1656"/>
  <c r="K1656"/>
  <c r="J1656"/>
  <c r="I1656"/>
  <c r="H1656"/>
  <c r="G1656"/>
  <c r="F1656"/>
  <c r="E1656"/>
  <c r="D1656"/>
  <c r="AA1655"/>
  <c r="U1655"/>
  <c r="AA1654"/>
  <c r="U1654"/>
  <c r="O1654"/>
  <c r="O1655" s="1"/>
  <c r="O1675" s="1"/>
  <c r="N1654"/>
  <c r="N1655" s="1"/>
  <c r="N1675" s="1"/>
  <c r="M1654"/>
  <c r="M1655" s="1"/>
  <c r="M1675" s="1"/>
  <c r="L1654"/>
  <c r="L1655" s="1"/>
  <c r="L1675" s="1"/>
  <c r="K1654"/>
  <c r="K1655" s="1"/>
  <c r="K1675" s="1"/>
  <c r="J1654"/>
  <c r="J1655" s="1"/>
  <c r="J1675" s="1"/>
  <c r="I1654"/>
  <c r="I1655" s="1"/>
  <c r="I1675" s="1"/>
  <c r="H1654"/>
  <c r="H1655" s="1"/>
  <c r="H1675" s="1"/>
  <c r="G1654"/>
  <c r="G1655" s="1"/>
  <c r="G1675" s="1"/>
  <c r="F1654"/>
  <c r="F1655" s="1"/>
  <c r="F1675" s="1"/>
  <c r="E1654"/>
  <c r="E1655" s="1"/>
  <c r="E1675" s="1"/>
  <c r="D1654"/>
  <c r="D1655" s="1"/>
  <c r="AA1653"/>
  <c r="U1653"/>
  <c r="P1653"/>
  <c r="O1653"/>
  <c r="N1653"/>
  <c r="M1653"/>
  <c r="L1653"/>
  <c r="K1653"/>
  <c r="J1653"/>
  <c r="I1653"/>
  <c r="H1653"/>
  <c r="G1653"/>
  <c r="F1653"/>
  <c r="E1653"/>
  <c r="D1653"/>
  <c r="AA1652"/>
  <c r="U1652"/>
  <c r="P1652"/>
  <c r="AA1651"/>
  <c r="U1651"/>
  <c r="P1651"/>
  <c r="AA1650"/>
  <c r="U1650"/>
  <c r="O1650"/>
  <c r="N1650"/>
  <c r="M1650"/>
  <c r="L1650"/>
  <c r="K1650"/>
  <c r="J1650"/>
  <c r="I1650"/>
  <c r="H1650"/>
  <c r="G1650"/>
  <c r="F1650"/>
  <c r="E1650"/>
  <c r="D1650"/>
  <c r="AA1649"/>
  <c r="U1649"/>
  <c r="O1649"/>
  <c r="N1649"/>
  <c r="M1649"/>
  <c r="L1649"/>
  <c r="K1649"/>
  <c r="J1649"/>
  <c r="I1649"/>
  <c r="H1649"/>
  <c r="G1649"/>
  <c r="F1649"/>
  <c r="E1649"/>
  <c r="D1649"/>
  <c r="AA1648"/>
  <c r="U1648"/>
  <c r="P1648"/>
  <c r="AA1647"/>
  <c r="U1647"/>
  <c r="P1647"/>
  <c r="P1662" s="1"/>
  <c r="AA1646"/>
  <c r="U1646"/>
  <c r="AB1645"/>
  <c r="AA1645"/>
  <c r="Z1645"/>
  <c r="X1645"/>
  <c r="V1645"/>
  <c r="U1645"/>
  <c r="AC1645" s="1"/>
  <c r="U1644"/>
  <c r="Z1644" s="1"/>
  <c r="C1644"/>
  <c r="T1644" s="1"/>
  <c r="U1643"/>
  <c r="Z1643" s="1"/>
  <c r="AB1642"/>
  <c r="Z1642"/>
  <c r="X1642"/>
  <c r="V1642"/>
  <c r="U1642"/>
  <c r="AC1642" s="1"/>
  <c r="AA1641"/>
  <c r="U1641"/>
  <c r="AB1641" s="1"/>
  <c r="O1641"/>
  <c r="N1641"/>
  <c r="M1641"/>
  <c r="L1641"/>
  <c r="K1641"/>
  <c r="J1641"/>
  <c r="I1641"/>
  <c r="H1641"/>
  <c r="G1641"/>
  <c r="F1641"/>
  <c r="E1641"/>
  <c r="D1641"/>
  <c r="AB1640"/>
  <c r="AA1640"/>
  <c r="Z1640"/>
  <c r="X1640"/>
  <c r="V1640"/>
  <c r="W1641" s="1"/>
  <c r="U1640"/>
  <c r="AC1640" s="1"/>
  <c r="D1640"/>
  <c r="E1640" s="1"/>
  <c r="F1640" s="1"/>
  <c r="G1640" s="1"/>
  <c r="H1640" s="1"/>
  <c r="I1640" s="1"/>
  <c r="J1640" s="1"/>
  <c r="K1640" s="1"/>
  <c r="L1640" s="1"/>
  <c r="M1640" s="1"/>
  <c r="N1640" s="1"/>
  <c r="O1640" s="1"/>
  <c r="U1639"/>
  <c r="Z1639" s="1"/>
  <c r="AB1638"/>
  <c r="Z1638"/>
  <c r="X1638"/>
  <c r="V1638"/>
  <c r="W1639" s="1"/>
  <c r="U1638"/>
  <c r="AC1638" s="1"/>
  <c r="O1638"/>
  <c r="N1638"/>
  <c r="M1638"/>
  <c r="L1638"/>
  <c r="K1638"/>
  <c r="J1638"/>
  <c r="I1638"/>
  <c r="H1638"/>
  <c r="G1638"/>
  <c r="F1638"/>
  <c r="E1638"/>
  <c r="D1638"/>
  <c r="AB1637"/>
  <c r="Z1637"/>
  <c r="X1637"/>
  <c r="V1637"/>
  <c r="U1637"/>
  <c r="AC1637" s="1"/>
  <c r="AA1636"/>
  <c r="U1636"/>
  <c r="AB1636" s="1"/>
  <c r="AB1635"/>
  <c r="AA1635"/>
  <c r="Z1635"/>
  <c r="X1635"/>
  <c r="V1635"/>
  <c r="W1636" s="1"/>
  <c r="U1635"/>
  <c r="AC1635" s="1"/>
  <c r="AB1634"/>
  <c r="AA1634"/>
  <c r="Z1634"/>
  <c r="X1634"/>
  <c r="V1634"/>
  <c r="U1634"/>
  <c r="AC1634" s="1"/>
  <c r="AB1633"/>
  <c r="AA1633"/>
  <c r="Z1633"/>
  <c r="X1633"/>
  <c r="V1633"/>
  <c r="W1634" s="1"/>
  <c r="U1633"/>
  <c r="AC1633" s="1"/>
  <c r="AB1632"/>
  <c r="AA1632"/>
  <c r="Z1632"/>
  <c r="X1632"/>
  <c r="V1632"/>
  <c r="W1633" s="1"/>
  <c r="U1632"/>
  <c r="AC1632" s="1"/>
  <c r="O1632"/>
  <c r="N1632"/>
  <c r="M1632"/>
  <c r="L1632"/>
  <c r="K1632"/>
  <c r="J1632"/>
  <c r="I1632"/>
  <c r="H1632"/>
  <c r="G1632"/>
  <c r="F1632"/>
  <c r="E1632"/>
  <c r="D1632"/>
  <c r="AB1631"/>
  <c r="AA1631"/>
  <c r="Z1631"/>
  <c r="X1631"/>
  <c r="V1631"/>
  <c r="W1632" s="1"/>
  <c r="U1631"/>
  <c r="AC1631" s="1"/>
  <c r="O1631"/>
  <c r="O1635" s="1"/>
  <c r="N1631"/>
  <c r="M1631"/>
  <c r="L1631"/>
  <c r="L1635" s="1"/>
  <c r="K1631"/>
  <c r="K1635" s="1"/>
  <c r="J1631"/>
  <c r="I1631"/>
  <c r="H1631"/>
  <c r="H1635" s="1"/>
  <c r="G1631"/>
  <c r="G1635" s="1"/>
  <c r="F1631"/>
  <c r="E1631"/>
  <c r="D1631"/>
  <c r="D1635" s="1"/>
  <c r="AB1630"/>
  <c r="AA1630"/>
  <c r="Z1630"/>
  <c r="X1630"/>
  <c r="V1630"/>
  <c r="W1631" s="1"/>
  <c r="U1630"/>
  <c r="AC1630" s="1"/>
  <c r="O1630"/>
  <c r="O1634" s="1"/>
  <c r="N1630"/>
  <c r="M1630"/>
  <c r="L1630"/>
  <c r="L1634" s="1"/>
  <c r="K1630"/>
  <c r="K1634" s="1"/>
  <c r="J1630"/>
  <c r="I1630"/>
  <c r="H1630"/>
  <c r="H1634" s="1"/>
  <c r="G1630"/>
  <c r="G1634" s="1"/>
  <c r="F1630"/>
  <c r="E1630"/>
  <c r="D1630"/>
  <c r="D1634" s="1"/>
  <c r="AB1629"/>
  <c r="AA1629"/>
  <c r="Z1629"/>
  <c r="X1629"/>
  <c r="V1629"/>
  <c r="W1630" s="1"/>
  <c r="U1629"/>
  <c r="AC1629" s="1"/>
  <c r="N1629"/>
  <c r="P1629" s="1"/>
  <c r="M1629"/>
  <c r="AB1628"/>
  <c r="Z1628"/>
  <c r="X1628"/>
  <c r="V1628"/>
  <c r="W1629" s="1"/>
  <c r="U1628"/>
  <c r="AC1628" s="1"/>
  <c r="O1628"/>
  <c r="N1628"/>
  <c r="N1635" s="1"/>
  <c r="M1628"/>
  <c r="M1635" s="1"/>
  <c r="L1628"/>
  <c r="K1628"/>
  <c r="J1628"/>
  <c r="J1635" s="1"/>
  <c r="I1628"/>
  <c r="I1635" s="1"/>
  <c r="H1628"/>
  <c r="G1628"/>
  <c r="F1628"/>
  <c r="F1635" s="1"/>
  <c r="E1628"/>
  <c r="E1635" s="1"/>
  <c r="D1628"/>
  <c r="P1628" s="1"/>
  <c r="AB1627"/>
  <c r="Z1627"/>
  <c r="X1627"/>
  <c r="V1627"/>
  <c r="U1627"/>
  <c r="AC1627" s="1"/>
  <c r="AB1626"/>
  <c r="Z1626"/>
  <c r="X1626"/>
  <c r="V1626"/>
  <c r="U1626"/>
  <c r="AC1626" s="1"/>
  <c r="T1626"/>
  <c r="T1627" s="1"/>
  <c r="T1628" s="1"/>
  <c r="T1629" s="1"/>
  <c r="T1630" s="1"/>
  <c r="T1631" s="1"/>
  <c r="T1632" s="1"/>
  <c r="T1633" s="1"/>
  <c r="T1634" s="1"/>
  <c r="T1635" s="1"/>
  <c r="T1636" s="1"/>
  <c r="T1637" s="1"/>
  <c r="T1638" s="1"/>
  <c r="O1626"/>
  <c r="N1626"/>
  <c r="N1634" s="1"/>
  <c r="M1626"/>
  <c r="M1634" s="1"/>
  <c r="L1626"/>
  <c r="K1626"/>
  <c r="J1626"/>
  <c r="J1634" s="1"/>
  <c r="I1626"/>
  <c r="I1634" s="1"/>
  <c r="H1626"/>
  <c r="G1626"/>
  <c r="F1626"/>
  <c r="F1634" s="1"/>
  <c r="E1626"/>
  <c r="E1634" s="1"/>
  <c r="D1626"/>
  <c r="AB1625"/>
  <c r="Z1625"/>
  <c r="V1625"/>
  <c r="U1625"/>
  <c r="P1625"/>
  <c r="AB1624"/>
  <c r="Z1624"/>
  <c r="X1624"/>
  <c r="V1624"/>
  <c r="U1624"/>
  <c r="AC1624" s="1"/>
  <c r="AA1623"/>
  <c r="U1623"/>
  <c r="AB1623" s="1"/>
  <c r="AB1622"/>
  <c r="AA1622"/>
  <c r="Z1622"/>
  <c r="X1622"/>
  <c r="V1622"/>
  <c r="W1623" s="1"/>
  <c r="U1622"/>
  <c r="AC1622" s="1"/>
  <c r="O1622"/>
  <c r="N1622"/>
  <c r="M1622"/>
  <c r="L1622"/>
  <c r="K1622"/>
  <c r="J1622"/>
  <c r="I1622"/>
  <c r="H1622"/>
  <c r="G1622"/>
  <c r="F1622"/>
  <c r="E1622"/>
  <c r="D1622"/>
  <c r="AB1621"/>
  <c r="AA1621"/>
  <c r="Z1621"/>
  <c r="X1621"/>
  <c r="V1621"/>
  <c r="U1621"/>
  <c r="AC1621" s="1"/>
  <c r="U1620"/>
  <c r="Z1620" s="1"/>
  <c r="O1620"/>
  <c r="N1620"/>
  <c r="M1620"/>
  <c r="L1620"/>
  <c r="K1620"/>
  <c r="J1620"/>
  <c r="I1620"/>
  <c r="H1620"/>
  <c r="G1620"/>
  <c r="F1620"/>
  <c r="E1620"/>
  <c r="D1620"/>
  <c r="U1619"/>
  <c r="Z1619" s="1"/>
  <c r="O1619"/>
  <c r="N1619"/>
  <c r="M1619"/>
  <c r="L1619"/>
  <c r="K1619"/>
  <c r="J1619"/>
  <c r="I1619"/>
  <c r="H1619"/>
  <c r="G1619"/>
  <c r="F1619"/>
  <c r="E1619"/>
  <c r="D1619"/>
  <c r="P1619" s="1"/>
  <c r="U1618"/>
  <c r="Z1618" s="1"/>
  <c r="P1618"/>
  <c r="U1617"/>
  <c r="Z1617" s="1"/>
  <c r="P1617"/>
  <c r="P1632" s="1"/>
  <c r="U1616"/>
  <c r="Z1616" s="1"/>
  <c r="AB1615"/>
  <c r="AA1615"/>
  <c r="Z1615"/>
  <c r="X1615"/>
  <c r="V1615"/>
  <c r="U1615"/>
  <c r="AC1615" s="1"/>
  <c r="AA1614"/>
  <c r="U1614"/>
  <c r="AB1614" s="1"/>
  <c r="O1614"/>
  <c r="N1614"/>
  <c r="M1614"/>
  <c r="L1614"/>
  <c r="K1614"/>
  <c r="J1614"/>
  <c r="I1614"/>
  <c r="H1614"/>
  <c r="G1614"/>
  <c r="F1614"/>
  <c r="E1614"/>
  <c r="D1614"/>
  <c r="AA1613"/>
  <c r="U1613"/>
  <c r="AA1612"/>
  <c r="U1612"/>
  <c r="O1612"/>
  <c r="O1613" s="1"/>
  <c r="O1633" s="1"/>
  <c r="N1612"/>
  <c r="N1613" s="1"/>
  <c r="N1633" s="1"/>
  <c r="M1612"/>
  <c r="M1613" s="1"/>
  <c r="M1633" s="1"/>
  <c r="L1612"/>
  <c r="L1613" s="1"/>
  <c r="L1633" s="1"/>
  <c r="K1612"/>
  <c r="K1613" s="1"/>
  <c r="K1633" s="1"/>
  <c r="J1612"/>
  <c r="J1613" s="1"/>
  <c r="J1633" s="1"/>
  <c r="I1612"/>
  <c r="I1613" s="1"/>
  <c r="I1633" s="1"/>
  <c r="H1612"/>
  <c r="H1613" s="1"/>
  <c r="H1633" s="1"/>
  <c r="G1612"/>
  <c r="G1613" s="1"/>
  <c r="G1633" s="1"/>
  <c r="F1612"/>
  <c r="F1613" s="1"/>
  <c r="F1633" s="1"/>
  <c r="E1612"/>
  <c r="E1613" s="1"/>
  <c r="E1633" s="1"/>
  <c r="D1612"/>
  <c r="D1613" s="1"/>
  <c r="AA1611"/>
  <c r="U1611"/>
  <c r="P1611"/>
  <c r="O1611"/>
  <c r="N1611"/>
  <c r="M1611"/>
  <c r="L1611"/>
  <c r="K1611"/>
  <c r="J1611"/>
  <c r="I1611"/>
  <c r="H1611"/>
  <c r="G1611"/>
  <c r="F1611"/>
  <c r="E1611"/>
  <c r="D1611"/>
  <c r="AA1610"/>
  <c r="U1610"/>
  <c r="P1610"/>
  <c r="AA1609"/>
  <c r="U1609"/>
  <c r="P1609"/>
  <c r="AA1608"/>
  <c r="U1608"/>
  <c r="O1608"/>
  <c r="N1608"/>
  <c r="M1608"/>
  <c r="L1608"/>
  <c r="K1608"/>
  <c r="J1608"/>
  <c r="I1608"/>
  <c r="H1608"/>
  <c r="G1608"/>
  <c r="F1608"/>
  <c r="E1608"/>
  <c r="D1608"/>
  <c r="AA1607"/>
  <c r="U1607"/>
  <c r="O1607"/>
  <c r="N1607"/>
  <c r="M1607"/>
  <c r="L1607"/>
  <c r="K1607"/>
  <c r="J1607"/>
  <c r="I1607"/>
  <c r="H1607"/>
  <c r="G1607"/>
  <c r="F1607"/>
  <c r="E1607"/>
  <c r="D1607"/>
  <c r="AA1606"/>
  <c r="U1606"/>
  <c r="P1606"/>
  <c r="AA1605"/>
  <c r="U1605"/>
  <c r="P1605"/>
  <c r="P1620" s="1"/>
  <c r="AA1604"/>
  <c r="U1604"/>
  <c r="AB1603"/>
  <c r="AA1603"/>
  <c r="Z1603"/>
  <c r="X1603"/>
  <c r="V1603"/>
  <c r="U1603"/>
  <c r="AC1603" s="1"/>
  <c r="U1602"/>
  <c r="Z1602" s="1"/>
  <c r="C1602"/>
  <c r="T1602" s="1"/>
  <c r="U1601"/>
  <c r="Z1601" s="1"/>
  <c r="AB1600"/>
  <c r="Z1600"/>
  <c r="X1600"/>
  <c r="V1600"/>
  <c r="U1600"/>
  <c r="AC1600" s="1"/>
  <c r="AA1599"/>
  <c r="U1599"/>
  <c r="AB1599" s="1"/>
  <c r="O1599"/>
  <c r="N1599"/>
  <c r="M1599"/>
  <c r="L1599"/>
  <c r="K1599"/>
  <c r="J1599"/>
  <c r="I1599"/>
  <c r="H1599"/>
  <c r="G1599"/>
  <c r="F1599"/>
  <c r="E1599"/>
  <c r="D1599"/>
  <c r="AB1598"/>
  <c r="AA1598"/>
  <c r="Z1598"/>
  <c r="X1598"/>
  <c r="V1598"/>
  <c r="W1599" s="1"/>
  <c r="U1598"/>
  <c r="AC1598" s="1"/>
  <c r="D1598"/>
  <c r="E1598" s="1"/>
  <c r="F1598" s="1"/>
  <c r="G1598" s="1"/>
  <c r="H1598" s="1"/>
  <c r="I1598" s="1"/>
  <c r="J1598" s="1"/>
  <c r="K1598" s="1"/>
  <c r="L1598" s="1"/>
  <c r="M1598" s="1"/>
  <c r="N1598" s="1"/>
  <c r="O1598" s="1"/>
  <c r="U1597"/>
  <c r="Z1597" s="1"/>
  <c r="AB1596"/>
  <c r="Z1596"/>
  <c r="X1596"/>
  <c r="V1596"/>
  <c r="W1597" s="1"/>
  <c r="U1596"/>
  <c r="AC1596" s="1"/>
  <c r="O1596"/>
  <c r="N1596"/>
  <c r="M1596"/>
  <c r="L1596"/>
  <c r="K1596"/>
  <c r="J1596"/>
  <c r="I1596"/>
  <c r="H1596"/>
  <c r="G1596"/>
  <c r="F1596"/>
  <c r="E1596"/>
  <c r="D1596"/>
  <c r="AB1595"/>
  <c r="Z1595"/>
  <c r="X1595"/>
  <c r="V1595"/>
  <c r="U1595"/>
  <c r="AC1595" s="1"/>
  <c r="AA1594"/>
  <c r="U1594"/>
  <c r="AB1594" s="1"/>
  <c r="AB1593"/>
  <c r="AA1593"/>
  <c r="Z1593"/>
  <c r="X1593"/>
  <c r="V1593"/>
  <c r="W1594" s="1"/>
  <c r="U1593"/>
  <c r="AC1593" s="1"/>
  <c r="AB1592"/>
  <c r="AA1592"/>
  <c r="Z1592"/>
  <c r="X1592"/>
  <c r="V1592"/>
  <c r="U1592"/>
  <c r="AC1592" s="1"/>
  <c r="AB1591"/>
  <c r="AA1591"/>
  <c r="Z1591"/>
  <c r="X1591"/>
  <c r="V1591"/>
  <c r="W1592" s="1"/>
  <c r="U1591"/>
  <c r="AC1591" s="1"/>
  <c r="AB1590"/>
  <c r="AA1590"/>
  <c r="Z1590"/>
  <c r="X1590"/>
  <c r="V1590"/>
  <c r="W1591" s="1"/>
  <c r="U1590"/>
  <c r="AC1590" s="1"/>
  <c r="P1590"/>
  <c r="O1590"/>
  <c r="N1590"/>
  <c r="M1590"/>
  <c r="L1590"/>
  <c r="K1590"/>
  <c r="J1590"/>
  <c r="I1590"/>
  <c r="H1590"/>
  <c r="G1590"/>
  <c r="F1590"/>
  <c r="E1590"/>
  <c r="D1590"/>
  <c r="AB1589"/>
  <c r="AA1589"/>
  <c r="Z1589"/>
  <c r="X1589"/>
  <c r="V1589"/>
  <c r="W1590" s="1"/>
  <c r="U1589"/>
  <c r="AC1589" s="1"/>
  <c r="O1589"/>
  <c r="N1589"/>
  <c r="M1589"/>
  <c r="L1589"/>
  <c r="K1589"/>
  <c r="K1593" s="1"/>
  <c r="J1589"/>
  <c r="I1589"/>
  <c r="I1593" s="1"/>
  <c r="H1589"/>
  <c r="G1589"/>
  <c r="G1593" s="1"/>
  <c r="F1589"/>
  <c r="F1593" s="1"/>
  <c r="E1589"/>
  <c r="D1589"/>
  <c r="D1593" s="1"/>
  <c r="AB1588"/>
  <c r="AA1588"/>
  <c r="Z1588"/>
  <c r="X1588"/>
  <c r="V1588"/>
  <c r="W1589" s="1"/>
  <c r="U1588"/>
  <c r="AC1588" s="1"/>
  <c r="P1588"/>
  <c r="O1588"/>
  <c r="O1592" s="1"/>
  <c r="N1588"/>
  <c r="M1588"/>
  <c r="L1588"/>
  <c r="L1592" s="1"/>
  <c r="K1588"/>
  <c r="K1592" s="1"/>
  <c r="J1588"/>
  <c r="I1588"/>
  <c r="H1588"/>
  <c r="H1592" s="1"/>
  <c r="G1588"/>
  <c r="G1592" s="1"/>
  <c r="F1588"/>
  <c r="F1592" s="1"/>
  <c r="E1588"/>
  <c r="E1592" s="1"/>
  <c r="D1588"/>
  <c r="AB1587"/>
  <c r="AA1587"/>
  <c r="Z1587"/>
  <c r="X1587"/>
  <c r="V1587"/>
  <c r="W1588" s="1"/>
  <c r="U1587"/>
  <c r="AC1587" s="1"/>
  <c r="N1587"/>
  <c r="M1587"/>
  <c r="M1923" s="1"/>
  <c r="U1586"/>
  <c r="Z1586" s="1"/>
  <c r="O1586"/>
  <c r="N1586"/>
  <c r="N1593" s="1"/>
  <c r="M1586"/>
  <c r="L1586"/>
  <c r="L1593" s="1"/>
  <c r="K1586"/>
  <c r="J1586"/>
  <c r="J1593" s="1"/>
  <c r="I1586"/>
  <c r="H1586"/>
  <c r="H1593" s="1"/>
  <c r="G1586"/>
  <c r="E1586"/>
  <c r="E1593" s="1"/>
  <c r="D1586"/>
  <c r="AB1585"/>
  <c r="Z1585"/>
  <c r="X1585"/>
  <c r="V1585"/>
  <c r="W1586" s="1"/>
  <c r="U1585"/>
  <c r="AC1585" s="1"/>
  <c r="AB1584"/>
  <c r="Z1584"/>
  <c r="X1584"/>
  <c r="V1584"/>
  <c r="U1584"/>
  <c r="AC1584" s="1"/>
  <c r="T1584"/>
  <c r="T1585" s="1"/>
  <c r="O1584"/>
  <c r="N1584"/>
  <c r="N1592" s="1"/>
  <c r="M1584"/>
  <c r="M1592" s="1"/>
  <c r="L1584"/>
  <c r="K1584"/>
  <c r="J1584"/>
  <c r="J1592" s="1"/>
  <c r="I1584"/>
  <c r="I1592" s="1"/>
  <c r="H1584"/>
  <c r="G1584"/>
  <c r="E1584"/>
  <c r="D1584"/>
  <c r="D1592" s="1"/>
  <c r="AA1583"/>
  <c r="U1583"/>
  <c r="AB1583" s="1"/>
  <c r="P1583"/>
  <c r="AA1582"/>
  <c r="U1582"/>
  <c r="AB1581"/>
  <c r="AA1581"/>
  <c r="Z1581"/>
  <c r="X1581"/>
  <c r="V1581"/>
  <c r="U1581"/>
  <c r="AC1581" s="1"/>
  <c r="Y1580"/>
  <c r="U1580"/>
  <c r="AC1580" s="1"/>
  <c r="N1580"/>
  <c r="M1580"/>
  <c r="L1580"/>
  <c r="K1580"/>
  <c r="J1580"/>
  <c r="I1580"/>
  <c r="H1580"/>
  <c r="G1580"/>
  <c r="F1580"/>
  <c r="E1580"/>
  <c r="D1580"/>
  <c r="AC1579"/>
  <c r="U1579"/>
  <c r="AB1578"/>
  <c r="Z1578"/>
  <c r="X1578"/>
  <c r="V1578"/>
  <c r="U1578"/>
  <c r="AC1578" s="1"/>
  <c r="O1578"/>
  <c r="N1578"/>
  <c r="M1578"/>
  <c r="L1578"/>
  <c r="K1578"/>
  <c r="J1578"/>
  <c r="I1578"/>
  <c r="H1578"/>
  <c r="G1578"/>
  <c r="F1578"/>
  <c r="E1578"/>
  <c r="D1578"/>
  <c r="AB1577"/>
  <c r="Z1577"/>
  <c r="X1577"/>
  <c r="V1577"/>
  <c r="U1577"/>
  <c r="AC1577" s="1"/>
  <c r="O1577"/>
  <c r="N1577"/>
  <c r="M1577"/>
  <c r="L1577"/>
  <c r="K1577"/>
  <c r="J1577"/>
  <c r="I1577"/>
  <c r="H1577"/>
  <c r="G1577"/>
  <c r="F1577"/>
  <c r="E1577"/>
  <c r="D1577"/>
  <c r="P1577" s="1"/>
  <c r="Z1576"/>
  <c r="X1576"/>
  <c r="V1576"/>
  <c r="W1577" s="1"/>
  <c r="U1576"/>
  <c r="AC1576" s="1"/>
  <c r="P1576"/>
  <c r="AB1575"/>
  <c r="Z1575"/>
  <c r="X1575"/>
  <c r="V1575"/>
  <c r="W1576" s="1"/>
  <c r="U1575"/>
  <c r="AC1575" s="1"/>
  <c r="P1575"/>
  <c r="P1596" s="1"/>
  <c r="AB1574"/>
  <c r="Z1574"/>
  <c r="X1574"/>
  <c r="W1573" s="1"/>
  <c r="V1574"/>
  <c r="U1574"/>
  <c r="AC1574" s="1"/>
  <c r="U1573"/>
  <c r="AB1572"/>
  <c r="AA1572"/>
  <c r="Z1572"/>
  <c r="X1572"/>
  <c r="V1572"/>
  <c r="U1572"/>
  <c r="AC1572" s="1"/>
  <c r="O1572"/>
  <c r="O1580" s="1"/>
  <c r="N1572"/>
  <c r="M1572"/>
  <c r="L1572"/>
  <c r="K1572"/>
  <c r="J1572"/>
  <c r="I1572"/>
  <c r="H1572"/>
  <c r="G1572"/>
  <c r="F1572"/>
  <c r="E1572"/>
  <c r="D1572"/>
  <c r="AB1571"/>
  <c r="AA1571"/>
  <c r="Z1571"/>
  <c r="V1571"/>
  <c r="U1571"/>
  <c r="AC1571" s="1"/>
  <c r="O1571"/>
  <c r="I1571"/>
  <c r="I1591" s="1"/>
  <c r="G1571"/>
  <c r="G1591" s="1"/>
  <c r="AB1570"/>
  <c r="AA1570"/>
  <c r="Z1570"/>
  <c r="X1570"/>
  <c r="V1570"/>
  <c r="U1570"/>
  <c r="AC1570" s="1"/>
  <c r="O1570"/>
  <c r="N1570"/>
  <c r="N1571" s="1"/>
  <c r="N1591" s="1"/>
  <c r="M1570"/>
  <c r="M1571" s="1"/>
  <c r="M1591" s="1"/>
  <c r="L1570"/>
  <c r="L1571" s="1"/>
  <c r="L1591" s="1"/>
  <c r="K1570"/>
  <c r="K1571" s="1"/>
  <c r="K1591" s="1"/>
  <c r="J1570"/>
  <c r="J1571" s="1"/>
  <c r="J1591" s="1"/>
  <c r="I1570"/>
  <c r="H1570"/>
  <c r="H1571" s="1"/>
  <c r="H1591" s="1"/>
  <c r="G1570"/>
  <c r="F1570"/>
  <c r="F1571" s="1"/>
  <c r="F1591" s="1"/>
  <c r="E1570"/>
  <c r="E1571" s="1"/>
  <c r="E1591" s="1"/>
  <c r="D1570"/>
  <c r="D1571" s="1"/>
  <c r="AB1569"/>
  <c r="AA1569"/>
  <c r="Z1569"/>
  <c r="X1569"/>
  <c r="V1569"/>
  <c r="U1569"/>
  <c r="AC1569" s="1"/>
  <c r="P1569"/>
  <c r="O1569"/>
  <c r="N1569"/>
  <c r="M1569"/>
  <c r="L1569"/>
  <c r="K1569"/>
  <c r="J1569"/>
  <c r="I1569"/>
  <c r="H1569"/>
  <c r="G1569"/>
  <c r="F1569"/>
  <c r="E1569"/>
  <c r="D1569"/>
  <c r="AB1568"/>
  <c r="AA1568"/>
  <c r="X1568"/>
  <c r="V1568"/>
  <c r="W1569" s="1"/>
  <c r="U1568"/>
  <c r="AC1568" s="1"/>
  <c r="P1568"/>
  <c r="AB1567"/>
  <c r="AA1567"/>
  <c r="Z1567"/>
  <c r="V1567"/>
  <c r="U1567"/>
  <c r="AC1567" s="1"/>
  <c r="P1567"/>
  <c r="AB1566"/>
  <c r="AA1566"/>
  <c r="Z1566"/>
  <c r="X1566"/>
  <c r="V1566"/>
  <c r="U1566"/>
  <c r="AC1566" s="1"/>
  <c r="O1566"/>
  <c r="N1566"/>
  <c r="M1566"/>
  <c r="L1566"/>
  <c r="K1566"/>
  <c r="J1566"/>
  <c r="I1566"/>
  <c r="H1566"/>
  <c r="G1566"/>
  <c r="F1566"/>
  <c r="E1566"/>
  <c r="D1566"/>
  <c r="AB1565"/>
  <c r="AA1565"/>
  <c r="Z1565"/>
  <c r="V1565"/>
  <c r="U1565"/>
  <c r="AC1565" s="1"/>
  <c r="O1565"/>
  <c r="N1565"/>
  <c r="M1565"/>
  <c r="L1565"/>
  <c r="K1565"/>
  <c r="J1565"/>
  <c r="I1565"/>
  <c r="H1565"/>
  <c r="G1565"/>
  <c r="F1565"/>
  <c r="E1565"/>
  <c r="D1565"/>
  <c r="AB1564"/>
  <c r="AA1564"/>
  <c r="Z1564"/>
  <c r="V1564"/>
  <c r="W1565" s="1"/>
  <c r="U1564"/>
  <c r="AC1564" s="1"/>
  <c r="P1564"/>
  <c r="AB1563"/>
  <c r="AA1563"/>
  <c r="Z1563"/>
  <c r="U1563"/>
  <c r="AC1563" s="1"/>
  <c r="P1563"/>
  <c r="P1572" s="1"/>
  <c r="AB1562"/>
  <c r="AA1562"/>
  <c r="Z1562"/>
  <c r="X1562"/>
  <c r="V1562"/>
  <c r="U1562"/>
  <c r="AC1562" s="1"/>
  <c r="AC1561"/>
  <c r="U1561"/>
  <c r="AB1560"/>
  <c r="Z1560"/>
  <c r="X1560"/>
  <c r="V1560"/>
  <c r="U1560"/>
  <c r="AC1560" s="1"/>
  <c r="T1560"/>
  <c r="C1560"/>
  <c r="AB1559"/>
  <c r="Z1559"/>
  <c r="X1559"/>
  <c r="V1559"/>
  <c r="U1559"/>
  <c r="AC1559" s="1"/>
  <c r="AA1558"/>
  <c r="Y1558"/>
  <c r="U1558"/>
  <c r="AB1557"/>
  <c r="AA1557"/>
  <c r="Z1557"/>
  <c r="X1557"/>
  <c r="X1563" s="1"/>
  <c r="V1557"/>
  <c r="U1557"/>
  <c r="AC1557" s="1"/>
  <c r="O1557"/>
  <c r="N1557"/>
  <c r="M1557"/>
  <c r="L1557"/>
  <c r="K1557"/>
  <c r="J1557"/>
  <c r="I1557"/>
  <c r="H1557"/>
  <c r="G1557"/>
  <c r="F1557"/>
  <c r="E1557"/>
  <c r="AA1556"/>
  <c r="Y1556"/>
  <c r="U1556"/>
  <c r="O1556"/>
  <c r="G1556"/>
  <c r="H1556" s="1"/>
  <c r="I1556" s="1"/>
  <c r="J1556" s="1"/>
  <c r="K1556" s="1"/>
  <c r="L1556" s="1"/>
  <c r="M1556" s="1"/>
  <c r="N1556" s="1"/>
  <c r="E1556"/>
  <c r="F1556" s="1"/>
  <c r="D1556"/>
  <c r="AB1555"/>
  <c r="Z1555"/>
  <c r="X1555"/>
  <c r="V1555"/>
  <c r="W1556" s="1"/>
  <c r="U1555"/>
  <c r="AC1555" s="1"/>
  <c r="U1554"/>
  <c r="AC1554" s="1"/>
  <c r="O1554"/>
  <c r="N1554"/>
  <c r="M1554"/>
  <c r="L1554"/>
  <c r="K1554"/>
  <c r="J1554"/>
  <c r="I1554"/>
  <c r="H1554"/>
  <c r="G1554"/>
  <c r="F1554"/>
  <c r="E1554"/>
  <c r="D1554"/>
  <c r="D1557" s="1"/>
  <c r="AA1553"/>
  <c r="Y1553"/>
  <c r="U1553"/>
  <c r="AB1552"/>
  <c r="AA1552"/>
  <c r="Z1552"/>
  <c r="X1552"/>
  <c r="V1552"/>
  <c r="U1552"/>
  <c r="AC1552" s="1"/>
  <c r="AA1551"/>
  <c r="Y1551"/>
  <c r="U1551"/>
  <c r="H1551"/>
  <c r="AA1550"/>
  <c r="Y1550"/>
  <c r="U1550"/>
  <c r="AA1549"/>
  <c r="Y1549"/>
  <c r="U1549"/>
  <c r="AA1548"/>
  <c r="Y1548"/>
  <c r="U1548"/>
  <c r="P1548"/>
  <c r="O1548"/>
  <c r="N1548"/>
  <c r="M1548"/>
  <c r="L1548"/>
  <c r="K1548"/>
  <c r="J1548"/>
  <c r="I1548"/>
  <c r="H1548"/>
  <c r="G1548"/>
  <c r="F1548"/>
  <c r="E1548"/>
  <c r="D1548"/>
  <c r="U1547"/>
  <c r="Y1547" s="1"/>
  <c r="O1547"/>
  <c r="N1547"/>
  <c r="N1551" s="1"/>
  <c r="M1547"/>
  <c r="L1547"/>
  <c r="K1547"/>
  <c r="J1547"/>
  <c r="I1547"/>
  <c r="H1547"/>
  <c r="G1547"/>
  <c r="F1547"/>
  <c r="F1551" s="1"/>
  <c r="E1547"/>
  <c r="D1547"/>
  <c r="P1547" s="1"/>
  <c r="AA1546"/>
  <c r="Y1546"/>
  <c r="U1546"/>
  <c r="P1546"/>
  <c r="O1546"/>
  <c r="N1546"/>
  <c r="M1546"/>
  <c r="L1546"/>
  <c r="K1546"/>
  <c r="J1546"/>
  <c r="I1546"/>
  <c r="H1546"/>
  <c r="H1550" s="1"/>
  <c r="G1546"/>
  <c r="F1546"/>
  <c r="E1546"/>
  <c r="D1546"/>
  <c r="U1545"/>
  <c r="Y1545" s="1"/>
  <c r="P1545"/>
  <c r="AA1544"/>
  <c r="Y1544"/>
  <c r="U1544"/>
  <c r="O1544"/>
  <c r="O1551" s="1"/>
  <c r="N1544"/>
  <c r="M1544"/>
  <c r="M1551" s="1"/>
  <c r="L1544"/>
  <c r="L1551" s="1"/>
  <c r="K1544"/>
  <c r="K1551" s="1"/>
  <c r="J1544"/>
  <c r="I1544"/>
  <c r="I1551" s="1"/>
  <c r="H1544"/>
  <c r="G1544"/>
  <c r="G1551" s="1"/>
  <c r="F1544"/>
  <c r="E1544"/>
  <c r="E1551" s="1"/>
  <c r="D1544"/>
  <c r="D1551" s="1"/>
  <c r="AA1543"/>
  <c r="U1543"/>
  <c r="AB1542"/>
  <c r="U1542"/>
  <c r="AC1542" s="1"/>
  <c r="O1542"/>
  <c r="O1550" s="1"/>
  <c r="N1542"/>
  <c r="N1550" s="1"/>
  <c r="M1542"/>
  <c r="M1550" s="1"/>
  <c r="L1542"/>
  <c r="L1550" s="1"/>
  <c r="K1542"/>
  <c r="K1550" s="1"/>
  <c r="J1542"/>
  <c r="J1550" s="1"/>
  <c r="I1542"/>
  <c r="I1550" s="1"/>
  <c r="H1542"/>
  <c r="G1542"/>
  <c r="G1550" s="1"/>
  <c r="F1542"/>
  <c r="F1550" s="1"/>
  <c r="E1542"/>
  <c r="E1550" s="1"/>
  <c r="D1542"/>
  <c r="D1550" s="1"/>
  <c r="AB1541"/>
  <c r="Y1541"/>
  <c r="X1541"/>
  <c r="U1541"/>
  <c r="P1541"/>
  <c r="AB1540"/>
  <c r="AA1540"/>
  <c r="Z1540"/>
  <c r="X1540"/>
  <c r="W1540"/>
  <c r="V1540"/>
  <c r="U1540"/>
  <c r="AC1540" s="1"/>
  <c r="Z1539"/>
  <c r="V1539"/>
  <c r="U1539"/>
  <c r="AB1539" s="1"/>
  <c r="Y1538"/>
  <c r="U1538"/>
  <c r="AC1538" s="1"/>
  <c r="N1538"/>
  <c r="M1538"/>
  <c r="K1538"/>
  <c r="J1538"/>
  <c r="H1538"/>
  <c r="G1538"/>
  <c r="F1538"/>
  <c r="E1538"/>
  <c r="D1538"/>
  <c r="Y1537"/>
  <c r="U1537"/>
  <c r="AC1537" s="1"/>
  <c r="AB1536"/>
  <c r="AA1536"/>
  <c r="X1536"/>
  <c r="U1536"/>
  <c r="Z1536" s="1"/>
  <c r="P1536"/>
  <c r="O1536"/>
  <c r="N1536"/>
  <c r="M1536"/>
  <c r="L1536"/>
  <c r="K1536"/>
  <c r="J1536"/>
  <c r="I1536"/>
  <c r="I1538" s="1"/>
  <c r="H1536"/>
  <c r="G1536"/>
  <c r="F1536"/>
  <c r="E1536"/>
  <c r="D1536"/>
  <c r="AB1535"/>
  <c r="AA1535"/>
  <c r="X1535"/>
  <c r="U1535"/>
  <c r="Z1535" s="1"/>
  <c r="O1535"/>
  <c r="N1535"/>
  <c r="M1535"/>
  <c r="L1535"/>
  <c r="K1535"/>
  <c r="J1535"/>
  <c r="I1535"/>
  <c r="H1535"/>
  <c r="G1535"/>
  <c r="F1535"/>
  <c r="E1535"/>
  <c r="D1535"/>
  <c r="P1535" s="1"/>
  <c r="AA1534"/>
  <c r="U1534"/>
  <c r="Z1534" s="1"/>
  <c r="P1534"/>
  <c r="AB1533"/>
  <c r="U1533"/>
  <c r="Z1533" s="1"/>
  <c r="P1533"/>
  <c r="P1543" s="1"/>
  <c r="AB1532"/>
  <c r="AA1532"/>
  <c r="X1532"/>
  <c r="U1532"/>
  <c r="Z1532" s="1"/>
  <c r="AB1531"/>
  <c r="AA1531"/>
  <c r="Z1531"/>
  <c r="X1531"/>
  <c r="W1531"/>
  <c r="V1531"/>
  <c r="U1531"/>
  <c r="AC1531" s="1"/>
  <c r="Z1530"/>
  <c r="V1530"/>
  <c r="U1530"/>
  <c r="AB1530" s="1"/>
  <c r="O1530"/>
  <c r="O1538" s="1"/>
  <c r="N1530"/>
  <c r="M1530"/>
  <c r="L1530"/>
  <c r="L1538" s="1"/>
  <c r="K1530"/>
  <c r="J1530"/>
  <c r="I1530"/>
  <c r="H1530"/>
  <c r="G1530"/>
  <c r="F1530"/>
  <c r="E1530"/>
  <c r="D1530"/>
  <c r="Z1529"/>
  <c r="V1529"/>
  <c r="W1530" s="1"/>
  <c r="U1529"/>
  <c r="O1529"/>
  <c r="O1549" s="1"/>
  <c r="K1529"/>
  <c r="K1549" s="1"/>
  <c r="Z1528"/>
  <c r="V1528"/>
  <c r="U1528"/>
  <c r="O1528"/>
  <c r="N1528"/>
  <c r="N1529" s="1"/>
  <c r="N1549" s="1"/>
  <c r="M1528"/>
  <c r="M1529" s="1"/>
  <c r="M1549" s="1"/>
  <c r="L1528"/>
  <c r="L1529" s="1"/>
  <c r="L1549" s="1"/>
  <c r="K1528"/>
  <c r="J1528"/>
  <c r="J1529" s="1"/>
  <c r="J1549" s="1"/>
  <c r="I1528"/>
  <c r="I1529" s="1"/>
  <c r="I1549" s="1"/>
  <c r="H1528"/>
  <c r="H1529" s="1"/>
  <c r="H1549" s="1"/>
  <c r="G1528"/>
  <c r="G1529" s="1"/>
  <c r="G1549" s="1"/>
  <c r="F1528"/>
  <c r="F1529" s="1"/>
  <c r="F1549" s="1"/>
  <c r="E1528"/>
  <c r="E1529" s="1"/>
  <c r="E1549" s="1"/>
  <c r="D1528"/>
  <c r="D1529" s="1"/>
  <c r="Z1527"/>
  <c r="V1527"/>
  <c r="U1527"/>
  <c r="O1527"/>
  <c r="N1527"/>
  <c r="M1527"/>
  <c r="L1527"/>
  <c r="K1527"/>
  <c r="J1527"/>
  <c r="I1527"/>
  <c r="H1527"/>
  <c r="G1527"/>
  <c r="F1527"/>
  <c r="E1527"/>
  <c r="D1527"/>
  <c r="V1526"/>
  <c r="U1526"/>
  <c r="P1526"/>
  <c r="Z1525"/>
  <c r="V1525"/>
  <c r="U1525"/>
  <c r="P1525"/>
  <c r="Z1524"/>
  <c r="V1524"/>
  <c r="U1524"/>
  <c r="O1524"/>
  <c r="N1524"/>
  <c r="M1524"/>
  <c r="L1524"/>
  <c r="K1524"/>
  <c r="J1524"/>
  <c r="I1524"/>
  <c r="H1524"/>
  <c r="G1524"/>
  <c r="F1524"/>
  <c r="E1524"/>
  <c r="D1524"/>
  <c r="Z1523"/>
  <c r="V1523"/>
  <c r="U1523"/>
  <c r="O1523"/>
  <c r="N1523"/>
  <c r="M1523"/>
  <c r="L1523"/>
  <c r="K1523"/>
  <c r="J1523"/>
  <c r="I1523"/>
  <c r="H1523"/>
  <c r="G1523"/>
  <c r="F1523"/>
  <c r="E1523"/>
  <c r="D1523"/>
  <c r="Z1522"/>
  <c r="V1522"/>
  <c r="U1522"/>
  <c r="P1522"/>
  <c r="Z1521"/>
  <c r="U1521"/>
  <c r="P1521"/>
  <c r="P1530" s="1"/>
  <c r="P1538" s="1"/>
  <c r="U1520"/>
  <c r="V1520" s="1"/>
  <c r="AB1519"/>
  <c r="X1519"/>
  <c r="W1518" s="1"/>
  <c r="U1519"/>
  <c r="Y1519" s="1"/>
  <c r="AA1518"/>
  <c r="C1518"/>
  <c r="U1518" s="1"/>
  <c r="AB1517"/>
  <c r="AA1517"/>
  <c r="Z1517"/>
  <c r="X1517"/>
  <c r="V1517"/>
  <c r="U1517"/>
  <c r="AC1517" s="1"/>
  <c r="AA1516"/>
  <c r="Z1516"/>
  <c r="V1516"/>
  <c r="U1516"/>
  <c r="AC1516" s="1"/>
  <c r="U1515"/>
  <c r="O1515"/>
  <c r="N1515"/>
  <c r="M1515"/>
  <c r="L1515"/>
  <c r="K1515"/>
  <c r="J1515"/>
  <c r="I1515"/>
  <c r="H1515"/>
  <c r="G1515"/>
  <c r="F1515"/>
  <c r="E1515"/>
  <c r="U1514"/>
  <c r="E1514"/>
  <c r="F1514" s="1"/>
  <c r="G1514" s="1"/>
  <c r="H1514" s="1"/>
  <c r="I1514" s="1"/>
  <c r="J1514" s="1"/>
  <c r="K1514" s="1"/>
  <c r="L1514" s="1"/>
  <c r="M1514" s="1"/>
  <c r="N1514" s="1"/>
  <c r="O1514" s="1"/>
  <c r="D1514"/>
  <c r="AB1513"/>
  <c r="AA1513"/>
  <c r="Z1513"/>
  <c r="X1513"/>
  <c r="V1513"/>
  <c r="U1513"/>
  <c r="AC1513" s="1"/>
  <c r="AA1512"/>
  <c r="Z1512"/>
  <c r="V1512"/>
  <c r="U1512"/>
  <c r="AC1512" s="1"/>
  <c r="O1512"/>
  <c r="N1512"/>
  <c r="M1512"/>
  <c r="L1512"/>
  <c r="K1512"/>
  <c r="J1512"/>
  <c r="I1512"/>
  <c r="H1512"/>
  <c r="G1512"/>
  <c r="F1512"/>
  <c r="E1512"/>
  <c r="D1512"/>
  <c r="D1515" s="1"/>
  <c r="AA1511"/>
  <c r="Z1511"/>
  <c r="V1511"/>
  <c r="W1512" s="1"/>
  <c r="U1511"/>
  <c r="AC1511" s="1"/>
  <c r="U1510"/>
  <c r="AB1509"/>
  <c r="Y1509"/>
  <c r="U1509"/>
  <c r="AC1509" s="1"/>
  <c r="AC1508"/>
  <c r="AB1508"/>
  <c r="Y1508"/>
  <c r="X1508"/>
  <c r="U1508"/>
  <c r="N1508"/>
  <c r="L1508"/>
  <c r="F1508"/>
  <c r="D1508"/>
  <c r="AB1507"/>
  <c r="Y1507"/>
  <c r="U1507"/>
  <c r="AC1507" s="1"/>
  <c r="AC1506"/>
  <c r="AB1506"/>
  <c r="Y1506"/>
  <c r="X1506"/>
  <c r="U1506"/>
  <c r="O1506"/>
  <c r="N1506"/>
  <c r="M1506"/>
  <c r="L1506"/>
  <c r="K1506"/>
  <c r="J1506"/>
  <c r="I1506"/>
  <c r="H1506"/>
  <c r="G1506"/>
  <c r="F1506"/>
  <c r="E1506"/>
  <c r="D1506"/>
  <c r="AC1505"/>
  <c r="X1505"/>
  <c r="U1505"/>
  <c r="AB1505" s="1"/>
  <c r="O1505"/>
  <c r="N1505"/>
  <c r="N1509" s="1"/>
  <c r="M1505"/>
  <c r="L1505"/>
  <c r="L1509" s="1"/>
  <c r="K1505"/>
  <c r="J1505"/>
  <c r="I1505"/>
  <c r="H1505"/>
  <c r="G1505"/>
  <c r="F1505"/>
  <c r="E1505"/>
  <c r="D1505"/>
  <c r="P1505" s="1"/>
  <c r="AB1504"/>
  <c r="Y1504"/>
  <c r="U1504"/>
  <c r="AC1504" s="1"/>
  <c r="O1504"/>
  <c r="N1504"/>
  <c r="M1504"/>
  <c r="L1504"/>
  <c r="K1504"/>
  <c r="J1504"/>
  <c r="I1504"/>
  <c r="H1504"/>
  <c r="G1504"/>
  <c r="F1504"/>
  <c r="E1504"/>
  <c r="D1504"/>
  <c r="U1503"/>
  <c r="G1503"/>
  <c r="G1923" s="1"/>
  <c r="F1503"/>
  <c r="F1923" s="1"/>
  <c r="E1503"/>
  <c r="E1923" s="1"/>
  <c r="D1503"/>
  <c r="D1923" s="1"/>
  <c r="AC1502"/>
  <c r="AB1502"/>
  <c r="Y1502"/>
  <c r="X1502"/>
  <c r="U1502"/>
  <c r="O1502"/>
  <c r="N1502"/>
  <c r="M1502"/>
  <c r="L1502"/>
  <c r="K1502"/>
  <c r="J1502"/>
  <c r="J1509" s="1"/>
  <c r="I1502"/>
  <c r="I1509" s="1"/>
  <c r="H1502"/>
  <c r="G1502"/>
  <c r="F1502"/>
  <c r="E1502"/>
  <c r="E1509" s="1"/>
  <c r="D1502"/>
  <c r="P1502" s="1"/>
  <c r="AC1501"/>
  <c r="X1501"/>
  <c r="U1501"/>
  <c r="AB1501" s="1"/>
  <c r="P1501"/>
  <c r="AB1500"/>
  <c r="Y1500"/>
  <c r="U1500"/>
  <c r="AC1500" s="1"/>
  <c r="O1500"/>
  <c r="O1508" s="1"/>
  <c r="N1500"/>
  <c r="M1500"/>
  <c r="M1508" s="1"/>
  <c r="L1500"/>
  <c r="K1500"/>
  <c r="K1508" s="1"/>
  <c r="J1500"/>
  <c r="J1508" s="1"/>
  <c r="I1500"/>
  <c r="I1508" s="1"/>
  <c r="H1500"/>
  <c r="H1508" s="1"/>
  <c r="G1500"/>
  <c r="G1508" s="1"/>
  <c r="F1500"/>
  <c r="E1500"/>
  <c r="E1508" s="1"/>
  <c r="D1500"/>
  <c r="U1499"/>
  <c r="O1499"/>
  <c r="O1919" s="1"/>
  <c r="M1499"/>
  <c r="M1919" s="1"/>
  <c r="L1499"/>
  <c r="L1919" s="1"/>
  <c r="K1499"/>
  <c r="J1499"/>
  <c r="J1919" s="1"/>
  <c r="H1499"/>
  <c r="H1919" s="1"/>
  <c r="G1499"/>
  <c r="F1499"/>
  <c r="F1919" s="1"/>
  <c r="E1499"/>
  <c r="E1919" s="1"/>
  <c r="D1499"/>
  <c r="D1919" s="1"/>
  <c r="U1498"/>
  <c r="U1497"/>
  <c r="U1496"/>
  <c r="N1496"/>
  <c r="M1496"/>
  <c r="L1496"/>
  <c r="K1496"/>
  <c r="J1496"/>
  <c r="H1496"/>
  <c r="G1496"/>
  <c r="F1496"/>
  <c r="E1496"/>
  <c r="D1496"/>
  <c r="U1495"/>
  <c r="AB1494"/>
  <c r="AA1494"/>
  <c r="Z1494"/>
  <c r="X1494"/>
  <c r="V1494"/>
  <c r="U1494"/>
  <c r="AC1494" s="1"/>
  <c r="P1494"/>
  <c r="O1494"/>
  <c r="N1494"/>
  <c r="M1494"/>
  <c r="L1494"/>
  <c r="K1494"/>
  <c r="J1494"/>
  <c r="I1494"/>
  <c r="H1494"/>
  <c r="G1494"/>
  <c r="F1494"/>
  <c r="E1494"/>
  <c r="D1494"/>
  <c r="AB1493"/>
  <c r="AA1493"/>
  <c r="Z1493"/>
  <c r="X1493"/>
  <c r="V1493"/>
  <c r="U1493"/>
  <c r="AC1493" s="1"/>
  <c r="O1493"/>
  <c r="N1493"/>
  <c r="M1493"/>
  <c r="L1493"/>
  <c r="K1493"/>
  <c r="J1493"/>
  <c r="I1493"/>
  <c r="H1493"/>
  <c r="G1493"/>
  <c r="F1493"/>
  <c r="E1493"/>
  <c r="D1493"/>
  <c r="P1493" s="1"/>
  <c r="AA1492"/>
  <c r="Z1492"/>
  <c r="V1492"/>
  <c r="U1492"/>
  <c r="AC1492" s="1"/>
  <c r="P1492"/>
  <c r="AB1491"/>
  <c r="Z1491"/>
  <c r="V1491"/>
  <c r="W1492" s="1"/>
  <c r="U1491"/>
  <c r="AC1491" s="1"/>
  <c r="P1491"/>
  <c r="P1485" s="1"/>
  <c r="AB1490"/>
  <c r="AA1490"/>
  <c r="Z1490"/>
  <c r="X1490"/>
  <c r="V1490"/>
  <c r="U1490"/>
  <c r="AC1490" s="1"/>
  <c r="AC1489"/>
  <c r="U1489"/>
  <c r="AA1489" s="1"/>
  <c r="AC1488"/>
  <c r="X1488"/>
  <c r="U1488"/>
  <c r="AB1488" s="1"/>
  <c r="O1488"/>
  <c r="O1496" s="1"/>
  <c r="N1488"/>
  <c r="M1488"/>
  <c r="L1488"/>
  <c r="K1488"/>
  <c r="J1488"/>
  <c r="I1488"/>
  <c r="I1496" s="1"/>
  <c r="H1488"/>
  <c r="G1488"/>
  <c r="F1488"/>
  <c r="E1488"/>
  <c r="D1488"/>
  <c r="AC1487"/>
  <c r="AB1487"/>
  <c r="Y1487"/>
  <c r="V1487"/>
  <c r="U1487"/>
  <c r="AA1487" s="1"/>
  <c r="O1487"/>
  <c r="O1507" s="1"/>
  <c r="K1487"/>
  <c r="K1507" s="1"/>
  <c r="I1487"/>
  <c r="I1507" s="1"/>
  <c r="AB1486"/>
  <c r="Y1486"/>
  <c r="V1486"/>
  <c r="W1487" s="1"/>
  <c r="U1486"/>
  <c r="AA1486" s="1"/>
  <c r="O1486"/>
  <c r="N1486"/>
  <c r="N1487" s="1"/>
  <c r="N1507" s="1"/>
  <c r="M1486"/>
  <c r="M1487" s="1"/>
  <c r="M1507" s="1"/>
  <c r="L1486"/>
  <c r="L1487" s="1"/>
  <c r="L1507" s="1"/>
  <c r="K1486"/>
  <c r="J1486"/>
  <c r="J1487" s="1"/>
  <c r="J1507" s="1"/>
  <c r="I1486"/>
  <c r="H1486"/>
  <c r="H1487" s="1"/>
  <c r="H1507" s="1"/>
  <c r="G1486"/>
  <c r="G1487" s="1"/>
  <c r="G1507" s="1"/>
  <c r="F1486"/>
  <c r="F1487" s="1"/>
  <c r="F1507" s="1"/>
  <c r="E1486"/>
  <c r="E1487" s="1"/>
  <c r="E1507" s="1"/>
  <c r="D1486"/>
  <c r="D1487" s="1"/>
  <c r="AC1485"/>
  <c r="X1485"/>
  <c r="X1491" s="1"/>
  <c r="U1485"/>
  <c r="AA1485" s="1"/>
  <c r="O1485"/>
  <c r="N1485"/>
  <c r="M1485"/>
  <c r="L1485"/>
  <c r="K1485"/>
  <c r="J1485"/>
  <c r="I1485"/>
  <c r="H1485"/>
  <c r="G1485"/>
  <c r="F1485"/>
  <c r="E1485"/>
  <c r="D1485"/>
  <c r="AC1484"/>
  <c r="AB1484"/>
  <c r="Y1484"/>
  <c r="V1484"/>
  <c r="U1484"/>
  <c r="AA1484" s="1"/>
  <c r="P1484"/>
  <c r="AB1483"/>
  <c r="V1483"/>
  <c r="W1484" s="1"/>
  <c r="U1483"/>
  <c r="AA1483" s="1"/>
  <c r="P1483"/>
  <c r="AC1482"/>
  <c r="AB1482"/>
  <c r="Y1482"/>
  <c r="X1482"/>
  <c r="V1482"/>
  <c r="U1482"/>
  <c r="AA1482" s="1"/>
  <c r="O1482"/>
  <c r="N1482"/>
  <c r="M1482"/>
  <c r="L1482"/>
  <c r="K1482"/>
  <c r="J1482"/>
  <c r="I1482"/>
  <c r="H1482"/>
  <c r="G1482"/>
  <c r="F1482"/>
  <c r="E1482"/>
  <c r="D1482"/>
  <c r="U1481"/>
  <c r="AA1481" s="1"/>
  <c r="O1481"/>
  <c r="N1481"/>
  <c r="M1481"/>
  <c r="L1481"/>
  <c r="K1481"/>
  <c r="J1481"/>
  <c r="I1481"/>
  <c r="H1481"/>
  <c r="G1481"/>
  <c r="F1481"/>
  <c r="E1481"/>
  <c r="D1481"/>
  <c r="AB1480"/>
  <c r="Y1480"/>
  <c r="V1480"/>
  <c r="W1481" s="1"/>
  <c r="U1480"/>
  <c r="AA1480" s="1"/>
  <c r="P1480"/>
  <c r="AC1479"/>
  <c r="AB1479"/>
  <c r="Y1479"/>
  <c r="U1479"/>
  <c r="AA1479" s="1"/>
  <c r="P1479"/>
  <c r="P1488" s="1"/>
  <c r="P1496" s="1"/>
  <c r="AB1478"/>
  <c r="Y1478"/>
  <c r="V1478"/>
  <c r="U1478"/>
  <c r="AA1478" s="1"/>
  <c r="AB1477"/>
  <c r="Y1477"/>
  <c r="U1477"/>
  <c r="C1476"/>
  <c r="T1476" s="1"/>
  <c r="AA1475"/>
  <c r="U1475"/>
  <c r="AB1475" s="1"/>
  <c r="AB1474"/>
  <c r="Z1474"/>
  <c r="X1474"/>
  <c r="V1474"/>
  <c r="U1474"/>
  <c r="AA1473"/>
  <c r="U1473"/>
  <c r="Z1473" s="1"/>
  <c r="O1473"/>
  <c r="N1473"/>
  <c r="M1473"/>
  <c r="L1473"/>
  <c r="K1473"/>
  <c r="J1473"/>
  <c r="I1473"/>
  <c r="H1473"/>
  <c r="G1473"/>
  <c r="F1473"/>
  <c r="E1473"/>
  <c r="D1473"/>
  <c r="AB1472"/>
  <c r="AA1472"/>
  <c r="Z1472"/>
  <c r="X1472"/>
  <c r="V1472"/>
  <c r="W1473" s="1"/>
  <c r="U1472"/>
  <c r="AC1472" s="1"/>
  <c r="D1472"/>
  <c r="E1472" s="1"/>
  <c r="F1472" s="1"/>
  <c r="G1472" s="1"/>
  <c r="H1472" s="1"/>
  <c r="I1472" s="1"/>
  <c r="J1472" s="1"/>
  <c r="K1472" s="1"/>
  <c r="L1472" s="1"/>
  <c r="M1472" s="1"/>
  <c r="N1472" s="1"/>
  <c r="O1472" s="1"/>
  <c r="AA1471"/>
  <c r="U1471"/>
  <c r="AB1471" s="1"/>
  <c r="AB1470"/>
  <c r="Z1470"/>
  <c r="X1470"/>
  <c r="V1470"/>
  <c r="W1471" s="1"/>
  <c r="U1470"/>
  <c r="O1470"/>
  <c r="N1470"/>
  <c r="M1470"/>
  <c r="L1470"/>
  <c r="K1470"/>
  <c r="J1470"/>
  <c r="I1470"/>
  <c r="H1470"/>
  <c r="G1470"/>
  <c r="F1470"/>
  <c r="E1470"/>
  <c r="D1470"/>
  <c r="AB1469"/>
  <c r="Z1469"/>
  <c r="X1469"/>
  <c r="V1469"/>
  <c r="U1469"/>
  <c r="AA1469" s="1"/>
  <c r="AA1468"/>
  <c r="U1468"/>
  <c r="Z1468" s="1"/>
  <c r="AB1467"/>
  <c r="AA1467"/>
  <c r="Z1467"/>
  <c r="X1467"/>
  <c r="V1467"/>
  <c r="W1468" s="1"/>
  <c r="U1467"/>
  <c r="AC1467" s="1"/>
  <c r="AB1466"/>
  <c r="AA1466"/>
  <c r="Z1466"/>
  <c r="X1466"/>
  <c r="V1466"/>
  <c r="U1466"/>
  <c r="AC1466" s="1"/>
  <c r="AB1465"/>
  <c r="AA1465"/>
  <c r="Z1465"/>
  <c r="X1465"/>
  <c r="V1465"/>
  <c r="U1465"/>
  <c r="AC1465" s="1"/>
  <c r="AB1464"/>
  <c r="AA1464"/>
  <c r="Z1464"/>
  <c r="X1464"/>
  <c r="V1464"/>
  <c r="U1464"/>
  <c r="AC1464" s="1"/>
  <c r="O1464"/>
  <c r="N1464"/>
  <c r="M1464"/>
  <c r="L1464"/>
  <c r="K1464"/>
  <c r="J1464"/>
  <c r="I1464"/>
  <c r="H1464"/>
  <c r="G1464"/>
  <c r="F1464"/>
  <c r="E1464"/>
  <c r="D1464"/>
  <c r="AB1463"/>
  <c r="AA1463"/>
  <c r="Z1463"/>
  <c r="X1463"/>
  <c r="V1463"/>
  <c r="U1463"/>
  <c r="AC1463" s="1"/>
  <c r="O1463"/>
  <c r="N1463"/>
  <c r="M1463"/>
  <c r="L1463"/>
  <c r="K1463"/>
  <c r="J1463"/>
  <c r="I1463"/>
  <c r="H1463"/>
  <c r="G1463"/>
  <c r="F1463"/>
  <c r="E1463"/>
  <c r="D1463"/>
  <c r="P1463" s="1"/>
  <c r="AB1462"/>
  <c r="AA1462"/>
  <c r="Z1462"/>
  <c r="X1462"/>
  <c r="V1462"/>
  <c r="U1462"/>
  <c r="AC1462" s="1"/>
  <c r="O1462"/>
  <c r="N1462"/>
  <c r="M1462"/>
  <c r="L1462"/>
  <c r="K1462"/>
  <c r="J1462"/>
  <c r="I1462"/>
  <c r="H1462"/>
  <c r="G1462"/>
  <c r="F1462"/>
  <c r="E1462"/>
  <c r="D1462"/>
  <c r="AB1461"/>
  <c r="AA1461"/>
  <c r="Z1461"/>
  <c r="X1461"/>
  <c r="V1461"/>
  <c r="U1461"/>
  <c r="AC1461" s="1"/>
  <c r="P1461"/>
  <c r="AB1460"/>
  <c r="AA1460"/>
  <c r="Z1460"/>
  <c r="X1460"/>
  <c r="V1460"/>
  <c r="U1460"/>
  <c r="AC1460" s="1"/>
  <c r="O1460"/>
  <c r="O1467" s="1"/>
  <c r="N1460"/>
  <c r="N1467" s="1"/>
  <c r="M1460"/>
  <c r="M1467" s="1"/>
  <c r="L1460"/>
  <c r="L1467" s="1"/>
  <c r="K1460"/>
  <c r="K1467" s="1"/>
  <c r="J1460"/>
  <c r="J1467" s="1"/>
  <c r="I1460"/>
  <c r="I1467" s="1"/>
  <c r="H1460"/>
  <c r="H1467" s="1"/>
  <c r="G1460"/>
  <c r="G1467" s="1"/>
  <c r="F1460"/>
  <c r="F1467" s="1"/>
  <c r="E1460"/>
  <c r="E1467" s="1"/>
  <c r="D1460"/>
  <c r="D1467" s="1"/>
  <c r="AB1459"/>
  <c r="AA1459"/>
  <c r="Z1459"/>
  <c r="X1459"/>
  <c r="V1459"/>
  <c r="U1459"/>
  <c r="AC1459" s="1"/>
  <c r="AB1458"/>
  <c r="AA1458"/>
  <c r="Z1458"/>
  <c r="X1458"/>
  <c r="V1458"/>
  <c r="U1458"/>
  <c r="AC1458" s="1"/>
  <c r="T1458"/>
  <c r="T1459" s="1"/>
  <c r="T1460" s="1"/>
  <c r="T1461" s="1"/>
  <c r="T1462" s="1"/>
  <c r="T1463" s="1"/>
  <c r="T1464" s="1"/>
  <c r="T1465" s="1"/>
  <c r="T1466" s="1"/>
  <c r="T1467" s="1"/>
  <c r="T1468" s="1"/>
  <c r="T1469" s="1"/>
  <c r="T1470" s="1"/>
  <c r="O1458"/>
  <c r="O1466" s="1"/>
  <c r="N1458"/>
  <c r="N1466" s="1"/>
  <c r="M1458"/>
  <c r="M1466" s="1"/>
  <c r="L1458"/>
  <c r="L1466" s="1"/>
  <c r="K1458"/>
  <c r="K1466" s="1"/>
  <c r="J1458"/>
  <c r="J1466" s="1"/>
  <c r="I1458"/>
  <c r="I1466" s="1"/>
  <c r="H1458"/>
  <c r="H1466" s="1"/>
  <c r="G1458"/>
  <c r="G1466" s="1"/>
  <c r="F1458"/>
  <c r="F1466" s="1"/>
  <c r="E1458"/>
  <c r="E1466" s="1"/>
  <c r="D1458"/>
  <c r="D1466" s="1"/>
  <c r="AB1457"/>
  <c r="AA1457"/>
  <c r="Z1457"/>
  <c r="V1457"/>
  <c r="U1457"/>
  <c r="P1457"/>
  <c r="AB1456"/>
  <c r="AA1456"/>
  <c r="Z1456"/>
  <c r="X1456"/>
  <c r="V1456"/>
  <c r="U1456"/>
  <c r="AC1456" s="1"/>
  <c r="AA1455"/>
  <c r="U1455"/>
  <c r="AB1455" s="1"/>
  <c r="AB1454"/>
  <c r="AA1454"/>
  <c r="Z1454"/>
  <c r="X1454"/>
  <c r="V1454"/>
  <c r="W1455" s="1"/>
  <c r="U1454"/>
  <c r="AC1454" s="1"/>
  <c r="O1454"/>
  <c r="N1454"/>
  <c r="M1454"/>
  <c r="L1454"/>
  <c r="K1454"/>
  <c r="J1454"/>
  <c r="I1454"/>
  <c r="H1454"/>
  <c r="G1454"/>
  <c r="F1454"/>
  <c r="E1454"/>
  <c r="AB1453"/>
  <c r="AA1453"/>
  <c r="Z1453"/>
  <c r="X1453"/>
  <c r="V1453"/>
  <c r="U1453"/>
  <c r="AC1453" s="1"/>
  <c r="U1452"/>
  <c r="Z1452" s="1"/>
  <c r="O1452"/>
  <c r="N1452"/>
  <c r="M1452"/>
  <c r="L1452"/>
  <c r="K1452"/>
  <c r="J1452"/>
  <c r="I1452"/>
  <c r="H1452"/>
  <c r="G1452"/>
  <c r="F1452"/>
  <c r="E1452"/>
  <c r="D1452"/>
  <c r="U1451"/>
  <c r="Z1451" s="1"/>
  <c r="O1451"/>
  <c r="N1451"/>
  <c r="M1451"/>
  <c r="L1451"/>
  <c r="K1451"/>
  <c r="J1451"/>
  <c r="I1451"/>
  <c r="H1451"/>
  <c r="G1451"/>
  <c r="F1451"/>
  <c r="E1451"/>
  <c r="D1451"/>
  <c r="P1451" s="1"/>
  <c r="U1450"/>
  <c r="Z1450" s="1"/>
  <c r="P1450"/>
  <c r="U1449"/>
  <c r="Z1449" s="1"/>
  <c r="P1449"/>
  <c r="P1470" s="1"/>
  <c r="U1448"/>
  <c r="Z1448" s="1"/>
  <c r="AB1447"/>
  <c r="AA1447"/>
  <c r="Z1447"/>
  <c r="X1447"/>
  <c r="V1447"/>
  <c r="U1447"/>
  <c r="AC1447" s="1"/>
  <c r="AA1446"/>
  <c r="U1446"/>
  <c r="AB1446" s="1"/>
  <c r="O1446"/>
  <c r="N1446"/>
  <c r="M1446"/>
  <c r="L1446"/>
  <c r="K1446"/>
  <c r="J1446"/>
  <c r="I1446"/>
  <c r="H1446"/>
  <c r="G1446"/>
  <c r="F1446"/>
  <c r="E1446"/>
  <c r="D1446"/>
  <c r="D1454" s="1"/>
  <c r="AA1445"/>
  <c r="U1445"/>
  <c r="AA1444"/>
  <c r="U1444"/>
  <c r="O1444"/>
  <c r="O1445" s="1"/>
  <c r="O1465" s="1"/>
  <c r="N1444"/>
  <c r="N1445" s="1"/>
  <c r="N1465" s="1"/>
  <c r="M1444"/>
  <c r="M1445" s="1"/>
  <c r="M1465" s="1"/>
  <c r="L1444"/>
  <c r="L1445" s="1"/>
  <c r="L1465" s="1"/>
  <c r="K1444"/>
  <c r="K1445" s="1"/>
  <c r="K1465" s="1"/>
  <c r="J1444"/>
  <c r="J1445" s="1"/>
  <c r="J1465" s="1"/>
  <c r="I1444"/>
  <c r="I1445" s="1"/>
  <c r="I1465" s="1"/>
  <c r="H1444"/>
  <c r="H1445" s="1"/>
  <c r="H1465" s="1"/>
  <c r="G1444"/>
  <c r="G1445" s="1"/>
  <c r="G1465" s="1"/>
  <c r="F1444"/>
  <c r="F1445" s="1"/>
  <c r="F1465" s="1"/>
  <c r="E1444"/>
  <c r="E1445" s="1"/>
  <c r="E1465" s="1"/>
  <c r="D1444"/>
  <c r="D1445" s="1"/>
  <c r="AA1443"/>
  <c r="U1443"/>
  <c r="P1443"/>
  <c r="O1443"/>
  <c r="N1443"/>
  <c r="M1443"/>
  <c r="L1443"/>
  <c r="K1443"/>
  <c r="J1443"/>
  <c r="I1443"/>
  <c r="H1443"/>
  <c r="G1443"/>
  <c r="F1443"/>
  <c r="E1443"/>
  <c r="D1443"/>
  <c r="AA1442"/>
  <c r="U1442"/>
  <c r="P1442"/>
  <c r="AA1441"/>
  <c r="U1441"/>
  <c r="P1441"/>
  <c r="AA1440"/>
  <c r="U1440"/>
  <c r="O1440"/>
  <c r="N1440"/>
  <c r="M1440"/>
  <c r="L1440"/>
  <c r="K1440"/>
  <c r="J1440"/>
  <c r="I1440"/>
  <c r="H1440"/>
  <c r="G1440"/>
  <c r="F1440"/>
  <c r="E1440"/>
  <c r="D1440"/>
  <c r="AA1439"/>
  <c r="U1439"/>
  <c r="O1439"/>
  <c r="N1439"/>
  <c r="M1439"/>
  <c r="L1439"/>
  <c r="K1439"/>
  <c r="J1439"/>
  <c r="I1439"/>
  <c r="H1439"/>
  <c r="G1439"/>
  <c r="F1439"/>
  <c r="E1439"/>
  <c r="D1439"/>
  <c r="AA1438"/>
  <c r="U1438"/>
  <c r="P1438"/>
  <c r="AA1437"/>
  <c r="U1437"/>
  <c r="P1437"/>
  <c r="P1452" s="1"/>
  <c r="AA1436"/>
  <c r="U1436"/>
  <c r="AB1435"/>
  <c r="AA1435"/>
  <c r="Z1435"/>
  <c r="X1435"/>
  <c r="V1435"/>
  <c r="U1435"/>
  <c r="AC1435" s="1"/>
  <c r="U1434"/>
  <c r="Z1434" s="1"/>
  <c r="C1434"/>
  <c r="U1433"/>
  <c r="Z1433" s="1"/>
  <c r="AB1432"/>
  <c r="Z1432"/>
  <c r="X1432"/>
  <c r="V1432"/>
  <c r="U1432"/>
  <c r="AC1432" s="1"/>
  <c r="AA1431"/>
  <c r="U1431"/>
  <c r="AB1431" s="1"/>
  <c r="O1431"/>
  <c r="N1431"/>
  <c r="M1431"/>
  <c r="L1431"/>
  <c r="K1431"/>
  <c r="J1431"/>
  <c r="I1431"/>
  <c r="H1431"/>
  <c r="G1431"/>
  <c r="F1431"/>
  <c r="E1431"/>
  <c r="D1431"/>
  <c r="AB1430"/>
  <c r="AA1430"/>
  <c r="Z1430"/>
  <c r="X1430"/>
  <c r="V1430"/>
  <c r="W1431" s="1"/>
  <c r="U1430"/>
  <c r="AC1430" s="1"/>
  <c r="D1430"/>
  <c r="E1430" s="1"/>
  <c r="F1430" s="1"/>
  <c r="G1430" s="1"/>
  <c r="H1430" s="1"/>
  <c r="I1430" s="1"/>
  <c r="J1430" s="1"/>
  <c r="K1430" s="1"/>
  <c r="L1430" s="1"/>
  <c r="M1430" s="1"/>
  <c r="N1430" s="1"/>
  <c r="O1430" s="1"/>
  <c r="U1429"/>
  <c r="Z1429" s="1"/>
  <c r="AB1428"/>
  <c r="Z1428"/>
  <c r="X1428"/>
  <c r="V1428"/>
  <c r="W1429" s="1"/>
  <c r="U1428"/>
  <c r="AC1428" s="1"/>
  <c r="O1428"/>
  <c r="N1428"/>
  <c r="M1428"/>
  <c r="L1428"/>
  <c r="K1428"/>
  <c r="J1428"/>
  <c r="I1428"/>
  <c r="H1428"/>
  <c r="G1428"/>
  <c r="F1428"/>
  <c r="E1428"/>
  <c r="D1428"/>
  <c r="AB1427"/>
  <c r="Z1427"/>
  <c r="X1427"/>
  <c r="V1427"/>
  <c r="U1427"/>
  <c r="AC1427" s="1"/>
  <c r="AA1426"/>
  <c r="U1426"/>
  <c r="AB1426" s="1"/>
  <c r="AB1425"/>
  <c r="AA1425"/>
  <c r="Z1425"/>
  <c r="X1425"/>
  <c r="V1425"/>
  <c r="W1426" s="1"/>
  <c r="U1425"/>
  <c r="AC1425" s="1"/>
  <c r="AB1424"/>
  <c r="AA1424"/>
  <c r="Z1424"/>
  <c r="X1424"/>
  <c r="V1424"/>
  <c r="U1424"/>
  <c r="AC1424" s="1"/>
  <c r="AB1423"/>
  <c r="AA1423"/>
  <c r="Z1423"/>
  <c r="X1423"/>
  <c r="V1423"/>
  <c r="W1424" s="1"/>
  <c r="U1423"/>
  <c r="AC1423" s="1"/>
  <c r="AB1422"/>
  <c r="AA1422"/>
  <c r="Z1422"/>
  <c r="X1422"/>
  <c r="V1422"/>
  <c r="W1423" s="1"/>
  <c r="U1422"/>
  <c r="AC1422" s="1"/>
  <c r="O1422"/>
  <c r="N1422"/>
  <c r="M1422"/>
  <c r="L1422"/>
  <c r="K1422"/>
  <c r="J1422"/>
  <c r="I1422"/>
  <c r="H1422"/>
  <c r="G1422"/>
  <c r="F1422"/>
  <c r="E1422"/>
  <c r="D1422"/>
  <c r="AB1421"/>
  <c r="AA1421"/>
  <c r="Z1421"/>
  <c r="X1421"/>
  <c r="V1421"/>
  <c r="W1422" s="1"/>
  <c r="U1421"/>
  <c r="AC1421" s="1"/>
  <c r="O1421"/>
  <c r="N1421"/>
  <c r="M1421"/>
  <c r="L1421"/>
  <c r="K1421"/>
  <c r="J1421"/>
  <c r="I1421"/>
  <c r="H1421"/>
  <c r="G1421"/>
  <c r="F1421"/>
  <c r="E1421"/>
  <c r="D1421"/>
  <c r="P1421" s="1"/>
  <c r="AB1420"/>
  <c r="AA1420"/>
  <c r="Z1420"/>
  <c r="X1420"/>
  <c r="V1420"/>
  <c r="W1421" s="1"/>
  <c r="U1420"/>
  <c r="AC1420" s="1"/>
  <c r="O1420"/>
  <c r="N1420"/>
  <c r="M1420"/>
  <c r="L1420"/>
  <c r="K1420"/>
  <c r="J1420"/>
  <c r="I1420"/>
  <c r="H1420"/>
  <c r="G1420"/>
  <c r="F1420"/>
  <c r="E1420"/>
  <c r="D1420"/>
  <c r="AB1419"/>
  <c r="AA1419"/>
  <c r="Z1419"/>
  <c r="X1419"/>
  <c r="V1419"/>
  <c r="W1420" s="1"/>
  <c r="U1419"/>
  <c r="AC1419" s="1"/>
  <c r="P1419"/>
  <c r="AB1418"/>
  <c r="AA1418"/>
  <c r="Z1418"/>
  <c r="X1418"/>
  <c r="V1418"/>
  <c r="W1419" s="1"/>
  <c r="U1418"/>
  <c r="AC1418" s="1"/>
  <c r="O1418"/>
  <c r="O1425" s="1"/>
  <c r="N1418"/>
  <c r="N1425" s="1"/>
  <c r="M1418"/>
  <c r="M1425" s="1"/>
  <c r="L1418"/>
  <c r="L1425" s="1"/>
  <c r="K1418"/>
  <c r="K1425" s="1"/>
  <c r="J1418"/>
  <c r="J1425" s="1"/>
  <c r="I1418"/>
  <c r="I1425" s="1"/>
  <c r="H1418"/>
  <c r="H1425" s="1"/>
  <c r="G1418"/>
  <c r="G1425" s="1"/>
  <c r="F1418"/>
  <c r="F1425" s="1"/>
  <c r="E1418"/>
  <c r="E1425" s="1"/>
  <c r="D1418"/>
  <c r="D1425" s="1"/>
  <c r="AB1417"/>
  <c r="AA1417"/>
  <c r="Z1417"/>
  <c r="X1417"/>
  <c r="V1417"/>
  <c r="W1418" s="1"/>
  <c r="U1417"/>
  <c r="AC1417" s="1"/>
  <c r="AB1416"/>
  <c r="AA1416"/>
  <c r="Z1416"/>
  <c r="X1416"/>
  <c r="V1416"/>
  <c r="W1417" s="1"/>
  <c r="U1416"/>
  <c r="AC1416" s="1"/>
  <c r="T1416"/>
  <c r="T1417" s="1"/>
  <c r="T1418" s="1"/>
  <c r="T1419" s="1"/>
  <c r="T1420" s="1"/>
  <c r="T1421" s="1"/>
  <c r="T1422" s="1"/>
  <c r="T1423" s="1"/>
  <c r="T1424" s="1"/>
  <c r="T1425" s="1"/>
  <c r="T1426" s="1"/>
  <c r="T1427" s="1"/>
  <c r="T1428" s="1"/>
  <c r="O1416"/>
  <c r="O1424" s="1"/>
  <c r="N1416"/>
  <c r="N1424" s="1"/>
  <c r="M1416"/>
  <c r="M1424" s="1"/>
  <c r="L1416"/>
  <c r="L1424" s="1"/>
  <c r="K1416"/>
  <c r="K1424" s="1"/>
  <c r="J1416"/>
  <c r="J1424" s="1"/>
  <c r="I1416"/>
  <c r="I1424" s="1"/>
  <c r="H1416"/>
  <c r="H1424" s="1"/>
  <c r="G1416"/>
  <c r="G1424" s="1"/>
  <c r="F1416"/>
  <c r="F1424" s="1"/>
  <c r="E1416"/>
  <c r="E1424" s="1"/>
  <c r="D1416"/>
  <c r="D1424" s="1"/>
  <c r="AB1415"/>
  <c r="AA1415"/>
  <c r="Z1415"/>
  <c r="V1415"/>
  <c r="W1416" s="1"/>
  <c r="U1415"/>
  <c r="P1415"/>
  <c r="AB1414"/>
  <c r="AA1414"/>
  <c r="Z1414"/>
  <c r="X1414"/>
  <c r="V1414"/>
  <c r="W1415" s="1"/>
  <c r="U1414"/>
  <c r="AC1414" s="1"/>
  <c r="AA1413"/>
  <c r="U1413"/>
  <c r="Z1413" s="1"/>
  <c r="AB1412"/>
  <c r="Z1412"/>
  <c r="X1412"/>
  <c r="V1412"/>
  <c r="U1412"/>
  <c r="AC1412" s="1"/>
  <c r="O1412"/>
  <c r="N1412"/>
  <c r="M1412"/>
  <c r="L1412"/>
  <c r="K1412"/>
  <c r="J1412"/>
  <c r="I1412"/>
  <c r="H1412"/>
  <c r="G1412"/>
  <c r="F1412"/>
  <c r="E1412"/>
  <c r="AB1411"/>
  <c r="Z1411"/>
  <c r="X1411"/>
  <c r="V1411"/>
  <c r="U1411"/>
  <c r="AC1411" s="1"/>
  <c r="AC1410"/>
  <c r="Y1410"/>
  <c r="U1410"/>
  <c r="O1410"/>
  <c r="N1410"/>
  <c r="M1410"/>
  <c r="L1410"/>
  <c r="K1410"/>
  <c r="J1410"/>
  <c r="I1410"/>
  <c r="H1410"/>
  <c r="G1410"/>
  <c r="F1410"/>
  <c r="E1410"/>
  <c r="D1410"/>
  <c r="U1409"/>
  <c r="Y1409" s="1"/>
  <c r="O1409"/>
  <c r="N1409"/>
  <c r="M1409"/>
  <c r="L1409"/>
  <c r="K1409"/>
  <c r="J1409"/>
  <c r="I1409"/>
  <c r="H1409"/>
  <c r="G1409"/>
  <c r="F1409"/>
  <c r="E1409"/>
  <c r="D1409"/>
  <c r="P1409" s="1"/>
  <c r="U1408"/>
  <c r="Y1408" s="1"/>
  <c r="P1408"/>
  <c r="U1407"/>
  <c r="Y1407" s="1"/>
  <c r="P1407"/>
  <c r="P1422" s="1"/>
  <c r="U1406"/>
  <c r="Y1406" s="1"/>
  <c r="AB1405"/>
  <c r="AA1405"/>
  <c r="Z1405"/>
  <c r="X1405"/>
  <c r="V1405"/>
  <c r="U1405"/>
  <c r="AC1405" s="1"/>
  <c r="AA1404"/>
  <c r="U1404"/>
  <c r="Z1404" s="1"/>
  <c r="O1404"/>
  <c r="N1404"/>
  <c r="M1404"/>
  <c r="L1404"/>
  <c r="K1404"/>
  <c r="J1404"/>
  <c r="I1404"/>
  <c r="H1404"/>
  <c r="G1404"/>
  <c r="F1404"/>
  <c r="E1404"/>
  <c r="D1404"/>
  <c r="D1412" s="1"/>
  <c r="AA1403"/>
  <c r="U1403"/>
  <c r="Z1403" s="1"/>
  <c r="L1403"/>
  <c r="L1423" s="1"/>
  <c r="H1403"/>
  <c r="H1423" s="1"/>
  <c r="AA1402"/>
  <c r="U1402"/>
  <c r="Z1402" s="1"/>
  <c r="O1402"/>
  <c r="O1403" s="1"/>
  <c r="O1423" s="1"/>
  <c r="N1402"/>
  <c r="N1403" s="1"/>
  <c r="N1423" s="1"/>
  <c r="M1402"/>
  <c r="M1403" s="1"/>
  <c r="M1423" s="1"/>
  <c r="L1402"/>
  <c r="K1402"/>
  <c r="K1403" s="1"/>
  <c r="K1423" s="1"/>
  <c r="J1402"/>
  <c r="J1403" s="1"/>
  <c r="J1423" s="1"/>
  <c r="I1402"/>
  <c r="I1403" s="1"/>
  <c r="I1423" s="1"/>
  <c r="H1402"/>
  <c r="G1402"/>
  <c r="G1403" s="1"/>
  <c r="G1423" s="1"/>
  <c r="F1402"/>
  <c r="F1403" s="1"/>
  <c r="F1423" s="1"/>
  <c r="E1402"/>
  <c r="E1403" s="1"/>
  <c r="E1423" s="1"/>
  <c r="D1402"/>
  <c r="D1403" s="1"/>
  <c r="AA1401"/>
  <c r="U1401"/>
  <c r="Z1401" s="1"/>
  <c r="P1401"/>
  <c r="O1401"/>
  <c r="N1401"/>
  <c r="M1401"/>
  <c r="L1401"/>
  <c r="K1401"/>
  <c r="J1401"/>
  <c r="I1401"/>
  <c r="H1401"/>
  <c r="G1401"/>
  <c r="F1401"/>
  <c r="E1401"/>
  <c r="D1401"/>
  <c r="AA1400"/>
  <c r="U1400"/>
  <c r="P1400"/>
  <c r="AA1399"/>
  <c r="U1399"/>
  <c r="Z1399" s="1"/>
  <c r="P1399"/>
  <c r="AA1398"/>
  <c r="U1398"/>
  <c r="Z1398" s="1"/>
  <c r="O1398"/>
  <c r="N1398"/>
  <c r="M1398"/>
  <c r="L1398"/>
  <c r="K1398"/>
  <c r="J1398"/>
  <c r="I1398"/>
  <c r="H1398"/>
  <c r="G1398"/>
  <c r="F1398"/>
  <c r="E1398"/>
  <c r="D1398"/>
  <c r="AA1397"/>
  <c r="U1397"/>
  <c r="Z1397" s="1"/>
  <c r="O1397"/>
  <c r="N1397"/>
  <c r="M1397"/>
  <c r="L1397"/>
  <c r="K1397"/>
  <c r="J1397"/>
  <c r="I1397"/>
  <c r="H1397"/>
  <c r="G1397"/>
  <c r="F1397"/>
  <c r="E1397"/>
  <c r="D1397"/>
  <c r="AA1396"/>
  <c r="U1396"/>
  <c r="Z1396" s="1"/>
  <c r="P1396"/>
  <c r="AA1395"/>
  <c r="U1395"/>
  <c r="Z1395" s="1"/>
  <c r="P1395"/>
  <c r="P1410" s="1"/>
  <c r="AA1394"/>
  <c r="U1394"/>
  <c r="Z1394" s="1"/>
  <c r="AB1393"/>
  <c r="AA1393"/>
  <c r="Z1393"/>
  <c r="X1393"/>
  <c r="V1393"/>
  <c r="U1393"/>
  <c r="AC1393" s="1"/>
  <c r="AC1392"/>
  <c r="Y1392"/>
  <c r="U1392"/>
  <c r="C1392"/>
  <c r="AC1391"/>
  <c r="Y1391"/>
  <c r="U1391"/>
  <c r="AB1390"/>
  <c r="Z1390"/>
  <c r="X1390"/>
  <c r="V1390"/>
  <c r="U1390"/>
  <c r="AA1389"/>
  <c r="U1389"/>
  <c r="Z1389" s="1"/>
  <c r="O1389"/>
  <c r="N1389"/>
  <c r="M1389"/>
  <c r="L1389"/>
  <c r="K1389"/>
  <c r="J1389"/>
  <c r="I1389"/>
  <c r="H1389"/>
  <c r="G1389"/>
  <c r="F1389"/>
  <c r="E1389"/>
  <c r="D1389"/>
  <c r="AB1388"/>
  <c r="AA1388"/>
  <c r="Z1388"/>
  <c r="X1388"/>
  <c r="V1388"/>
  <c r="W1389" s="1"/>
  <c r="U1388"/>
  <c r="AC1388" s="1"/>
  <c r="J1388"/>
  <c r="K1388" s="1"/>
  <c r="L1388" s="1"/>
  <c r="M1388" s="1"/>
  <c r="N1388" s="1"/>
  <c r="O1388" s="1"/>
  <c r="F1388"/>
  <c r="G1388" s="1"/>
  <c r="H1388" s="1"/>
  <c r="I1388" s="1"/>
  <c r="D1388"/>
  <c r="E1388" s="1"/>
  <c r="Y1387"/>
  <c r="U1387"/>
  <c r="AC1387" s="1"/>
  <c r="AB1386"/>
  <c r="Z1386"/>
  <c r="X1386"/>
  <c r="V1386"/>
  <c r="W1387" s="1"/>
  <c r="U1386"/>
  <c r="O1386"/>
  <c r="N1386"/>
  <c r="M1386"/>
  <c r="L1386"/>
  <c r="K1386"/>
  <c r="J1386"/>
  <c r="I1386"/>
  <c r="H1386"/>
  <c r="G1386"/>
  <c r="F1386"/>
  <c r="E1386"/>
  <c r="D1386"/>
  <c r="AB1385"/>
  <c r="Z1385"/>
  <c r="X1385"/>
  <c r="V1385"/>
  <c r="U1385"/>
  <c r="AA1385" s="1"/>
  <c r="AA1384"/>
  <c r="U1384"/>
  <c r="Z1384" s="1"/>
  <c r="AB1383"/>
  <c r="AA1383"/>
  <c r="Z1383"/>
  <c r="X1383"/>
  <c r="V1383"/>
  <c r="W1384" s="1"/>
  <c r="U1383"/>
  <c r="AC1383" s="1"/>
  <c r="AB1382"/>
  <c r="AA1382"/>
  <c r="Z1382"/>
  <c r="X1382"/>
  <c r="V1382"/>
  <c r="U1382"/>
  <c r="AC1382" s="1"/>
  <c r="AB1381"/>
  <c r="AA1381"/>
  <c r="Z1381"/>
  <c r="X1381"/>
  <c r="V1381"/>
  <c r="W1382" s="1"/>
  <c r="U1381"/>
  <c r="AC1381" s="1"/>
  <c r="AB1380"/>
  <c r="AA1380"/>
  <c r="Z1380"/>
  <c r="X1380"/>
  <c r="V1380"/>
  <c r="W1381" s="1"/>
  <c r="U1380"/>
  <c r="AC1380" s="1"/>
  <c r="O1380"/>
  <c r="O1382" s="1"/>
  <c r="N1380"/>
  <c r="M1380"/>
  <c r="L1380"/>
  <c r="K1380"/>
  <c r="K1382" s="1"/>
  <c r="J1380"/>
  <c r="I1380"/>
  <c r="H1380"/>
  <c r="G1380"/>
  <c r="F1380"/>
  <c r="E1380"/>
  <c r="D1380"/>
  <c r="AB1379"/>
  <c r="AA1379"/>
  <c r="Z1379"/>
  <c r="X1379"/>
  <c r="V1379"/>
  <c r="W1380" s="1"/>
  <c r="U1379"/>
  <c r="AC1379" s="1"/>
  <c r="O1379"/>
  <c r="N1379"/>
  <c r="M1379"/>
  <c r="L1379"/>
  <c r="K1379"/>
  <c r="K1383" s="1"/>
  <c r="J1379"/>
  <c r="I1379"/>
  <c r="H1379"/>
  <c r="G1379"/>
  <c r="G1383" s="1"/>
  <c r="F1379"/>
  <c r="E1379"/>
  <c r="D1379"/>
  <c r="AB1378"/>
  <c r="AA1378"/>
  <c r="Z1378"/>
  <c r="X1378"/>
  <c r="V1378"/>
  <c r="W1379" s="1"/>
  <c r="U1378"/>
  <c r="AC1378" s="1"/>
  <c r="O1378"/>
  <c r="N1378"/>
  <c r="M1378"/>
  <c r="L1378"/>
  <c r="K1378"/>
  <c r="J1378"/>
  <c r="I1378"/>
  <c r="H1378"/>
  <c r="G1378"/>
  <c r="F1378"/>
  <c r="E1378"/>
  <c r="D1378"/>
  <c r="AB1377"/>
  <c r="AA1377"/>
  <c r="Z1377"/>
  <c r="X1377"/>
  <c r="V1377"/>
  <c r="W1378" s="1"/>
  <c r="U1377"/>
  <c r="AC1377" s="1"/>
  <c r="P1377"/>
  <c r="AB1376"/>
  <c r="AA1376"/>
  <c r="Z1376"/>
  <c r="X1376"/>
  <c r="V1376"/>
  <c r="W1377" s="1"/>
  <c r="U1376"/>
  <c r="AC1376" s="1"/>
  <c r="O1376"/>
  <c r="O1383" s="1"/>
  <c r="N1376"/>
  <c r="N1383" s="1"/>
  <c r="M1376"/>
  <c r="M1383" s="1"/>
  <c r="L1376"/>
  <c r="L1383" s="1"/>
  <c r="K1376"/>
  <c r="J1376"/>
  <c r="J1383" s="1"/>
  <c r="I1376"/>
  <c r="I1383" s="1"/>
  <c r="H1376"/>
  <c r="H1383" s="1"/>
  <c r="G1376"/>
  <c r="F1376"/>
  <c r="F1383" s="1"/>
  <c r="E1376"/>
  <c r="E1383" s="1"/>
  <c r="D1376"/>
  <c r="D1383" s="1"/>
  <c r="AB1375"/>
  <c r="AA1375"/>
  <c r="Z1375"/>
  <c r="X1375"/>
  <c r="V1375"/>
  <c r="W1376" s="1"/>
  <c r="U1375"/>
  <c r="AC1375" s="1"/>
  <c r="AB1374"/>
  <c r="AA1374"/>
  <c r="Z1374"/>
  <c r="X1374"/>
  <c r="V1374"/>
  <c r="W1375" s="1"/>
  <c r="U1374"/>
  <c r="AC1374" s="1"/>
  <c r="T1374"/>
  <c r="T1375" s="1"/>
  <c r="T1376" s="1"/>
  <c r="T1377" s="1"/>
  <c r="T1378" s="1"/>
  <c r="T1379" s="1"/>
  <c r="T1380" s="1"/>
  <c r="T1381" s="1"/>
  <c r="T1382" s="1"/>
  <c r="T1383" s="1"/>
  <c r="T1384" s="1"/>
  <c r="T1385" s="1"/>
  <c r="T1386" s="1"/>
  <c r="O1374"/>
  <c r="N1374"/>
  <c r="N1382" s="1"/>
  <c r="M1374"/>
  <c r="M1382" s="1"/>
  <c r="L1374"/>
  <c r="L1382" s="1"/>
  <c r="K1374"/>
  <c r="J1374"/>
  <c r="J1382" s="1"/>
  <c r="I1374"/>
  <c r="I1382" s="1"/>
  <c r="H1374"/>
  <c r="H1382" s="1"/>
  <c r="G1374"/>
  <c r="G1382" s="1"/>
  <c r="F1374"/>
  <c r="F1382" s="1"/>
  <c r="E1374"/>
  <c r="E1382" s="1"/>
  <c r="D1374"/>
  <c r="D1382" s="1"/>
  <c r="AB1373"/>
  <c r="AA1373"/>
  <c r="Z1373"/>
  <c r="V1373"/>
  <c r="W1374" s="1"/>
  <c r="U1373"/>
  <c r="P1373"/>
  <c r="AB1372"/>
  <c r="AA1372"/>
  <c r="Z1372"/>
  <c r="X1372"/>
  <c r="V1372"/>
  <c r="W1373" s="1"/>
  <c r="U1372"/>
  <c r="AC1372" s="1"/>
  <c r="U1371"/>
  <c r="AB1370"/>
  <c r="AA1370"/>
  <c r="Z1370"/>
  <c r="X1370"/>
  <c r="V1370"/>
  <c r="W1371" s="1"/>
  <c r="U1370"/>
  <c r="AC1370" s="1"/>
  <c r="O1370"/>
  <c r="N1370"/>
  <c r="M1370"/>
  <c r="L1370"/>
  <c r="K1370"/>
  <c r="J1370"/>
  <c r="I1370"/>
  <c r="H1370"/>
  <c r="G1370"/>
  <c r="F1370"/>
  <c r="E1370"/>
  <c r="D1370"/>
  <c r="AB1369"/>
  <c r="AA1369"/>
  <c r="Z1369"/>
  <c r="X1369"/>
  <c r="V1369"/>
  <c r="U1369"/>
  <c r="AC1369" s="1"/>
  <c r="U1368"/>
  <c r="Y1368" s="1"/>
  <c r="P1368"/>
  <c r="O1368"/>
  <c r="N1368"/>
  <c r="M1368"/>
  <c r="L1368"/>
  <c r="K1368"/>
  <c r="J1368"/>
  <c r="I1368"/>
  <c r="H1368"/>
  <c r="G1368"/>
  <c r="F1368"/>
  <c r="E1368"/>
  <c r="D1368"/>
  <c r="AA1367"/>
  <c r="Y1367"/>
  <c r="U1367"/>
  <c r="O1367"/>
  <c r="N1367"/>
  <c r="M1367"/>
  <c r="L1367"/>
  <c r="K1367"/>
  <c r="J1367"/>
  <c r="I1367"/>
  <c r="H1367"/>
  <c r="G1367"/>
  <c r="F1367"/>
  <c r="E1367"/>
  <c r="D1367"/>
  <c r="P1367" s="1"/>
  <c r="U1366"/>
  <c r="Y1366" s="1"/>
  <c r="P1366"/>
  <c r="Y1365"/>
  <c r="U1365"/>
  <c r="P1365"/>
  <c r="P1359" s="1"/>
  <c r="U1364"/>
  <c r="Y1364" s="1"/>
  <c r="AB1363"/>
  <c r="AA1363"/>
  <c r="Z1363"/>
  <c r="X1363"/>
  <c r="V1363"/>
  <c r="U1363"/>
  <c r="AC1363" s="1"/>
  <c r="Y1362"/>
  <c r="U1362"/>
  <c r="O1362"/>
  <c r="N1362"/>
  <c r="M1362"/>
  <c r="L1362"/>
  <c r="K1362"/>
  <c r="J1362"/>
  <c r="I1362"/>
  <c r="H1362"/>
  <c r="G1362"/>
  <c r="F1362"/>
  <c r="E1362"/>
  <c r="D1362"/>
  <c r="U1361"/>
  <c r="Y1361" s="1"/>
  <c r="N1361"/>
  <c r="N1381" s="1"/>
  <c r="J1361"/>
  <c r="J1381" s="1"/>
  <c r="F1361"/>
  <c r="F1381" s="1"/>
  <c r="U1360"/>
  <c r="Y1360" s="1"/>
  <c r="O1360"/>
  <c r="O1361" s="1"/>
  <c r="O1381" s="1"/>
  <c r="N1360"/>
  <c r="M1360"/>
  <c r="M1361" s="1"/>
  <c r="M1381" s="1"/>
  <c r="L1360"/>
  <c r="L1361" s="1"/>
  <c r="L1381" s="1"/>
  <c r="K1360"/>
  <c r="K1361" s="1"/>
  <c r="J1360"/>
  <c r="I1360"/>
  <c r="I1361" s="1"/>
  <c r="I1381" s="1"/>
  <c r="H1360"/>
  <c r="H1361" s="1"/>
  <c r="H1381" s="1"/>
  <c r="G1360"/>
  <c r="G1361" s="1"/>
  <c r="F1360"/>
  <c r="E1360"/>
  <c r="E1361" s="1"/>
  <c r="E1381" s="1"/>
  <c r="D1360"/>
  <c r="P1360" s="1"/>
  <c r="Y1359"/>
  <c r="U1359"/>
  <c r="O1359"/>
  <c r="N1359"/>
  <c r="M1359"/>
  <c r="L1359"/>
  <c r="K1359"/>
  <c r="J1359"/>
  <c r="I1359"/>
  <c r="H1359"/>
  <c r="G1359"/>
  <c r="F1359"/>
  <c r="E1359"/>
  <c r="D1359"/>
  <c r="U1358"/>
  <c r="Y1358" s="1"/>
  <c r="P1358"/>
  <c r="U1357"/>
  <c r="P1357"/>
  <c r="U1356"/>
  <c r="Y1356" s="1"/>
  <c r="P1356"/>
  <c r="O1356"/>
  <c r="N1356"/>
  <c r="M1356"/>
  <c r="L1356"/>
  <c r="K1356"/>
  <c r="J1356"/>
  <c r="I1356"/>
  <c r="H1356"/>
  <c r="G1356"/>
  <c r="F1356"/>
  <c r="E1356"/>
  <c r="D1356"/>
  <c r="Y1355"/>
  <c r="U1355"/>
  <c r="O1355"/>
  <c r="N1355"/>
  <c r="M1355"/>
  <c r="L1355"/>
  <c r="K1355"/>
  <c r="J1355"/>
  <c r="I1355"/>
  <c r="H1355"/>
  <c r="G1355"/>
  <c r="F1355"/>
  <c r="E1355"/>
  <c r="D1355"/>
  <c r="U1354"/>
  <c r="Y1354" s="1"/>
  <c r="P1354"/>
  <c r="Y1353"/>
  <c r="U1353"/>
  <c r="P1353"/>
  <c r="P1362" s="1"/>
  <c r="P1370" s="1"/>
  <c r="U1352"/>
  <c r="Y1352" s="1"/>
  <c r="AB1351"/>
  <c r="AA1351"/>
  <c r="Z1351"/>
  <c r="X1351"/>
  <c r="V1351"/>
  <c r="U1351"/>
  <c r="AC1351" s="1"/>
  <c r="C1350"/>
  <c r="T1350" s="1"/>
  <c r="U1349"/>
  <c r="Y1349" s="1"/>
  <c r="AB1348"/>
  <c r="Z1348"/>
  <c r="X1348"/>
  <c r="V1348"/>
  <c r="U1348"/>
  <c r="AC1348" s="1"/>
  <c r="W1347"/>
  <c r="U1347"/>
  <c r="Y1347" s="1"/>
  <c r="O1347"/>
  <c r="N1347"/>
  <c r="M1347"/>
  <c r="L1347"/>
  <c r="K1347"/>
  <c r="J1347"/>
  <c r="I1347"/>
  <c r="H1347"/>
  <c r="G1347"/>
  <c r="F1347"/>
  <c r="E1347"/>
  <c r="D1347"/>
  <c r="AB1346"/>
  <c r="AA1346"/>
  <c r="Z1346"/>
  <c r="X1346"/>
  <c r="V1346"/>
  <c r="U1346"/>
  <c r="AC1346" s="1"/>
  <c r="J1346"/>
  <c r="K1346" s="1"/>
  <c r="L1346" s="1"/>
  <c r="M1346" s="1"/>
  <c r="N1346" s="1"/>
  <c r="O1346" s="1"/>
  <c r="H1346"/>
  <c r="I1346" s="1"/>
  <c r="F1346"/>
  <c r="G1346" s="1"/>
  <c r="D1346"/>
  <c r="E1346" s="1"/>
  <c r="U1345"/>
  <c r="Y1345" s="1"/>
  <c r="AB1344"/>
  <c r="Z1344"/>
  <c r="X1344"/>
  <c r="V1344"/>
  <c r="W1345" s="1"/>
  <c r="U1344"/>
  <c r="AC1344" s="1"/>
  <c r="O1344"/>
  <c r="N1344"/>
  <c r="M1344"/>
  <c r="L1344"/>
  <c r="K1344"/>
  <c r="J1344"/>
  <c r="I1344"/>
  <c r="H1344"/>
  <c r="G1344"/>
  <c r="F1344"/>
  <c r="E1344"/>
  <c r="D1344"/>
  <c r="AB1343"/>
  <c r="Z1343"/>
  <c r="X1343"/>
  <c r="V1343"/>
  <c r="U1343"/>
  <c r="AC1343" s="1"/>
  <c r="W1342"/>
  <c r="U1342"/>
  <c r="Y1342" s="1"/>
  <c r="AB1341"/>
  <c r="AA1341"/>
  <c r="Z1341"/>
  <c r="X1341"/>
  <c r="V1341"/>
  <c r="U1341"/>
  <c r="AC1341" s="1"/>
  <c r="K1341"/>
  <c r="AB1340"/>
  <c r="AA1340"/>
  <c r="Z1340"/>
  <c r="X1340"/>
  <c r="V1340"/>
  <c r="U1340"/>
  <c r="AC1340" s="1"/>
  <c r="O1340"/>
  <c r="G1340"/>
  <c r="AB1339"/>
  <c r="AA1339"/>
  <c r="Z1339"/>
  <c r="X1339"/>
  <c r="V1339"/>
  <c r="U1339"/>
  <c r="AC1339" s="1"/>
  <c r="AB1338"/>
  <c r="AA1338"/>
  <c r="Z1338"/>
  <c r="X1338"/>
  <c r="V1338"/>
  <c r="U1338"/>
  <c r="AC1338" s="1"/>
  <c r="P1338"/>
  <c r="O1338"/>
  <c r="N1338"/>
  <c r="M1338"/>
  <c r="L1338"/>
  <c r="K1338"/>
  <c r="K1340" s="1"/>
  <c r="J1338"/>
  <c r="I1338"/>
  <c r="H1338"/>
  <c r="G1338"/>
  <c r="F1338"/>
  <c r="E1338"/>
  <c r="D1338"/>
  <c r="AB1337"/>
  <c r="AA1337"/>
  <c r="Z1337"/>
  <c r="X1337"/>
  <c r="V1337"/>
  <c r="W1338" s="1"/>
  <c r="U1337"/>
  <c r="AC1337" s="1"/>
  <c r="O1337"/>
  <c r="O1341" s="1"/>
  <c r="N1337"/>
  <c r="M1337"/>
  <c r="L1337"/>
  <c r="K1337"/>
  <c r="J1337"/>
  <c r="I1337"/>
  <c r="H1337"/>
  <c r="G1337"/>
  <c r="G1341" s="1"/>
  <c r="F1337"/>
  <c r="E1337"/>
  <c r="D1337"/>
  <c r="P1337" s="1"/>
  <c r="AB1336"/>
  <c r="AA1336"/>
  <c r="Z1336"/>
  <c r="X1336"/>
  <c r="V1336"/>
  <c r="U1336"/>
  <c r="AC1336" s="1"/>
  <c r="P1336"/>
  <c r="O1336"/>
  <c r="N1336"/>
  <c r="N1340" s="1"/>
  <c r="M1336"/>
  <c r="M1340" s="1"/>
  <c r="L1336"/>
  <c r="L1340" s="1"/>
  <c r="K1336"/>
  <c r="J1336"/>
  <c r="J1340" s="1"/>
  <c r="I1336"/>
  <c r="I1340" s="1"/>
  <c r="H1336"/>
  <c r="G1336"/>
  <c r="F1336"/>
  <c r="E1336"/>
  <c r="E1340" s="1"/>
  <c r="D1336"/>
  <c r="AB1335"/>
  <c r="AA1335"/>
  <c r="Z1335"/>
  <c r="X1335"/>
  <c r="W1335"/>
  <c r="V1335"/>
  <c r="U1335"/>
  <c r="AC1335" s="1"/>
  <c r="P1335"/>
  <c r="AB1334"/>
  <c r="AA1334"/>
  <c r="Z1334"/>
  <c r="X1334"/>
  <c r="V1334"/>
  <c r="U1334"/>
  <c r="AC1334" s="1"/>
  <c r="O1334"/>
  <c r="N1334"/>
  <c r="N1341" s="1"/>
  <c r="M1334"/>
  <c r="M1341" s="1"/>
  <c r="L1334"/>
  <c r="K1334"/>
  <c r="J1334"/>
  <c r="J1341" s="1"/>
  <c r="I1334"/>
  <c r="I1341" s="1"/>
  <c r="H1334"/>
  <c r="G1334"/>
  <c r="F1334"/>
  <c r="F1341" s="1"/>
  <c r="E1334"/>
  <c r="E1341" s="1"/>
  <c r="D1334"/>
  <c r="AB1333"/>
  <c r="AA1333"/>
  <c r="Z1333"/>
  <c r="X1333"/>
  <c r="W1333"/>
  <c r="V1333"/>
  <c r="U1333"/>
  <c r="AC1333" s="1"/>
  <c r="P1333"/>
  <c r="AB1332"/>
  <c r="AA1332"/>
  <c r="Z1332"/>
  <c r="X1332"/>
  <c r="V1332"/>
  <c r="U1332"/>
  <c r="AC1332" s="1"/>
  <c r="T1332"/>
  <c r="T1333" s="1"/>
  <c r="T1334" s="1"/>
  <c r="T1335" s="1"/>
  <c r="T1336" s="1"/>
  <c r="T1337" s="1"/>
  <c r="T1338" s="1"/>
  <c r="T1339" s="1"/>
  <c r="T1340" s="1"/>
  <c r="T1341" s="1"/>
  <c r="T1342" s="1"/>
  <c r="T1343" s="1"/>
  <c r="T1344" s="1"/>
  <c r="P1332"/>
  <c r="H1332"/>
  <c r="G1332"/>
  <c r="F1332"/>
  <c r="F1340" s="1"/>
  <c r="E1332"/>
  <c r="D1332"/>
  <c r="AB1331"/>
  <c r="U1331"/>
  <c r="P1331"/>
  <c r="AC1330"/>
  <c r="AB1330"/>
  <c r="Y1330"/>
  <c r="X1330"/>
  <c r="U1330"/>
  <c r="AB1329"/>
  <c r="AA1329"/>
  <c r="Z1329"/>
  <c r="X1329"/>
  <c r="V1329"/>
  <c r="U1329"/>
  <c r="AC1329" s="1"/>
  <c r="AA1328"/>
  <c r="V1328"/>
  <c r="W1329" s="1"/>
  <c r="U1328"/>
  <c r="AC1328" s="1"/>
  <c r="N1328"/>
  <c r="M1328"/>
  <c r="L1328"/>
  <c r="K1328"/>
  <c r="J1328"/>
  <c r="H1328"/>
  <c r="G1328"/>
  <c r="F1328"/>
  <c r="E1328"/>
  <c r="D1328"/>
  <c r="AA1327"/>
  <c r="V1327"/>
  <c r="W1328" s="1"/>
  <c r="U1327"/>
  <c r="AC1327" s="1"/>
  <c r="U1326"/>
  <c r="AB1326" s="1"/>
  <c r="O1326"/>
  <c r="N1326"/>
  <c r="M1326"/>
  <c r="L1326"/>
  <c r="K1326"/>
  <c r="J1326"/>
  <c r="I1326"/>
  <c r="H1326"/>
  <c r="G1326"/>
  <c r="F1326"/>
  <c r="E1326"/>
  <c r="D1326"/>
  <c r="AC1325"/>
  <c r="AB1325"/>
  <c r="X1325"/>
  <c r="X1331" s="1"/>
  <c r="W1330" s="1"/>
  <c r="V1325"/>
  <c r="U1325"/>
  <c r="AA1325" s="1"/>
  <c r="O1325"/>
  <c r="N1325"/>
  <c r="M1325"/>
  <c r="L1325"/>
  <c r="K1325"/>
  <c r="J1325"/>
  <c r="I1325"/>
  <c r="H1325"/>
  <c r="G1325"/>
  <c r="F1325"/>
  <c r="E1325"/>
  <c r="D1325"/>
  <c r="AC1324"/>
  <c r="Y1324"/>
  <c r="X1324"/>
  <c r="V1324"/>
  <c r="U1324"/>
  <c r="AA1324" s="1"/>
  <c r="P1324"/>
  <c r="AB1323"/>
  <c r="V1323"/>
  <c r="W1324" s="1"/>
  <c r="U1323"/>
  <c r="AC1323" s="1"/>
  <c r="P1323"/>
  <c r="P1344" s="1"/>
  <c r="AC1322"/>
  <c r="AB1322"/>
  <c r="Y1322"/>
  <c r="X1322"/>
  <c r="W1321" s="1"/>
  <c r="V1322"/>
  <c r="U1322"/>
  <c r="AA1322" s="1"/>
  <c r="AC1321"/>
  <c r="AB1321"/>
  <c r="Y1321"/>
  <c r="X1321"/>
  <c r="U1321"/>
  <c r="AB1320"/>
  <c r="AA1320"/>
  <c r="Z1320"/>
  <c r="X1320"/>
  <c r="V1320"/>
  <c r="U1320"/>
  <c r="AC1320" s="1"/>
  <c r="O1320"/>
  <c r="O1328" s="1"/>
  <c r="N1320"/>
  <c r="M1320"/>
  <c r="L1320"/>
  <c r="K1320"/>
  <c r="J1320"/>
  <c r="I1320"/>
  <c r="I1328" s="1"/>
  <c r="H1320"/>
  <c r="G1320"/>
  <c r="F1320"/>
  <c r="E1320"/>
  <c r="D1320"/>
  <c r="AB1319"/>
  <c r="AA1319"/>
  <c r="Z1319"/>
  <c r="V1319"/>
  <c r="U1319"/>
  <c r="AC1319" s="1"/>
  <c r="I1319"/>
  <c r="I1339" s="1"/>
  <c r="E1319"/>
  <c r="D1319"/>
  <c r="D1339" s="1"/>
  <c r="AB1318"/>
  <c r="AA1318"/>
  <c r="Z1318"/>
  <c r="X1318"/>
  <c r="V1318"/>
  <c r="W1319" s="1"/>
  <c r="U1318"/>
  <c r="AC1318" s="1"/>
  <c r="O1318"/>
  <c r="O1319" s="1"/>
  <c r="O1339" s="1"/>
  <c r="N1318"/>
  <c r="N1319" s="1"/>
  <c r="N1339" s="1"/>
  <c r="M1318"/>
  <c r="M1319" s="1"/>
  <c r="M1339" s="1"/>
  <c r="L1318"/>
  <c r="L1319" s="1"/>
  <c r="L1339" s="1"/>
  <c r="K1318"/>
  <c r="K1319" s="1"/>
  <c r="K1339" s="1"/>
  <c r="J1318"/>
  <c r="J1319" s="1"/>
  <c r="J1339" s="1"/>
  <c r="I1318"/>
  <c r="H1318"/>
  <c r="H1319" s="1"/>
  <c r="H1339" s="1"/>
  <c r="G1318"/>
  <c r="G1319" s="1"/>
  <c r="G1339" s="1"/>
  <c r="F1318"/>
  <c r="F1319" s="1"/>
  <c r="F1339" s="1"/>
  <c r="E1318"/>
  <c r="D1318"/>
  <c r="P1318" s="1"/>
  <c r="AB1317"/>
  <c r="AA1317"/>
  <c r="Z1317"/>
  <c r="X1317"/>
  <c r="V1317"/>
  <c r="U1317"/>
  <c r="AC1317" s="1"/>
  <c r="P1317"/>
  <c r="O1317"/>
  <c r="N1317"/>
  <c r="M1317"/>
  <c r="L1317"/>
  <c r="K1317"/>
  <c r="J1317"/>
  <c r="I1317"/>
  <c r="H1317"/>
  <c r="G1317"/>
  <c r="F1317"/>
  <c r="E1317"/>
  <c r="D1317"/>
  <c r="AB1316"/>
  <c r="AA1316"/>
  <c r="V1316"/>
  <c r="W1317" s="1"/>
  <c r="U1316"/>
  <c r="AC1316" s="1"/>
  <c r="P1316"/>
  <c r="AB1315"/>
  <c r="AA1315"/>
  <c r="Z1315"/>
  <c r="V1315"/>
  <c r="W1316" s="1"/>
  <c r="U1315"/>
  <c r="AC1315" s="1"/>
  <c r="P1315"/>
  <c r="AB1314"/>
  <c r="AA1314"/>
  <c r="Z1314"/>
  <c r="X1314"/>
  <c r="V1314"/>
  <c r="U1314"/>
  <c r="AC1314" s="1"/>
  <c r="O1314"/>
  <c r="N1314"/>
  <c r="M1314"/>
  <c r="L1314"/>
  <c r="K1314"/>
  <c r="J1314"/>
  <c r="I1314"/>
  <c r="H1314"/>
  <c r="G1314"/>
  <c r="F1314"/>
  <c r="E1314"/>
  <c r="D1314"/>
  <c r="AB1313"/>
  <c r="AA1313"/>
  <c r="Z1313"/>
  <c r="V1313"/>
  <c r="U1313"/>
  <c r="AC1313" s="1"/>
  <c r="O1313"/>
  <c r="N1313"/>
  <c r="M1313"/>
  <c r="L1313"/>
  <c r="K1313"/>
  <c r="J1313"/>
  <c r="I1313"/>
  <c r="H1313"/>
  <c r="G1313"/>
  <c r="F1313"/>
  <c r="E1313"/>
  <c r="D1313"/>
  <c r="AB1312"/>
  <c r="AA1312"/>
  <c r="Z1312"/>
  <c r="V1312"/>
  <c r="W1313" s="1"/>
  <c r="U1312"/>
  <c r="AC1312" s="1"/>
  <c r="P1312"/>
  <c r="AB1311"/>
  <c r="AA1311"/>
  <c r="Z1311"/>
  <c r="U1311"/>
  <c r="AC1311" s="1"/>
  <c r="P1311"/>
  <c r="P1326" s="1"/>
  <c r="AB1310"/>
  <c r="AA1310"/>
  <c r="Z1310"/>
  <c r="X1310"/>
  <c r="X1316" s="1"/>
  <c r="V1310"/>
  <c r="U1310"/>
  <c r="AC1310" s="1"/>
  <c r="U1309"/>
  <c r="AB1309" s="1"/>
  <c r="T1308"/>
  <c r="C1308"/>
  <c r="U1308" s="1"/>
  <c r="AB1307"/>
  <c r="AA1307"/>
  <c r="Z1307"/>
  <c r="X1307"/>
  <c r="V1307"/>
  <c r="U1307"/>
  <c r="AC1307" s="1"/>
  <c r="AA1306"/>
  <c r="Z1306"/>
  <c r="V1306"/>
  <c r="U1306"/>
  <c r="AB1306" s="1"/>
  <c r="Z1305"/>
  <c r="V1305"/>
  <c r="W1306" s="1"/>
  <c r="U1305"/>
  <c r="AC1305" s="1"/>
  <c r="O1305"/>
  <c r="N1305"/>
  <c r="M1305"/>
  <c r="L1305"/>
  <c r="K1305"/>
  <c r="J1305"/>
  <c r="I1305"/>
  <c r="H1305"/>
  <c r="G1305"/>
  <c r="F1305"/>
  <c r="E1305"/>
  <c r="U1304"/>
  <c r="AB1304" s="1"/>
  <c r="E1304"/>
  <c r="F1304" s="1"/>
  <c r="G1304" s="1"/>
  <c r="H1304" s="1"/>
  <c r="I1304" s="1"/>
  <c r="J1304" s="1"/>
  <c r="K1304" s="1"/>
  <c r="L1304" s="1"/>
  <c r="M1304" s="1"/>
  <c r="N1304" s="1"/>
  <c r="O1304" s="1"/>
  <c r="D1304"/>
  <c r="AB1303"/>
  <c r="AA1303"/>
  <c r="Z1303"/>
  <c r="X1303"/>
  <c r="V1303"/>
  <c r="U1303"/>
  <c r="AC1303" s="1"/>
  <c r="AA1302"/>
  <c r="Z1302"/>
  <c r="W1302"/>
  <c r="V1302"/>
  <c r="U1302"/>
  <c r="AB1302" s="1"/>
  <c r="O1302"/>
  <c r="N1302"/>
  <c r="M1302"/>
  <c r="L1302"/>
  <c r="K1302"/>
  <c r="J1302"/>
  <c r="I1302"/>
  <c r="H1302"/>
  <c r="G1302"/>
  <c r="F1302"/>
  <c r="E1302"/>
  <c r="AA1301"/>
  <c r="Z1301"/>
  <c r="V1301"/>
  <c r="U1301"/>
  <c r="Z1300"/>
  <c r="V1300"/>
  <c r="U1300"/>
  <c r="AC1300" s="1"/>
  <c r="U1299"/>
  <c r="AB1299" s="1"/>
  <c r="U1298"/>
  <c r="U1297"/>
  <c r="U1296"/>
  <c r="O1296"/>
  <c r="N1296"/>
  <c r="M1296"/>
  <c r="L1296"/>
  <c r="K1296"/>
  <c r="J1296"/>
  <c r="I1296"/>
  <c r="H1296"/>
  <c r="G1296"/>
  <c r="F1296"/>
  <c r="E1296"/>
  <c r="U1295"/>
  <c r="O1295"/>
  <c r="N1295"/>
  <c r="M1295"/>
  <c r="L1295"/>
  <c r="K1295"/>
  <c r="J1295"/>
  <c r="I1295"/>
  <c r="H1295"/>
  <c r="G1295"/>
  <c r="F1295"/>
  <c r="E1295"/>
  <c r="D1295"/>
  <c r="D1296" s="1"/>
  <c r="U1294"/>
  <c r="O1294"/>
  <c r="N1294"/>
  <c r="M1294"/>
  <c r="L1294"/>
  <c r="K1294"/>
  <c r="J1294"/>
  <c r="I1294"/>
  <c r="H1294"/>
  <c r="G1294"/>
  <c r="F1294"/>
  <c r="E1294"/>
  <c r="D1294"/>
  <c r="U1293"/>
  <c r="P1293"/>
  <c r="P1294" s="1"/>
  <c r="U1292"/>
  <c r="O1292"/>
  <c r="O1299" s="1"/>
  <c r="N1292"/>
  <c r="N1299" s="1"/>
  <c r="M1292"/>
  <c r="M1299" s="1"/>
  <c r="L1292"/>
  <c r="L1299" s="1"/>
  <c r="K1292"/>
  <c r="K1299" s="1"/>
  <c r="J1292"/>
  <c r="J1299" s="1"/>
  <c r="I1292"/>
  <c r="I1299" s="1"/>
  <c r="H1292"/>
  <c r="H1299" s="1"/>
  <c r="G1292"/>
  <c r="G1299" s="1"/>
  <c r="F1292"/>
  <c r="F1299" s="1"/>
  <c r="E1292"/>
  <c r="E1299" s="1"/>
  <c r="D1292"/>
  <c r="D1299" s="1"/>
  <c r="U1291"/>
  <c r="U1290"/>
  <c r="O1290"/>
  <c r="O1298" s="1"/>
  <c r="N1290"/>
  <c r="N1298" s="1"/>
  <c r="M1290"/>
  <c r="M1298" s="1"/>
  <c r="L1290"/>
  <c r="L1298" s="1"/>
  <c r="K1290"/>
  <c r="K1298" s="1"/>
  <c r="J1290"/>
  <c r="J1298" s="1"/>
  <c r="I1290"/>
  <c r="I1298" s="1"/>
  <c r="H1290"/>
  <c r="H1298" s="1"/>
  <c r="G1290"/>
  <c r="G1298" s="1"/>
  <c r="F1290"/>
  <c r="F1298" s="1"/>
  <c r="E1290"/>
  <c r="E1298" s="1"/>
  <c r="D1290"/>
  <c r="U1289"/>
  <c r="T1290" s="1"/>
  <c r="P1289"/>
  <c r="AB1288"/>
  <c r="X1288"/>
  <c r="U1288"/>
  <c r="AC1288" s="1"/>
  <c r="AB1287"/>
  <c r="AA1287"/>
  <c r="Z1287"/>
  <c r="X1287"/>
  <c r="V1287"/>
  <c r="U1287"/>
  <c r="AC1287" s="1"/>
  <c r="AA1286"/>
  <c r="Z1286"/>
  <c r="V1286"/>
  <c r="W1287" s="1"/>
  <c r="U1286"/>
  <c r="AB1286" s="1"/>
  <c r="N1286"/>
  <c r="M1286"/>
  <c r="L1286"/>
  <c r="K1286"/>
  <c r="J1286"/>
  <c r="H1286"/>
  <c r="G1286"/>
  <c r="F1286"/>
  <c r="E1286"/>
  <c r="D1286"/>
  <c r="AA1285"/>
  <c r="Z1285"/>
  <c r="V1285"/>
  <c r="U1285"/>
  <c r="U1284"/>
  <c r="AC1284" s="1"/>
  <c r="O1284"/>
  <c r="O1286" s="1"/>
  <c r="N1284"/>
  <c r="M1284"/>
  <c r="L1284"/>
  <c r="K1284"/>
  <c r="J1284"/>
  <c r="I1284"/>
  <c r="H1284"/>
  <c r="G1284"/>
  <c r="F1284"/>
  <c r="E1284"/>
  <c r="D1284"/>
  <c r="U1283"/>
  <c r="AC1283" s="1"/>
  <c r="O1283"/>
  <c r="N1283"/>
  <c r="M1283"/>
  <c r="L1283"/>
  <c r="K1283"/>
  <c r="J1283"/>
  <c r="I1283"/>
  <c r="H1283"/>
  <c r="G1283"/>
  <c r="F1283"/>
  <c r="E1283"/>
  <c r="D1283"/>
  <c r="P1283" s="1"/>
  <c r="U1282"/>
  <c r="AC1282" s="1"/>
  <c r="P1282"/>
  <c r="U1281"/>
  <c r="AC1281" s="1"/>
  <c r="P1281"/>
  <c r="U1280"/>
  <c r="AC1280" s="1"/>
  <c r="AB1279"/>
  <c r="X1279"/>
  <c r="U1279"/>
  <c r="AC1279" s="1"/>
  <c r="AB1278"/>
  <c r="AA1278"/>
  <c r="Z1278"/>
  <c r="X1278"/>
  <c r="W1278"/>
  <c r="V1278"/>
  <c r="U1278"/>
  <c r="AC1278" s="1"/>
  <c r="O1278"/>
  <c r="N1278"/>
  <c r="M1278"/>
  <c r="L1278"/>
  <c r="K1278"/>
  <c r="J1278"/>
  <c r="I1278"/>
  <c r="I1286" s="1"/>
  <c r="H1278"/>
  <c r="G1278"/>
  <c r="F1278"/>
  <c r="E1278"/>
  <c r="AB1277"/>
  <c r="AA1277"/>
  <c r="Z1277"/>
  <c r="W1277"/>
  <c r="V1277"/>
  <c r="U1277"/>
  <c r="AC1277" s="1"/>
  <c r="AB1276"/>
  <c r="AA1276"/>
  <c r="Z1276"/>
  <c r="X1276"/>
  <c r="V1276"/>
  <c r="U1276"/>
  <c r="AC1276" s="1"/>
  <c r="O1276"/>
  <c r="O1277" s="1"/>
  <c r="O1297" s="1"/>
  <c r="N1276"/>
  <c r="N1277" s="1"/>
  <c r="N1297" s="1"/>
  <c r="M1276"/>
  <c r="M1277" s="1"/>
  <c r="M1297" s="1"/>
  <c r="L1276"/>
  <c r="L1277" s="1"/>
  <c r="L1297" s="1"/>
  <c r="K1276"/>
  <c r="K1277" s="1"/>
  <c r="K1297" s="1"/>
  <c r="J1276"/>
  <c r="J1277" s="1"/>
  <c r="J1297" s="1"/>
  <c r="I1276"/>
  <c r="I1277" s="1"/>
  <c r="I1297" s="1"/>
  <c r="H1276"/>
  <c r="H1277" s="1"/>
  <c r="H1297" s="1"/>
  <c r="G1276"/>
  <c r="G1277" s="1"/>
  <c r="G1297" s="1"/>
  <c r="F1276"/>
  <c r="F1277" s="1"/>
  <c r="F1297" s="1"/>
  <c r="E1276"/>
  <c r="E1277" s="1"/>
  <c r="E1297" s="1"/>
  <c r="D1276"/>
  <c r="D1277" s="1"/>
  <c r="AB1275"/>
  <c r="AA1275"/>
  <c r="Z1275"/>
  <c r="X1275"/>
  <c r="W1274" s="1"/>
  <c r="W1275"/>
  <c r="V1275"/>
  <c r="U1275"/>
  <c r="AC1275" s="1"/>
  <c r="O1275"/>
  <c r="N1275"/>
  <c r="M1275"/>
  <c r="L1275"/>
  <c r="K1275"/>
  <c r="J1275"/>
  <c r="I1275"/>
  <c r="H1275"/>
  <c r="G1275"/>
  <c r="F1275"/>
  <c r="E1275"/>
  <c r="D1275"/>
  <c r="AB1274"/>
  <c r="AA1274"/>
  <c r="V1274"/>
  <c r="U1274"/>
  <c r="AC1274" s="1"/>
  <c r="P1274"/>
  <c r="AB1273"/>
  <c r="AA1273"/>
  <c r="Z1273"/>
  <c r="V1273"/>
  <c r="U1273"/>
  <c r="AC1273" s="1"/>
  <c r="P1273"/>
  <c r="P1275" s="1"/>
  <c r="AB1272"/>
  <c r="AA1272"/>
  <c r="Z1272"/>
  <c r="X1272"/>
  <c r="W1271" s="1"/>
  <c r="V1272"/>
  <c r="U1272"/>
  <c r="AC1272" s="1"/>
  <c r="O1272"/>
  <c r="N1272"/>
  <c r="M1272"/>
  <c r="L1272"/>
  <c r="K1272"/>
  <c r="J1272"/>
  <c r="I1272"/>
  <c r="H1272"/>
  <c r="G1272"/>
  <c r="F1272"/>
  <c r="E1272"/>
  <c r="AB1271"/>
  <c r="AA1271"/>
  <c r="Z1271"/>
  <c r="V1271"/>
  <c r="U1271"/>
  <c r="AC1271" s="1"/>
  <c r="O1271"/>
  <c r="N1271"/>
  <c r="M1271"/>
  <c r="L1271"/>
  <c r="K1271"/>
  <c r="J1271"/>
  <c r="I1271"/>
  <c r="H1271"/>
  <c r="G1271"/>
  <c r="F1271"/>
  <c r="E1271"/>
  <c r="D1271"/>
  <c r="D1272" s="1"/>
  <c r="AB1270"/>
  <c r="AA1270"/>
  <c r="Z1270"/>
  <c r="V1270"/>
  <c r="U1270"/>
  <c r="AC1270" s="1"/>
  <c r="P1270"/>
  <c r="AB1269"/>
  <c r="AA1269"/>
  <c r="Z1269"/>
  <c r="U1269"/>
  <c r="AC1269" s="1"/>
  <c r="P1269"/>
  <c r="AB1268"/>
  <c r="AA1268"/>
  <c r="Z1268"/>
  <c r="X1268"/>
  <c r="X1274" s="1"/>
  <c r="W1273" s="1"/>
  <c r="V1268"/>
  <c r="U1268"/>
  <c r="AC1268" s="1"/>
  <c r="AA1267"/>
  <c r="Z1267"/>
  <c r="V1267"/>
  <c r="W1268" s="1"/>
  <c r="U1267"/>
  <c r="AB1267" s="1"/>
  <c r="Z1266"/>
  <c r="V1266"/>
  <c r="W1267" s="1"/>
  <c r="U1266"/>
  <c r="AC1266" s="1"/>
  <c r="T1266"/>
  <c r="C1266"/>
  <c r="Z1265"/>
  <c r="V1265"/>
  <c r="U1265"/>
  <c r="AC1265" s="1"/>
  <c r="U1264"/>
  <c r="AB1264" s="1"/>
  <c r="AB1263"/>
  <c r="AA1263"/>
  <c r="Z1263"/>
  <c r="X1263"/>
  <c r="X1269" s="1"/>
  <c r="V1263"/>
  <c r="U1263"/>
  <c r="AC1263" s="1"/>
  <c r="O1263"/>
  <c r="N1263"/>
  <c r="M1263"/>
  <c r="L1263"/>
  <c r="K1263"/>
  <c r="J1263"/>
  <c r="I1263"/>
  <c r="H1263"/>
  <c r="G1263"/>
  <c r="F1263"/>
  <c r="E1263"/>
  <c r="D1263"/>
  <c r="AA1262"/>
  <c r="Z1262"/>
  <c r="V1262"/>
  <c r="U1262"/>
  <c r="AB1262" s="1"/>
  <c r="G1262"/>
  <c r="H1262" s="1"/>
  <c r="I1262" s="1"/>
  <c r="J1262" s="1"/>
  <c r="K1262" s="1"/>
  <c r="L1262" s="1"/>
  <c r="M1262" s="1"/>
  <c r="N1262" s="1"/>
  <c r="O1262" s="1"/>
  <c r="F1262"/>
  <c r="E1262"/>
  <c r="D1262"/>
  <c r="Z1261"/>
  <c r="V1261"/>
  <c r="W1262" s="1"/>
  <c r="U1261"/>
  <c r="AC1261" s="1"/>
  <c r="U1260"/>
  <c r="AB1260" s="1"/>
  <c r="O1260"/>
  <c r="N1260"/>
  <c r="M1260"/>
  <c r="L1260"/>
  <c r="K1260"/>
  <c r="J1260"/>
  <c r="I1260"/>
  <c r="H1260"/>
  <c r="G1260"/>
  <c r="F1260"/>
  <c r="E1260"/>
  <c r="D1260"/>
  <c r="U1259"/>
  <c r="AB1258"/>
  <c r="AA1258"/>
  <c r="Z1258"/>
  <c r="X1258"/>
  <c r="V1258"/>
  <c r="U1258"/>
  <c r="AC1258" s="1"/>
  <c r="AA1257"/>
  <c r="Z1257"/>
  <c r="W1257"/>
  <c r="V1257"/>
  <c r="U1257"/>
  <c r="AB1257" s="1"/>
  <c r="AA1256"/>
  <c r="Z1256"/>
  <c r="V1256"/>
  <c r="U1256"/>
  <c r="AA1255"/>
  <c r="Z1255"/>
  <c r="V1255"/>
  <c r="U1255"/>
  <c r="AA1254"/>
  <c r="Z1254"/>
  <c r="V1254"/>
  <c r="U1254"/>
  <c r="O1254"/>
  <c r="N1254"/>
  <c r="M1254"/>
  <c r="L1254"/>
  <c r="K1254"/>
  <c r="J1254"/>
  <c r="I1254"/>
  <c r="H1254"/>
  <c r="G1254"/>
  <c r="F1254"/>
  <c r="E1254"/>
  <c r="D1254"/>
  <c r="AA1253"/>
  <c r="Z1253"/>
  <c r="V1253"/>
  <c r="U1253"/>
  <c r="O1253"/>
  <c r="O1257" s="1"/>
  <c r="N1253"/>
  <c r="N1257" s="1"/>
  <c r="M1253"/>
  <c r="M1257" s="1"/>
  <c r="L1253"/>
  <c r="L1257" s="1"/>
  <c r="K1253"/>
  <c r="K1257" s="1"/>
  <c r="J1253"/>
  <c r="J1257" s="1"/>
  <c r="I1253"/>
  <c r="I1257" s="1"/>
  <c r="H1253"/>
  <c r="H1257" s="1"/>
  <c r="G1253"/>
  <c r="G1257" s="1"/>
  <c r="F1253"/>
  <c r="F1257" s="1"/>
  <c r="E1253"/>
  <c r="E1257" s="1"/>
  <c r="D1253"/>
  <c r="D1257" s="1"/>
  <c r="AA1252"/>
  <c r="Z1252"/>
  <c r="V1252"/>
  <c r="U1252"/>
  <c r="O1252"/>
  <c r="O1256" s="1"/>
  <c r="N1252"/>
  <c r="N1256" s="1"/>
  <c r="M1252"/>
  <c r="M1256" s="1"/>
  <c r="L1252"/>
  <c r="L1256" s="1"/>
  <c r="K1252"/>
  <c r="K1256" s="1"/>
  <c r="J1252"/>
  <c r="J1256" s="1"/>
  <c r="I1252"/>
  <c r="I1256" s="1"/>
  <c r="H1252"/>
  <c r="H1256" s="1"/>
  <c r="G1252"/>
  <c r="G1256" s="1"/>
  <c r="F1252"/>
  <c r="F1256" s="1"/>
  <c r="E1252"/>
  <c r="E1256" s="1"/>
  <c r="D1252"/>
  <c r="D1256" s="1"/>
  <c r="AA1251"/>
  <c r="Z1251"/>
  <c r="V1251"/>
  <c r="U1251"/>
  <c r="P1251"/>
  <c r="AA1250"/>
  <c r="Z1250"/>
  <c r="V1250"/>
  <c r="U1250"/>
  <c r="P1250"/>
  <c r="AA1249"/>
  <c r="Z1249"/>
  <c r="V1249"/>
  <c r="U1249"/>
  <c r="AA1248"/>
  <c r="Z1248"/>
  <c r="V1248"/>
  <c r="U1248"/>
  <c r="T1249" s="1"/>
  <c r="T1248"/>
  <c r="AB1247"/>
  <c r="AA1247"/>
  <c r="Z1247"/>
  <c r="V1247"/>
  <c r="U1247"/>
  <c r="P1247"/>
  <c r="AB1246"/>
  <c r="AA1246"/>
  <c r="Z1246"/>
  <c r="X1246"/>
  <c r="V1246"/>
  <c r="U1246"/>
  <c r="AC1246" s="1"/>
  <c r="Z1245"/>
  <c r="V1245"/>
  <c r="W1246" s="1"/>
  <c r="U1245"/>
  <c r="AC1245" s="1"/>
  <c r="U1244"/>
  <c r="AB1244" s="1"/>
  <c r="N1244"/>
  <c r="M1244"/>
  <c r="L1244"/>
  <c r="K1244"/>
  <c r="J1244"/>
  <c r="H1244"/>
  <c r="G1244"/>
  <c r="F1244"/>
  <c r="E1244"/>
  <c r="D1244"/>
  <c r="U1243"/>
  <c r="AB1242"/>
  <c r="AA1242"/>
  <c r="X1242"/>
  <c r="U1242"/>
  <c r="AC1242" s="1"/>
  <c r="P1242"/>
  <c r="O1242"/>
  <c r="N1242"/>
  <c r="M1242"/>
  <c r="L1242"/>
  <c r="K1242"/>
  <c r="J1242"/>
  <c r="I1242"/>
  <c r="I1244" s="1"/>
  <c r="H1242"/>
  <c r="G1242"/>
  <c r="F1242"/>
  <c r="E1242"/>
  <c r="D1242"/>
  <c r="AB1241"/>
  <c r="AA1241"/>
  <c r="X1241"/>
  <c r="X1247" s="1"/>
  <c r="U1241"/>
  <c r="AC1241" s="1"/>
  <c r="O1241"/>
  <c r="N1241"/>
  <c r="M1241"/>
  <c r="L1241"/>
  <c r="K1241"/>
  <c r="J1241"/>
  <c r="I1241"/>
  <c r="H1241"/>
  <c r="G1241"/>
  <c r="F1241"/>
  <c r="E1241"/>
  <c r="D1241"/>
  <c r="P1241" s="1"/>
  <c r="AA1240"/>
  <c r="U1240"/>
  <c r="AC1240" s="1"/>
  <c r="P1240"/>
  <c r="AB1239"/>
  <c r="U1239"/>
  <c r="AC1239" s="1"/>
  <c r="P1239"/>
  <c r="P1254" s="1"/>
  <c r="AB1238"/>
  <c r="AA1238"/>
  <c r="X1238"/>
  <c r="U1238"/>
  <c r="AC1238" s="1"/>
  <c r="AB1237"/>
  <c r="AA1237"/>
  <c r="Z1237"/>
  <c r="X1237"/>
  <c r="V1237"/>
  <c r="U1237"/>
  <c r="AC1237" s="1"/>
  <c r="Z1236"/>
  <c r="V1236"/>
  <c r="U1236"/>
  <c r="AC1236" s="1"/>
  <c r="O1236"/>
  <c r="O1244" s="1"/>
  <c r="N1236"/>
  <c r="M1236"/>
  <c r="L1236"/>
  <c r="K1236"/>
  <c r="J1236"/>
  <c r="I1236"/>
  <c r="H1236"/>
  <c r="G1236"/>
  <c r="F1236"/>
  <c r="E1236"/>
  <c r="D1236"/>
  <c r="Z1235"/>
  <c r="V1235"/>
  <c r="W1236" s="1"/>
  <c r="U1235"/>
  <c r="AC1235" s="1"/>
  <c r="K1235"/>
  <c r="K1255" s="1"/>
  <c r="G1235"/>
  <c r="G1255" s="1"/>
  <c r="Z1234"/>
  <c r="V1234"/>
  <c r="U1234"/>
  <c r="AC1234" s="1"/>
  <c r="O1234"/>
  <c r="O1235" s="1"/>
  <c r="O1255" s="1"/>
  <c r="N1234"/>
  <c r="N1235" s="1"/>
  <c r="N1255" s="1"/>
  <c r="M1234"/>
  <c r="M1235" s="1"/>
  <c r="M1255" s="1"/>
  <c r="L1234"/>
  <c r="L1235" s="1"/>
  <c r="L1255" s="1"/>
  <c r="K1234"/>
  <c r="J1234"/>
  <c r="J1235" s="1"/>
  <c r="J1255" s="1"/>
  <c r="I1234"/>
  <c r="I1235" s="1"/>
  <c r="I1255" s="1"/>
  <c r="H1234"/>
  <c r="H1235" s="1"/>
  <c r="H1255" s="1"/>
  <c r="G1234"/>
  <c r="F1234"/>
  <c r="F1235" s="1"/>
  <c r="F1255" s="1"/>
  <c r="E1234"/>
  <c r="E1235" s="1"/>
  <c r="E1255" s="1"/>
  <c r="D1234"/>
  <c r="D1235" s="1"/>
  <c r="Z1233"/>
  <c r="V1233"/>
  <c r="U1233"/>
  <c r="AC1233" s="1"/>
  <c r="O1233"/>
  <c r="N1233"/>
  <c r="M1233"/>
  <c r="L1233"/>
  <c r="K1233"/>
  <c r="J1233"/>
  <c r="I1233"/>
  <c r="H1233"/>
  <c r="G1233"/>
  <c r="F1233"/>
  <c r="E1233"/>
  <c r="D1233"/>
  <c r="V1232"/>
  <c r="U1232"/>
  <c r="AC1232" s="1"/>
  <c r="P1232"/>
  <c r="Z1231"/>
  <c r="V1231"/>
  <c r="U1231"/>
  <c r="AC1231" s="1"/>
  <c r="P1231"/>
  <c r="Z1230"/>
  <c r="V1230"/>
  <c r="U1230"/>
  <c r="AC1230" s="1"/>
  <c r="O1230"/>
  <c r="N1230"/>
  <c r="M1230"/>
  <c r="L1230"/>
  <c r="K1230"/>
  <c r="J1230"/>
  <c r="I1230"/>
  <c r="H1230"/>
  <c r="G1230"/>
  <c r="F1230"/>
  <c r="E1230"/>
  <c r="D1230"/>
  <c r="Z1229"/>
  <c r="V1229"/>
  <c r="U1229"/>
  <c r="AC1229" s="1"/>
  <c r="O1229"/>
  <c r="N1229"/>
  <c r="M1229"/>
  <c r="L1229"/>
  <c r="K1229"/>
  <c r="J1229"/>
  <c r="I1229"/>
  <c r="H1229"/>
  <c r="G1229"/>
  <c r="F1229"/>
  <c r="E1229"/>
  <c r="D1229"/>
  <c r="Z1228"/>
  <c r="V1228"/>
  <c r="U1228"/>
  <c r="AC1228" s="1"/>
  <c r="P1228"/>
  <c r="Z1227"/>
  <c r="U1227"/>
  <c r="AC1227" s="1"/>
  <c r="P1227"/>
  <c r="P1236" s="1"/>
  <c r="P1244" s="1"/>
  <c r="Z1226"/>
  <c r="V1226"/>
  <c r="U1226"/>
  <c r="AC1226" s="1"/>
  <c r="U1225"/>
  <c r="Y1225" s="1"/>
  <c r="AB1224"/>
  <c r="X1224"/>
  <c r="T1224"/>
  <c r="C1224"/>
  <c r="U1224" s="1"/>
  <c r="AB1223"/>
  <c r="AA1223"/>
  <c r="Z1223"/>
  <c r="X1223"/>
  <c r="V1223"/>
  <c r="U1223"/>
  <c r="AC1223" s="1"/>
  <c r="AA1222"/>
  <c r="Z1222"/>
  <c r="W1222"/>
  <c r="V1222"/>
  <c r="W1223" s="1"/>
  <c r="U1222"/>
  <c r="AB1222" s="1"/>
  <c r="Z1221"/>
  <c r="V1221"/>
  <c r="U1221"/>
  <c r="AC1221" s="1"/>
  <c r="O1221"/>
  <c r="N1221"/>
  <c r="M1221"/>
  <c r="L1221"/>
  <c r="K1221"/>
  <c r="J1221"/>
  <c r="I1221"/>
  <c r="H1221"/>
  <c r="G1221"/>
  <c r="F1221"/>
  <c r="E1221"/>
  <c r="AB1220"/>
  <c r="Y1220"/>
  <c r="X1220"/>
  <c r="U1220"/>
  <c r="H1220"/>
  <c r="I1220" s="1"/>
  <c r="J1220" s="1"/>
  <c r="K1220" s="1"/>
  <c r="L1220" s="1"/>
  <c r="M1220" s="1"/>
  <c r="N1220" s="1"/>
  <c r="O1220" s="1"/>
  <c r="E1220"/>
  <c r="F1220" s="1"/>
  <c r="G1220" s="1"/>
  <c r="D1220"/>
  <c r="AB1219"/>
  <c r="AA1219"/>
  <c r="Z1219"/>
  <c r="X1219"/>
  <c r="V1219"/>
  <c r="U1219"/>
  <c r="AC1219" s="1"/>
  <c r="AA1218"/>
  <c r="Z1218"/>
  <c r="V1218"/>
  <c r="U1218"/>
  <c r="AB1218" s="1"/>
  <c r="P1218"/>
  <c r="O1218"/>
  <c r="N1218"/>
  <c r="M1218"/>
  <c r="L1218"/>
  <c r="K1218"/>
  <c r="J1218"/>
  <c r="I1218"/>
  <c r="H1218"/>
  <c r="G1218"/>
  <c r="F1218"/>
  <c r="E1218"/>
  <c r="D1218"/>
  <c r="D1221" s="1"/>
  <c r="AA1217"/>
  <c r="Z1217"/>
  <c r="V1217"/>
  <c r="W1218" s="1"/>
  <c r="U1217"/>
  <c r="Z1216"/>
  <c r="Y1216"/>
  <c r="V1216"/>
  <c r="U1216"/>
  <c r="U1215"/>
  <c r="X1215" s="1"/>
  <c r="J1215"/>
  <c r="I1215"/>
  <c r="U1214"/>
  <c r="X1214" s="1"/>
  <c r="U1213"/>
  <c r="X1213" s="1"/>
  <c r="U1212"/>
  <c r="X1212" s="1"/>
  <c r="P1212"/>
  <c r="O1212"/>
  <c r="N1212"/>
  <c r="M1212"/>
  <c r="L1212"/>
  <c r="K1212"/>
  <c r="J1212"/>
  <c r="I1212"/>
  <c r="H1212"/>
  <c r="G1212"/>
  <c r="F1212"/>
  <c r="E1212"/>
  <c r="D1212"/>
  <c r="AB1211"/>
  <c r="Y1211"/>
  <c r="X1211"/>
  <c r="U1211"/>
  <c r="O1211"/>
  <c r="N1211"/>
  <c r="M1211"/>
  <c r="L1211"/>
  <c r="K1211"/>
  <c r="J1211"/>
  <c r="I1211"/>
  <c r="H1211"/>
  <c r="G1211"/>
  <c r="F1211"/>
  <c r="E1211"/>
  <c r="D1211"/>
  <c r="P1211" s="1"/>
  <c r="X1210"/>
  <c r="U1210"/>
  <c r="Y1210" s="1"/>
  <c r="P1210"/>
  <c r="O1210"/>
  <c r="N1210"/>
  <c r="M1210"/>
  <c r="L1210"/>
  <c r="K1210"/>
  <c r="J1210"/>
  <c r="I1210"/>
  <c r="H1210"/>
  <c r="G1210"/>
  <c r="F1210"/>
  <c r="E1210"/>
  <c r="D1210"/>
  <c r="U1209"/>
  <c r="X1209" s="1"/>
  <c r="P1209"/>
  <c r="AB1208"/>
  <c r="Y1208"/>
  <c r="X1208"/>
  <c r="U1208"/>
  <c r="O1208"/>
  <c r="O1215" s="1"/>
  <c r="N1208"/>
  <c r="N1215" s="1"/>
  <c r="M1208"/>
  <c r="M1215" s="1"/>
  <c r="L1208"/>
  <c r="L1215" s="1"/>
  <c r="K1208"/>
  <c r="K1215" s="1"/>
  <c r="J1208"/>
  <c r="I1208"/>
  <c r="H1208"/>
  <c r="H1215" s="1"/>
  <c r="G1208"/>
  <c r="G1215" s="1"/>
  <c r="F1208"/>
  <c r="F1215" s="1"/>
  <c r="E1208"/>
  <c r="E1215" s="1"/>
  <c r="D1208"/>
  <c r="D1215" s="1"/>
  <c r="X1207"/>
  <c r="U1207"/>
  <c r="Y1207" s="1"/>
  <c r="P1207"/>
  <c r="U1206"/>
  <c r="X1206" s="1"/>
  <c r="T1206"/>
  <c r="P1206"/>
  <c r="P1214" s="1"/>
  <c r="O1206"/>
  <c r="O1214" s="1"/>
  <c r="N1206"/>
  <c r="N1214" s="1"/>
  <c r="M1206"/>
  <c r="M1214" s="1"/>
  <c r="L1206"/>
  <c r="L1214" s="1"/>
  <c r="K1206"/>
  <c r="K1214" s="1"/>
  <c r="J1206"/>
  <c r="J1214" s="1"/>
  <c r="I1206"/>
  <c r="I1214" s="1"/>
  <c r="H1206"/>
  <c r="H1214" s="1"/>
  <c r="G1206"/>
  <c r="G1214" s="1"/>
  <c r="F1206"/>
  <c r="F1214" s="1"/>
  <c r="E1206"/>
  <c r="E1214" s="1"/>
  <c r="D1206"/>
  <c r="D1214" s="1"/>
  <c r="AB1205"/>
  <c r="Y1205"/>
  <c r="U1205"/>
  <c r="P1205"/>
  <c r="Y1204"/>
  <c r="X1204"/>
  <c r="U1204"/>
  <c r="AB1203"/>
  <c r="AA1203"/>
  <c r="Z1203"/>
  <c r="X1203"/>
  <c r="V1203"/>
  <c r="U1203"/>
  <c r="AC1203" s="1"/>
  <c r="AA1202"/>
  <c r="Z1202"/>
  <c r="V1202"/>
  <c r="W1203" s="1"/>
  <c r="U1202"/>
  <c r="AB1202" s="1"/>
  <c r="N1202"/>
  <c r="M1202"/>
  <c r="L1202"/>
  <c r="K1202"/>
  <c r="J1202"/>
  <c r="H1202"/>
  <c r="G1202"/>
  <c r="F1202"/>
  <c r="E1202"/>
  <c r="D1202"/>
  <c r="AA1201"/>
  <c r="Z1201"/>
  <c r="V1201"/>
  <c r="W1202" s="1"/>
  <c r="U1201"/>
  <c r="V1200"/>
  <c r="U1200"/>
  <c r="Y1200" s="1"/>
  <c r="O1200"/>
  <c r="O1202" s="1"/>
  <c r="N1200"/>
  <c r="M1200"/>
  <c r="L1200"/>
  <c r="K1200"/>
  <c r="J1200"/>
  <c r="I1200"/>
  <c r="H1200"/>
  <c r="G1200"/>
  <c r="F1200"/>
  <c r="E1200"/>
  <c r="D1200"/>
  <c r="Z1199"/>
  <c r="Y1199"/>
  <c r="V1199"/>
  <c r="U1199"/>
  <c r="O1199"/>
  <c r="N1199"/>
  <c r="M1199"/>
  <c r="L1199"/>
  <c r="K1199"/>
  <c r="J1199"/>
  <c r="I1199"/>
  <c r="H1199"/>
  <c r="G1199"/>
  <c r="F1199"/>
  <c r="E1199"/>
  <c r="D1199"/>
  <c r="V1198"/>
  <c r="U1198"/>
  <c r="Y1198" s="1"/>
  <c r="P1198"/>
  <c r="U1197"/>
  <c r="V1197" s="1"/>
  <c r="P1197"/>
  <c r="Z1196"/>
  <c r="Y1196"/>
  <c r="V1196"/>
  <c r="U1196"/>
  <c r="U1195"/>
  <c r="X1195" s="1"/>
  <c r="W1194" s="1"/>
  <c r="AB1194"/>
  <c r="AA1194"/>
  <c r="Z1194"/>
  <c r="X1194"/>
  <c r="W1193" s="1"/>
  <c r="V1194"/>
  <c r="U1194"/>
  <c r="AC1194" s="1"/>
  <c r="P1194"/>
  <c r="P1202" s="1"/>
  <c r="O1194"/>
  <c r="N1194"/>
  <c r="M1194"/>
  <c r="L1194"/>
  <c r="K1194"/>
  <c r="J1194"/>
  <c r="I1194"/>
  <c r="I1202" s="1"/>
  <c r="H1194"/>
  <c r="G1194"/>
  <c r="F1194"/>
  <c r="E1194"/>
  <c r="D1194"/>
  <c r="AB1193"/>
  <c r="AA1193"/>
  <c r="Z1193"/>
  <c r="V1193"/>
  <c r="U1193"/>
  <c r="AC1193" s="1"/>
  <c r="L1193"/>
  <c r="L1213" s="1"/>
  <c r="D1193"/>
  <c r="D1213" s="1"/>
  <c r="D1219" s="1"/>
  <c r="AB1192"/>
  <c r="AA1192"/>
  <c r="Z1192"/>
  <c r="X1192"/>
  <c r="W1191" s="1"/>
  <c r="V1192"/>
  <c r="U1192"/>
  <c r="AC1192" s="1"/>
  <c r="O1192"/>
  <c r="O1193" s="1"/>
  <c r="O1213" s="1"/>
  <c r="N1192"/>
  <c r="N1193" s="1"/>
  <c r="N1213" s="1"/>
  <c r="M1192"/>
  <c r="M1193" s="1"/>
  <c r="M1213" s="1"/>
  <c r="L1192"/>
  <c r="K1192"/>
  <c r="K1193" s="1"/>
  <c r="K1213" s="1"/>
  <c r="J1192"/>
  <c r="J1193" s="1"/>
  <c r="J1213" s="1"/>
  <c r="I1192"/>
  <c r="I1193" s="1"/>
  <c r="I1213" s="1"/>
  <c r="H1192"/>
  <c r="H1193" s="1"/>
  <c r="H1213" s="1"/>
  <c r="G1192"/>
  <c r="G1193" s="1"/>
  <c r="G1213" s="1"/>
  <c r="F1192"/>
  <c r="F1193" s="1"/>
  <c r="F1213" s="1"/>
  <c r="E1192"/>
  <c r="E1193" s="1"/>
  <c r="E1213" s="1"/>
  <c r="D1192"/>
  <c r="P1192" s="1"/>
  <c r="AB1191"/>
  <c r="AA1191"/>
  <c r="Z1191"/>
  <c r="X1191"/>
  <c r="W1190" s="1"/>
  <c r="V1191"/>
  <c r="U1191"/>
  <c r="AC1191" s="1"/>
  <c r="P1191"/>
  <c r="O1191"/>
  <c r="N1191"/>
  <c r="M1191"/>
  <c r="L1191"/>
  <c r="K1191"/>
  <c r="J1191"/>
  <c r="I1191"/>
  <c r="H1191"/>
  <c r="G1191"/>
  <c r="F1191"/>
  <c r="E1191"/>
  <c r="D1191"/>
  <c r="AB1190"/>
  <c r="AA1190"/>
  <c r="X1190"/>
  <c r="V1190"/>
  <c r="U1190"/>
  <c r="AC1190" s="1"/>
  <c r="P1190"/>
  <c r="AB1189"/>
  <c r="AA1189"/>
  <c r="Z1189"/>
  <c r="W1189"/>
  <c r="V1189"/>
  <c r="U1189"/>
  <c r="AC1189" s="1"/>
  <c r="P1189"/>
  <c r="AB1188"/>
  <c r="AA1188"/>
  <c r="Z1188"/>
  <c r="X1188"/>
  <c r="W1187" s="1"/>
  <c r="V1188"/>
  <c r="U1188"/>
  <c r="AC1188" s="1"/>
  <c r="P1188"/>
  <c r="O1188"/>
  <c r="N1188"/>
  <c r="M1188"/>
  <c r="L1188"/>
  <c r="K1188"/>
  <c r="J1188"/>
  <c r="I1188"/>
  <c r="H1188"/>
  <c r="G1188"/>
  <c r="F1188"/>
  <c r="E1188"/>
  <c r="D1188"/>
  <c r="AB1187"/>
  <c r="AA1187"/>
  <c r="Z1187"/>
  <c r="V1187"/>
  <c r="U1187"/>
  <c r="AC1187" s="1"/>
  <c r="P1187"/>
  <c r="O1187"/>
  <c r="N1187"/>
  <c r="M1187"/>
  <c r="L1187"/>
  <c r="K1187"/>
  <c r="J1187"/>
  <c r="I1187"/>
  <c r="H1187"/>
  <c r="G1187"/>
  <c r="F1187"/>
  <c r="E1187"/>
  <c r="D1187"/>
  <c r="AB1186"/>
  <c r="AA1186"/>
  <c r="Z1186"/>
  <c r="V1186"/>
  <c r="U1186"/>
  <c r="AC1186" s="1"/>
  <c r="P1186"/>
  <c r="AB1185"/>
  <c r="AA1185"/>
  <c r="Z1185"/>
  <c r="U1185"/>
  <c r="AC1185" s="1"/>
  <c r="P1185"/>
  <c r="P1200" s="1"/>
  <c r="AB1184"/>
  <c r="AA1184"/>
  <c r="Z1184"/>
  <c r="X1184"/>
  <c r="V1184"/>
  <c r="U1184"/>
  <c r="AC1184" s="1"/>
  <c r="AA1183"/>
  <c r="Z1183"/>
  <c r="V1183"/>
  <c r="U1183"/>
  <c r="AB1183" s="1"/>
  <c r="Z1182"/>
  <c r="Y1182"/>
  <c r="V1182"/>
  <c r="W1183" s="1"/>
  <c r="U1182"/>
  <c r="T1182"/>
  <c r="C1182"/>
  <c r="U1181"/>
  <c r="V1181" s="1"/>
  <c r="Y1180"/>
  <c r="X1180"/>
  <c r="X1186" s="1"/>
  <c r="W1185" s="1"/>
  <c r="U1180"/>
  <c r="AB1179"/>
  <c r="AA1179"/>
  <c r="Z1179"/>
  <c r="X1179"/>
  <c r="X1185" s="1"/>
  <c r="V1179"/>
  <c r="U1179"/>
  <c r="AC1179" s="1"/>
  <c r="O1179"/>
  <c r="N1179"/>
  <c r="M1179"/>
  <c r="L1179"/>
  <c r="K1179"/>
  <c r="J1179"/>
  <c r="I1179"/>
  <c r="H1179"/>
  <c r="G1179"/>
  <c r="F1179"/>
  <c r="E1179"/>
  <c r="D1179"/>
  <c r="AA1178"/>
  <c r="Z1178"/>
  <c r="V1178"/>
  <c r="W1179" s="1"/>
  <c r="U1178"/>
  <c r="AB1178" s="1"/>
  <c r="J1178"/>
  <c r="K1178" s="1"/>
  <c r="L1178" s="1"/>
  <c r="M1178" s="1"/>
  <c r="N1178" s="1"/>
  <c r="O1178" s="1"/>
  <c r="G1178"/>
  <c r="H1178" s="1"/>
  <c r="I1178" s="1"/>
  <c r="F1178"/>
  <c r="E1178"/>
  <c r="D1178"/>
  <c r="Z1177"/>
  <c r="Y1177"/>
  <c r="V1177"/>
  <c r="W1178" s="1"/>
  <c r="U1177"/>
  <c r="Y1176"/>
  <c r="X1176"/>
  <c r="U1176"/>
  <c r="O1176"/>
  <c r="N1176"/>
  <c r="M1176"/>
  <c r="L1176"/>
  <c r="K1176"/>
  <c r="J1176"/>
  <c r="I1176"/>
  <c r="H1176"/>
  <c r="G1176"/>
  <c r="F1176"/>
  <c r="E1176"/>
  <c r="D1176"/>
  <c r="AB1175"/>
  <c r="U1175"/>
  <c r="AB1174"/>
  <c r="AA1174"/>
  <c r="Z1174"/>
  <c r="X1174"/>
  <c r="V1174"/>
  <c r="U1174"/>
  <c r="AC1174" s="1"/>
  <c r="AA1173"/>
  <c r="Z1173"/>
  <c r="W1173"/>
  <c r="V1173"/>
  <c r="U1173"/>
  <c r="AB1173" s="1"/>
  <c r="O1173"/>
  <c r="G1173"/>
  <c r="AA1172"/>
  <c r="Z1172"/>
  <c r="V1172"/>
  <c r="U1172"/>
  <c r="H1172"/>
  <c r="AA1171"/>
  <c r="Z1171"/>
  <c r="V1171"/>
  <c r="U1171"/>
  <c r="AA1170"/>
  <c r="Z1170"/>
  <c r="V1170"/>
  <c r="U1170"/>
  <c r="O1170"/>
  <c r="N1170"/>
  <c r="M1170"/>
  <c r="L1170"/>
  <c r="K1170"/>
  <c r="J1170"/>
  <c r="I1170"/>
  <c r="H1170"/>
  <c r="G1170"/>
  <c r="F1170"/>
  <c r="E1170"/>
  <c r="D1170"/>
  <c r="U1169"/>
  <c r="V1169" s="1"/>
  <c r="O1169"/>
  <c r="N1169"/>
  <c r="M1169"/>
  <c r="L1169"/>
  <c r="K1169"/>
  <c r="J1169"/>
  <c r="I1169"/>
  <c r="H1169"/>
  <c r="G1169"/>
  <c r="F1169"/>
  <c r="E1169"/>
  <c r="D1169"/>
  <c r="P1169" s="1"/>
  <c r="AC1168"/>
  <c r="AA1168"/>
  <c r="V1168"/>
  <c r="U1168"/>
  <c r="O1168"/>
  <c r="N1168"/>
  <c r="M1168"/>
  <c r="L1168"/>
  <c r="K1168"/>
  <c r="J1168"/>
  <c r="I1168"/>
  <c r="H1168"/>
  <c r="G1168"/>
  <c r="F1168"/>
  <c r="E1168"/>
  <c r="D1168"/>
  <c r="AC1167"/>
  <c r="AA1167"/>
  <c r="Y1167"/>
  <c r="V1167"/>
  <c r="U1167"/>
  <c r="P1167"/>
  <c r="Y1166"/>
  <c r="U1166"/>
  <c r="AA1166" s="1"/>
  <c r="O1166"/>
  <c r="N1166"/>
  <c r="M1166"/>
  <c r="M1173" s="1"/>
  <c r="L1166"/>
  <c r="L1173" s="1"/>
  <c r="K1166"/>
  <c r="K1173" s="1"/>
  <c r="J1166"/>
  <c r="I1166"/>
  <c r="I1173" s="1"/>
  <c r="H1166"/>
  <c r="H1173" s="1"/>
  <c r="G1166"/>
  <c r="F1166"/>
  <c r="E1166"/>
  <c r="E1173" s="1"/>
  <c r="D1166"/>
  <c r="P1166" s="1"/>
  <c r="P1173" s="1"/>
  <c r="U1165"/>
  <c r="AA1165" s="1"/>
  <c r="AC1164"/>
  <c r="AA1164"/>
  <c r="V1164"/>
  <c r="U1164"/>
  <c r="O1164"/>
  <c r="O1172" s="1"/>
  <c r="N1164"/>
  <c r="N1172" s="1"/>
  <c r="M1164"/>
  <c r="M1172" s="1"/>
  <c r="L1164"/>
  <c r="L1172" s="1"/>
  <c r="K1164"/>
  <c r="K1172" s="1"/>
  <c r="J1164"/>
  <c r="J1172" s="1"/>
  <c r="I1164"/>
  <c r="I1172" s="1"/>
  <c r="H1164"/>
  <c r="G1164"/>
  <c r="G1172" s="1"/>
  <c r="F1164"/>
  <c r="F1172" s="1"/>
  <c r="E1164"/>
  <c r="E1172" s="1"/>
  <c r="D1164"/>
  <c r="D1172" s="1"/>
  <c r="U1163"/>
  <c r="T1164" s="1"/>
  <c r="P1163"/>
  <c r="U1162"/>
  <c r="AC1162" s="1"/>
  <c r="AB1161"/>
  <c r="X1161"/>
  <c r="U1161"/>
  <c r="AC1161" s="1"/>
  <c r="AB1160"/>
  <c r="AA1160"/>
  <c r="Z1160"/>
  <c r="X1160"/>
  <c r="W1160"/>
  <c r="V1160"/>
  <c r="U1160"/>
  <c r="AC1160" s="1"/>
  <c r="N1160"/>
  <c r="M1160"/>
  <c r="L1160"/>
  <c r="K1160"/>
  <c r="J1160"/>
  <c r="H1160"/>
  <c r="G1160"/>
  <c r="F1160"/>
  <c r="E1160"/>
  <c r="D1160"/>
  <c r="AB1159"/>
  <c r="AA1159"/>
  <c r="Z1159"/>
  <c r="X1159"/>
  <c r="V1159"/>
  <c r="U1159"/>
  <c r="AC1159" s="1"/>
  <c r="AA1158"/>
  <c r="Z1158"/>
  <c r="V1158"/>
  <c r="W1159" s="1"/>
  <c r="U1158"/>
  <c r="AB1158" s="1"/>
  <c r="P1158"/>
  <c r="O1158"/>
  <c r="O1160" s="1"/>
  <c r="N1158"/>
  <c r="M1158"/>
  <c r="L1158"/>
  <c r="K1158"/>
  <c r="J1158"/>
  <c r="I1158"/>
  <c r="H1158"/>
  <c r="G1158"/>
  <c r="F1158"/>
  <c r="E1158"/>
  <c r="D1158"/>
  <c r="AA1157"/>
  <c r="Z1157"/>
  <c r="V1157"/>
  <c r="U1157"/>
  <c r="O1157"/>
  <c r="N1157"/>
  <c r="M1157"/>
  <c r="L1157"/>
  <c r="K1157"/>
  <c r="J1157"/>
  <c r="I1157"/>
  <c r="H1157"/>
  <c r="G1157"/>
  <c r="F1157"/>
  <c r="E1157"/>
  <c r="D1157"/>
  <c r="P1157" s="1"/>
  <c r="AA1156"/>
  <c r="Z1156"/>
  <c r="V1156"/>
  <c r="U1156"/>
  <c r="P1156"/>
  <c r="Z1155"/>
  <c r="V1155"/>
  <c r="U1155"/>
  <c r="P1155"/>
  <c r="P1176" s="1"/>
  <c r="AA1154"/>
  <c r="Z1154"/>
  <c r="V1154"/>
  <c r="U1154"/>
  <c r="U1153"/>
  <c r="AC1153" s="1"/>
  <c r="AB1152"/>
  <c r="X1152"/>
  <c r="U1152"/>
  <c r="AC1152" s="1"/>
  <c r="O1152"/>
  <c r="N1152"/>
  <c r="M1152"/>
  <c r="L1152"/>
  <c r="K1152"/>
  <c r="J1152"/>
  <c r="I1152"/>
  <c r="I1160" s="1"/>
  <c r="H1152"/>
  <c r="G1152"/>
  <c r="F1152"/>
  <c r="E1152"/>
  <c r="D1152"/>
  <c r="AB1151"/>
  <c r="U1151"/>
  <c r="AC1151" s="1"/>
  <c r="AB1150"/>
  <c r="X1150"/>
  <c r="U1150"/>
  <c r="AC1150" s="1"/>
  <c r="O1150"/>
  <c r="O1151" s="1"/>
  <c r="O1171" s="1"/>
  <c r="N1150"/>
  <c r="N1151" s="1"/>
  <c r="N1171" s="1"/>
  <c r="M1150"/>
  <c r="M1151" s="1"/>
  <c r="M1171" s="1"/>
  <c r="L1150"/>
  <c r="L1151" s="1"/>
  <c r="L1171" s="1"/>
  <c r="K1150"/>
  <c r="K1151" s="1"/>
  <c r="K1171" s="1"/>
  <c r="J1150"/>
  <c r="J1151" s="1"/>
  <c r="J1171" s="1"/>
  <c r="I1150"/>
  <c r="I1151" s="1"/>
  <c r="I1171" s="1"/>
  <c r="H1150"/>
  <c r="H1151" s="1"/>
  <c r="H1171" s="1"/>
  <c r="G1150"/>
  <c r="G1151" s="1"/>
  <c r="G1171" s="1"/>
  <c r="F1150"/>
  <c r="F1151" s="1"/>
  <c r="F1171" s="1"/>
  <c r="E1150"/>
  <c r="E1151" s="1"/>
  <c r="E1171" s="1"/>
  <c r="D1150"/>
  <c r="D1151" s="1"/>
  <c r="AB1149"/>
  <c r="X1149"/>
  <c r="U1149"/>
  <c r="AC1149" s="1"/>
  <c r="O1149"/>
  <c r="N1149"/>
  <c r="M1149"/>
  <c r="L1149"/>
  <c r="K1149"/>
  <c r="J1149"/>
  <c r="I1149"/>
  <c r="H1149"/>
  <c r="G1149"/>
  <c r="F1149"/>
  <c r="E1149"/>
  <c r="D1149"/>
  <c r="AB1148"/>
  <c r="U1148"/>
  <c r="AC1148" s="1"/>
  <c r="P1148"/>
  <c r="AB1147"/>
  <c r="X1147"/>
  <c r="U1147"/>
  <c r="AC1147" s="1"/>
  <c r="P1147"/>
  <c r="AB1146"/>
  <c r="X1146"/>
  <c r="U1146"/>
  <c r="AC1146" s="1"/>
  <c r="O1146"/>
  <c r="N1146"/>
  <c r="M1146"/>
  <c r="L1146"/>
  <c r="K1146"/>
  <c r="J1146"/>
  <c r="I1146"/>
  <c r="H1146"/>
  <c r="G1146"/>
  <c r="F1146"/>
  <c r="E1146"/>
  <c r="D1146"/>
  <c r="AB1145"/>
  <c r="U1145"/>
  <c r="AC1145" s="1"/>
  <c r="O1145"/>
  <c r="N1145"/>
  <c r="M1145"/>
  <c r="L1145"/>
  <c r="K1145"/>
  <c r="J1145"/>
  <c r="I1145"/>
  <c r="H1145"/>
  <c r="G1145"/>
  <c r="F1145"/>
  <c r="E1145"/>
  <c r="D1145"/>
  <c r="AB1144"/>
  <c r="U1144"/>
  <c r="AC1144" s="1"/>
  <c r="P1144"/>
  <c r="AB1143"/>
  <c r="U1143"/>
  <c r="AC1143" s="1"/>
  <c r="P1143"/>
  <c r="P1152" s="1"/>
  <c r="P1160" s="1"/>
  <c r="AB1142"/>
  <c r="X1142"/>
  <c r="X1148" s="1"/>
  <c r="U1142"/>
  <c r="AC1142" s="1"/>
  <c r="AB1141"/>
  <c r="AA1141"/>
  <c r="Z1141"/>
  <c r="X1141"/>
  <c r="V1141"/>
  <c r="U1141"/>
  <c r="AC1141" s="1"/>
  <c r="C1140"/>
  <c r="T1140" s="1"/>
  <c r="AA1139"/>
  <c r="Z1139"/>
  <c r="V1139"/>
  <c r="U1139"/>
  <c r="AB1139" s="1"/>
  <c r="U1138"/>
  <c r="AC1138" s="1"/>
  <c r="AB1137"/>
  <c r="X1137"/>
  <c r="X1143" s="1"/>
  <c r="U1137"/>
  <c r="AC1137" s="1"/>
  <c r="O1137"/>
  <c r="N1137"/>
  <c r="M1137"/>
  <c r="L1137"/>
  <c r="K1137"/>
  <c r="J1137"/>
  <c r="I1137"/>
  <c r="H1137"/>
  <c r="G1137"/>
  <c r="F1137"/>
  <c r="E1137"/>
  <c r="D1137"/>
  <c r="AB1136"/>
  <c r="AA1136"/>
  <c r="Z1136"/>
  <c r="X1136"/>
  <c r="V1136"/>
  <c r="U1136"/>
  <c r="AC1136" s="1"/>
  <c r="D1136"/>
  <c r="E1136" s="1"/>
  <c r="F1136" s="1"/>
  <c r="G1136" s="1"/>
  <c r="H1136" s="1"/>
  <c r="I1136" s="1"/>
  <c r="J1136" s="1"/>
  <c r="K1136" s="1"/>
  <c r="L1136" s="1"/>
  <c r="M1136" s="1"/>
  <c r="N1136" s="1"/>
  <c r="O1136" s="1"/>
  <c r="AA1135"/>
  <c r="Z1135"/>
  <c r="V1135"/>
  <c r="W1136" s="1"/>
  <c r="U1135"/>
  <c r="AB1135" s="1"/>
  <c r="U1134"/>
  <c r="AC1134" s="1"/>
  <c r="O1134"/>
  <c r="N1134"/>
  <c r="M1134"/>
  <c r="L1134"/>
  <c r="K1134"/>
  <c r="J1134"/>
  <c r="I1134"/>
  <c r="H1134"/>
  <c r="G1134"/>
  <c r="F1134"/>
  <c r="E1134"/>
  <c r="D1134"/>
  <c r="U1133"/>
  <c r="AC1133" s="1"/>
  <c r="AB1132"/>
  <c r="X1132"/>
  <c r="U1132"/>
  <c r="AC1132" s="1"/>
  <c r="AB1131"/>
  <c r="AA1131"/>
  <c r="Z1131"/>
  <c r="X1131"/>
  <c r="W1131"/>
  <c r="V1131"/>
  <c r="U1131"/>
  <c r="AC1131" s="1"/>
  <c r="AB1130"/>
  <c r="AA1130"/>
  <c r="Z1130"/>
  <c r="X1130"/>
  <c r="W1130"/>
  <c r="V1130"/>
  <c r="U1130"/>
  <c r="AC1130" s="1"/>
  <c r="AB1129"/>
  <c r="AA1129"/>
  <c r="Z1129"/>
  <c r="X1129"/>
  <c r="W1129"/>
  <c r="V1129"/>
  <c r="U1129"/>
  <c r="AC1129" s="1"/>
  <c r="AB1128"/>
  <c r="AA1128"/>
  <c r="Z1128"/>
  <c r="X1128"/>
  <c r="W1128"/>
  <c r="V1128"/>
  <c r="U1128"/>
  <c r="AC1128" s="1"/>
  <c r="P1128"/>
  <c r="O1128"/>
  <c r="N1128"/>
  <c r="M1128"/>
  <c r="L1128"/>
  <c r="K1128"/>
  <c r="J1128"/>
  <c r="I1128"/>
  <c r="H1128"/>
  <c r="G1128"/>
  <c r="F1128"/>
  <c r="E1128"/>
  <c r="D1128"/>
  <c r="AB1127"/>
  <c r="AA1127"/>
  <c r="Z1127"/>
  <c r="X1127"/>
  <c r="W1127"/>
  <c r="V1127"/>
  <c r="U1127"/>
  <c r="AC1127" s="1"/>
  <c r="O1127"/>
  <c r="N1127"/>
  <c r="M1127"/>
  <c r="L1127"/>
  <c r="K1127"/>
  <c r="J1127"/>
  <c r="I1127"/>
  <c r="H1127"/>
  <c r="G1127"/>
  <c r="F1127"/>
  <c r="E1127"/>
  <c r="D1127"/>
  <c r="P1127" s="1"/>
  <c r="AB1126"/>
  <c r="AA1126"/>
  <c r="Z1126"/>
  <c r="X1126"/>
  <c r="W1126"/>
  <c r="V1126"/>
  <c r="U1126"/>
  <c r="AC1126" s="1"/>
  <c r="P1126"/>
  <c r="O1126"/>
  <c r="N1126"/>
  <c r="M1126"/>
  <c r="L1126"/>
  <c r="K1126"/>
  <c r="J1126"/>
  <c r="I1126"/>
  <c r="H1126"/>
  <c r="G1126"/>
  <c r="F1126"/>
  <c r="E1126"/>
  <c r="D1126"/>
  <c r="AB1125"/>
  <c r="AA1125"/>
  <c r="Z1125"/>
  <c r="X1125"/>
  <c r="W1125"/>
  <c r="V1125"/>
  <c r="U1125"/>
  <c r="AC1125" s="1"/>
  <c r="P1125"/>
  <c r="AB1124"/>
  <c r="AA1124"/>
  <c r="Z1124"/>
  <c r="X1124"/>
  <c r="W1124"/>
  <c r="V1124"/>
  <c r="U1124"/>
  <c r="AC1124" s="1"/>
  <c r="O1124"/>
  <c r="O1131" s="1"/>
  <c r="N1124"/>
  <c r="N1131" s="1"/>
  <c r="M1124"/>
  <c r="M1131" s="1"/>
  <c r="L1124"/>
  <c r="L1131" s="1"/>
  <c r="K1124"/>
  <c r="K1131" s="1"/>
  <c r="J1124"/>
  <c r="J1131" s="1"/>
  <c r="I1124"/>
  <c r="I1131" s="1"/>
  <c r="H1124"/>
  <c r="H1131" s="1"/>
  <c r="G1124"/>
  <c r="G1131" s="1"/>
  <c r="F1124"/>
  <c r="F1131" s="1"/>
  <c r="E1124"/>
  <c r="E1131" s="1"/>
  <c r="D1124"/>
  <c r="D1131" s="1"/>
  <c r="AB1123"/>
  <c r="AA1123"/>
  <c r="Z1123"/>
  <c r="X1123"/>
  <c r="W1123"/>
  <c r="V1123"/>
  <c r="U1123"/>
  <c r="AC1123" s="1"/>
  <c r="P1123"/>
  <c r="AB1122"/>
  <c r="AA1122"/>
  <c r="Z1122"/>
  <c r="X1122"/>
  <c r="W1122"/>
  <c r="V1122"/>
  <c r="U1122"/>
  <c r="AC1122" s="1"/>
  <c r="T1122"/>
  <c r="T1123" s="1"/>
  <c r="T1124" s="1"/>
  <c r="T1125" s="1"/>
  <c r="T1126" s="1"/>
  <c r="T1127" s="1"/>
  <c r="T1128" s="1"/>
  <c r="T1129" s="1"/>
  <c r="T1130" s="1"/>
  <c r="T1131" s="1"/>
  <c r="T1132" s="1"/>
  <c r="P1122"/>
  <c r="P1130" s="1"/>
  <c r="O1122"/>
  <c r="O1130" s="1"/>
  <c r="N1122"/>
  <c r="N1130" s="1"/>
  <c r="M1122"/>
  <c r="M1130" s="1"/>
  <c r="L1122"/>
  <c r="L1130" s="1"/>
  <c r="K1122"/>
  <c r="K1130" s="1"/>
  <c r="J1122"/>
  <c r="J1130" s="1"/>
  <c r="I1122"/>
  <c r="I1130" s="1"/>
  <c r="H1122"/>
  <c r="H1130" s="1"/>
  <c r="G1122"/>
  <c r="G1130" s="1"/>
  <c r="F1122"/>
  <c r="F1130" s="1"/>
  <c r="E1122"/>
  <c r="E1130" s="1"/>
  <c r="D1122"/>
  <c r="D1130" s="1"/>
  <c r="AB1121"/>
  <c r="AA1121"/>
  <c r="Z1121"/>
  <c r="W1121"/>
  <c r="V1121"/>
  <c r="U1121"/>
  <c r="P1121"/>
  <c r="AB1120"/>
  <c r="AA1120"/>
  <c r="Z1120"/>
  <c r="X1120"/>
  <c r="V1120"/>
  <c r="U1120"/>
  <c r="AC1120" s="1"/>
  <c r="AA1119"/>
  <c r="Z1119"/>
  <c r="V1119"/>
  <c r="W1120" s="1"/>
  <c r="U1119"/>
  <c r="AB1119" s="1"/>
  <c r="U1118"/>
  <c r="AC1118" s="1"/>
  <c r="N1118"/>
  <c r="M1118"/>
  <c r="L1118"/>
  <c r="K1118"/>
  <c r="J1118"/>
  <c r="H1118"/>
  <c r="G1118"/>
  <c r="F1118"/>
  <c r="E1118"/>
  <c r="D1118"/>
  <c r="U1117"/>
  <c r="AC1117" s="1"/>
  <c r="AB1116"/>
  <c r="X1116"/>
  <c r="U1116"/>
  <c r="AC1116" s="1"/>
  <c r="O1116"/>
  <c r="N1116"/>
  <c r="M1116"/>
  <c r="L1116"/>
  <c r="K1116"/>
  <c r="J1116"/>
  <c r="I1116"/>
  <c r="I1118" s="1"/>
  <c r="H1116"/>
  <c r="G1116"/>
  <c r="F1116"/>
  <c r="E1116"/>
  <c r="D1116"/>
  <c r="AB1115"/>
  <c r="X1115"/>
  <c r="X1121" s="1"/>
  <c r="U1115"/>
  <c r="AC1115" s="1"/>
  <c r="O1115"/>
  <c r="N1115"/>
  <c r="M1115"/>
  <c r="L1115"/>
  <c r="K1115"/>
  <c r="J1115"/>
  <c r="I1115"/>
  <c r="H1115"/>
  <c r="G1115"/>
  <c r="F1115"/>
  <c r="E1115"/>
  <c r="D1115"/>
  <c r="P1115" s="1"/>
  <c r="U1114"/>
  <c r="AC1114" s="1"/>
  <c r="P1114"/>
  <c r="AB1113"/>
  <c r="U1113"/>
  <c r="AC1113" s="1"/>
  <c r="P1113"/>
  <c r="P1134" s="1"/>
  <c r="AB1112"/>
  <c r="X1112"/>
  <c r="U1112"/>
  <c r="AC1112" s="1"/>
  <c r="AB1111"/>
  <c r="AA1111"/>
  <c r="Z1111"/>
  <c r="X1111"/>
  <c r="V1111"/>
  <c r="U1111"/>
  <c r="AC1111" s="1"/>
  <c r="AA1110"/>
  <c r="Z1110"/>
  <c r="V1110"/>
  <c r="W1111" s="1"/>
  <c r="U1110"/>
  <c r="AB1110" s="1"/>
  <c r="O1110"/>
  <c r="O1118" s="1"/>
  <c r="N1110"/>
  <c r="M1110"/>
  <c r="L1110"/>
  <c r="K1110"/>
  <c r="J1110"/>
  <c r="I1110"/>
  <c r="H1110"/>
  <c r="G1110"/>
  <c r="F1110"/>
  <c r="E1110"/>
  <c r="D1110"/>
  <c r="AA1109"/>
  <c r="Z1109"/>
  <c r="V1109"/>
  <c r="U1109"/>
  <c r="AA1108"/>
  <c r="Z1108"/>
  <c r="V1108"/>
  <c r="U1108"/>
  <c r="O1108"/>
  <c r="O1109" s="1"/>
  <c r="O1129" s="1"/>
  <c r="N1108"/>
  <c r="N1109" s="1"/>
  <c r="N1129" s="1"/>
  <c r="M1108"/>
  <c r="M1109" s="1"/>
  <c r="M1129" s="1"/>
  <c r="L1108"/>
  <c r="L1109" s="1"/>
  <c r="L1129" s="1"/>
  <c r="K1108"/>
  <c r="K1109" s="1"/>
  <c r="K1129" s="1"/>
  <c r="J1108"/>
  <c r="J1109" s="1"/>
  <c r="J1129" s="1"/>
  <c r="I1108"/>
  <c r="I1109" s="1"/>
  <c r="I1129" s="1"/>
  <c r="H1108"/>
  <c r="H1109" s="1"/>
  <c r="H1129" s="1"/>
  <c r="G1108"/>
  <c r="G1109" s="1"/>
  <c r="G1129" s="1"/>
  <c r="F1108"/>
  <c r="F1109" s="1"/>
  <c r="F1129" s="1"/>
  <c r="E1108"/>
  <c r="E1109" s="1"/>
  <c r="E1129" s="1"/>
  <c r="D1108"/>
  <c r="D1109" s="1"/>
  <c r="AA1107"/>
  <c r="Z1107"/>
  <c r="V1107"/>
  <c r="U1107"/>
  <c r="P1107"/>
  <c r="O1107"/>
  <c r="N1107"/>
  <c r="M1107"/>
  <c r="L1107"/>
  <c r="K1107"/>
  <c r="J1107"/>
  <c r="I1107"/>
  <c r="H1107"/>
  <c r="G1107"/>
  <c r="F1107"/>
  <c r="E1107"/>
  <c r="D1107"/>
  <c r="AA1106"/>
  <c r="V1106"/>
  <c r="U1106"/>
  <c r="P1106"/>
  <c r="AB1105"/>
  <c r="AA1105"/>
  <c r="Z1105"/>
  <c r="V1105"/>
  <c r="U1105"/>
  <c r="AC1105" s="1"/>
  <c r="P1105"/>
  <c r="AB1104"/>
  <c r="AA1104"/>
  <c r="Z1104"/>
  <c r="X1104"/>
  <c r="V1104"/>
  <c r="U1104"/>
  <c r="AC1104" s="1"/>
  <c r="O1104"/>
  <c r="N1104"/>
  <c r="M1104"/>
  <c r="L1104"/>
  <c r="K1104"/>
  <c r="J1104"/>
  <c r="I1104"/>
  <c r="H1104"/>
  <c r="G1104"/>
  <c r="F1104"/>
  <c r="E1104"/>
  <c r="D1104"/>
  <c r="AB1103"/>
  <c r="AA1103"/>
  <c r="Z1103"/>
  <c r="V1103"/>
  <c r="U1103"/>
  <c r="AC1103" s="1"/>
  <c r="O1103"/>
  <c r="N1103"/>
  <c r="M1103"/>
  <c r="L1103"/>
  <c r="K1103"/>
  <c r="J1103"/>
  <c r="I1103"/>
  <c r="H1103"/>
  <c r="G1103"/>
  <c r="F1103"/>
  <c r="E1103"/>
  <c r="D1103"/>
  <c r="AB1102"/>
  <c r="AA1102"/>
  <c r="Z1102"/>
  <c r="V1102"/>
  <c r="U1102"/>
  <c r="AC1102" s="1"/>
  <c r="P1102"/>
  <c r="AB1101"/>
  <c r="AA1101"/>
  <c r="Z1101"/>
  <c r="U1101"/>
  <c r="AC1101" s="1"/>
  <c r="P1101"/>
  <c r="P1110" s="1"/>
  <c r="AB1100"/>
  <c r="AA1100"/>
  <c r="Z1100"/>
  <c r="X1100"/>
  <c r="V1100"/>
  <c r="U1100"/>
  <c r="AC1100" s="1"/>
  <c r="U1099"/>
  <c r="AC1099" s="1"/>
  <c r="AB1098"/>
  <c r="X1098"/>
  <c r="U1098"/>
  <c r="AC1098" s="1"/>
  <c r="T1098"/>
  <c r="C1098"/>
  <c r="AB1097"/>
  <c r="X1097"/>
  <c r="U1097"/>
  <c r="AC1097" s="1"/>
  <c r="AB1096"/>
  <c r="AA1096"/>
  <c r="X1096"/>
  <c r="X1102" s="1"/>
  <c r="U1096"/>
  <c r="AC1096" s="1"/>
  <c r="AB1095"/>
  <c r="AA1095"/>
  <c r="Z1095"/>
  <c r="X1095"/>
  <c r="X1101" s="1"/>
  <c r="V1095"/>
  <c r="W1096" s="1"/>
  <c r="U1095"/>
  <c r="AC1095" s="1"/>
  <c r="O1095"/>
  <c r="N1095"/>
  <c r="M1095"/>
  <c r="L1095"/>
  <c r="K1095"/>
  <c r="J1095"/>
  <c r="I1095"/>
  <c r="H1095"/>
  <c r="G1095"/>
  <c r="F1095"/>
  <c r="E1095"/>
  <c r="U1094"/>
  <c r="AC1094" s="1"/>
  <c r="E1094"/>
  <c r="F1094" s="1"/>
  <c r="G1094" s="1"/>
  <c r="H1094" s="1"/>
  <c r="I1094" s="1"/>
  <c r="J1094" s="1"/>
  <c r="K1094" s="1"/>
  <c r="L1094" s="1"/>
  <c r="M1094" s="1"/>
  <c r="N1094" s="1"/>
  <c r="O1094" s="1"/>
  <c r="D1094"/>
  <c r="AB1093"/>
  <c r="X1093"/>
  <c r="U1093"/>
  <c r="AC1093" s="1"/>
  <c r="AB1092"/>
  <c r="AA1092"/>
  <c r="X1092"/>
  <c r="U1092"/>
  <c r="AC1092" s="1"/>
  <c r="O1092"/>
  <c r="N1092"/>
  <c r="M1092"/>
  <c r="L1092"/>
  <c r="K1092"/>
  <c r="J1092"/>
  <c r="I1092"/>
  <c r="H1092"/>
  <c r="G1092"/>
  <c r="F1092"/>
  <c r="E1092"/>
  <c r="AB1091"/>
  <c r="AA1091"/>
  <c r="X1091"/>
  <c r="U1091"/>
  <c r="AC1091" s="1"/>
  <c r="AB1090"/>
  <c r="AA1090"/>
  <c r="Z1090"/>
  <c r="X1090"/>
  <c r="V1090"/>
  <c r="W1091" s="1"/>
  <c r="U1090"/>
  <c r="AC1090" s="1"/>
  <c r="U1089"/>
  <c r="AC1089" s="1"/>
  <c r="U1088"/>
  <c r="AC1088" s="1"/>
  <c r="U1087"/>
  <c r="AC1087" s="1"/>
  <c r="U1086"/>
  <c r="AC1086" s="1"/>
  <c r="O1086"/>
  <c r="N1086"/>
  <c r="M1086"/>
  <c r="L1086"/>
  <c r="K1086"/>
  <c r="J1086"/>
  <c r="I1086"/>
  <c r="H1086"/>
  <c r="G1086"/>
  <c r="F1086"/>
  <c r="E1086"/>
  <c r="U1085"/>
  <c r="AC1085" s="1"/>
  <c r="O1085"/>
  <c r="N1085"/>
  <c r="M1085"/>
  <c r="L1085"/>
  <c r="K1085"/>
  <c r="J1085"/>
  <c r="I1085"/>
  <c r="H1085"/>
  <c r="G1085"/>
  <c r="F1085"/>
  <c r="E1085"/>
  <c r="D1085"/>
  <c r="D1086" s="1"/>
  <c r="U1084"/>
  <c r="AC1084" s="1"/>
  <c r="O1084"/>
  <c r="N1084"/>
  <c r="M1084"/>
  <c r="L1084"/>
  <c r="K1084"/>
  <c r="J1084"/>
  <c r="I1084"/>
  <c r="H1084"/>
  <c r="G1084"/>
  <c r="F1084"/>
  <c r="E1084"/>
  <c r="D1084"/>
  <c r="U1083"/>
  <c r="AC1083" s="1"/>
  <c r="P1083"/>
  <c r="U1082"/>
  <c r="AC1082" s="1"/>
  <c r="O1082"/>
  <c r="O1089" s="1"/>
  <c r="N1082"/>
  <c r="N1089" s="1"/>
  <c r="M1082"/>
  <c r="M1089" s="1"/>
  <c r="L1082"/>
  <c r="L1089" s="1"/>
  <c r="K1082"/>
  <c r="K1089" s="1"/>
  <c r="J1082"/>
  <c r="J1089" s="1"/>
  <c r="I1082"/>
  <c r="I1089" s="1"/>
  <c r="H1082"/>
  <c r="H1089" s="1"/>
  <c r="G1082"/>
  <c r="G1089" s="1"/>
  <c r="F1082"/>
  <c r="F1089" s="1"/>
  <c r="E1082"/>
  <c r="E1089" s="1"/>
  <c r="D1082"/>
  <c r="D1089" s="1"/>
  <c r="U1081"/>
  <c r="AC1081" s="1"/>
  <c r="U1080"/>
  <c r="AC1080" s="1"/>
  <c r="O1080"/>
  <c r="O1088" s="1"/>
  <c r="N1080"/>
  <c r="N1088" s="1"/>
  <c r="M1080"/>
  <c r="M1088" s="1"/>
  <c r="L1080"/>
  <c r="L1088" s="1"/>
  <c r="K1080"/>
  <c r="K1088" s="1"/>
  <c r="J1080"/>
  <c r="J1088" s="1"/>
  <c r="I1080"/>
  <c r="I1088" s="1"/>
  <c r="H1080"/>
  <c r="H1088" s="1"/>
  <c r="G1080"/>
  <c r="G1088" s="1"/>
  <c r="F1080"/>
  <c r="F1088" s="1"/>
  <c r="E1080"/>
  <c r="E1088" s="1"/>
  <c r="D1080"/>
  <c r="D1088" s="1"/>
  <c r="U1079"/>
  <c r="P1079"/>
  <c r="U1078"/>
  <c r="AC1078" s="1"/>
  <c r="AB1077"/>
  <c r="X1077"/>
  <c r="U1077"/>
  <c r="AC1077" s="1"/>
  <c r="AB1076"/>
  <c r="AA1076"/>
  <c r="Z1076"/>
  <c r="X1076"/>
  <c r="W1076"/>
  <c r="V1076"/>
  <c r="U1076"/>
  <c r="AC1076" s="1"/>
  <c r="N1076"/>
  <c r="M1076"/>
  <c r="L1076"/>
  <c r="K1076"/>
  <c r="J1076"/>
  <c r="H1076"/>
  <c r="G1076"/>
  <c r="F1076"/>
  <c r="E1076"/>
  <c r="D1076"/>
  <c r="AB1075"/>
  <c r="AA1075"/>
  <c r="Z1075"/>
  <c r="X1075"/>
  <c r="V1075"/>
  <c r="U1075"/>
  <c r="AC1075" s="1"/>
  <c r="AA1074"/>
  <c r="Z1074"/>
  <c r="V1074"/>
  <c r="W1075" s="1"/>
  <c r="U1074"/>
  <c r="AB1074" s="1"/>
  <c r="O1074"/>
  <c r="N1074"/>
  <c r="M1074"/>
  <c r="L1074"/>
  <c r="K1074"/>
  <c r="J1074"/>
  <c r="I1074"/>
  <c r="H1074"/>
  <c r="G1074"/>
  <c r="F1074"/>
  <c r="E1074"/>
  <c r="D1074"/>
  <c r="AA1073"/>
  <c r="Z1073"/>
  <c r="V1073"/>
  <c r="U1073"/>
  <c r="O1073"/>
  <c r="N1073"/>
  <c r="M1073"/>
  <c r="L1073"/>
  <c r="K1073"/>
  <c r="J1073"/>
  <c r="I1073"/>
  <c r="H1073"/>
  <c r="G1073"/>
  <c r="F1073"/>
  <c r="E1073"/>
  <c r="D1073"/>
  <c r="P1073" s="1"/>
  <c r="P1074" s="1"/>
  <c r="AA1072"/>
  <c r="Z1072"/>
  <c r="V1072"/>
  <c r="U1072"/>
  <c r="P1072"/>
  <c r="Z1071"/>
  <c r="V1071"/>
  <c r="U1071"/>
  <c r="P1071"/>
  <c r="AA1070"/>
  <c r="Z1070"/>
  <c r="V1070"/>
  <c r="U1070"/>
  <c r="U1069"/>
  <c r="AC1069" s="1"/>
  <c r="AB1068"/>
  <c r="X1068"/>
  <c r="U1068"/>
  <c r="AC1068" s="1"/>
  <c r="O1068"/>
  <c r="O1076" s="1"/>
  <c r="N1068"/>
  <c r="M1068"/>
  <c r="L1068"/>
  <c r="K1068"/>
  <c r="J1068"/>
  <c r="I1068"/>
  <c r="I1076" s="1"/>
  <c r="H1068"/>
  <c r="G1068"/>
  <c r="F1068"/>
  <c r="E1068"/>
  <c r="AB1067"/>
  <c r="U1067"/>
  <c r="AC1067" s="1"/>
  <c r="AB1066"/>
  <c r="X1066"/>
  <c r="U1066"/>
  <c r="AC1066" s="1"/>
  <c r="O1066"/>
  <c r="O1067" s="1"/>
  <c r="O1087" s="1"/>
  <c r="N1066"/>
  <c r="N1067" s="1"/>
  <c r="N1087" s="1"/>
  <c r="M1066"/>
  <c r="M1067" s="1"/>
  <c r="M1087" s="1"/>
  <c r="L1066"/>
  <c r="L1067" s="1"/>
  <c r="L1087" s="1"/>
  <c r="K1066"/>
  <c r="K1067" s="1"/>
  <c r="K1087" s="1"/>
  <c r="J1066"/>
  <c r="J1067" s="1"/>
  <c r="J1087" s="1"/>
  <c r="I1066"/>
  <c r="I1067" s="1"/>
  <c r="I1087" s="1"/>
  <c r="H1066"/>
  <c r="H1067" s="1"/>
  <c r="H1087" s="1"/>
  <c r="G1066"/>
  <c r="G1067" s="1"/>
  <c r="G1087" s="1"/>
  <c r="F1066"/>
  <c r="F1067" s="1"/>
  <c r="F1087" s="1"/>
  <c r="E1066"/>
  <c r="E1067" s="1"/>
  <c r="E1087" s="1"/>
  <c r="D1066"/>
  <c r="D1067" s="1"/>
  <c r="AB1065"/>
  <c r="X1065"/>
  <c r="U1065"/>
  <c r="AC1065" s="1"/>
  <c r="O1065"/>
  <c r="N1065"/>
  <c r="M1065"/>
  <c r="L1065"/>
  <c r="K1065"/>
  <c r="J1065"/>
  <c r="I1065"/>
  <c r="H1065"/>
  <c r="G1065"/>
  <c r="F1065"/>
  <c r="E1065"/>
  <c r="D1065"/>
  <c r="AB1064"/>
  <c r="U1064"/>
  <c r="AC1064" s="1"/>
  <c r="P1064"/>
  <c r="AB1063"/>
  <c r="X1063"/>
  <c r="U1063"/>
  <c r="AC1063" s="1"/>
  <c r="P1063"/>
  <c r="AB1062"/>
  <c r="X1062"/>
  <c r="U1062"/>
  <c r="AC1062" s="1"/>
  <c r="O1062"/>
  <c r="N1062"/>
  <c r="M1062"/>
  <c r="L1062"/>
  <c r="K1062"/>
  <c r="J1062"/>
  <c r="I1062"/>
  <c r="H1062"/>
  <c r="G1062"/>
  <c r="F1062"/>
  <c r="E1062"/>
  <c r="AB1061"/>
  <c r="U1061"/>
  <c r="AC1061" s="1"/>
  <c r="O1061"/>
  <c r="N1061"/>
  <c r="M1061"/>
  <c r="L1061"/>
  <c r="K1061"/>
  <c r="J1061"/>
  <c r="I1061"/>
  <c r="H1061"/>
  <c r="G1061"/>
  <c r="F1061"/>
  <c r="E1061"/>
  <c r="D1061"/>
  <c r="D1062" s="1"/>
  <c r="AB1060"/>
  <c r="U1060"/>
  <c r="AC1060" s="1"/>
  <c r="P1060"/>
  <c r="AB1059"/>
  <c r="U1059"/>
  <c r="AC1059" s="1"/>
  <c r="P1059"/>
  <c r="AB1058"/>
  <c r="X1058"/>
  <c r="X1064" s="1"/>
  <c r="U1058"/>
  <c r="AC1058" s="1"/>
  <c r="AB1057"/>
  <c r="AA1057"/>
  <c r="Z1057"/>
  <c r="X1057"/>
  <c r="V1057"/>
  <c r="W1058" s="1"/>
  <c r="U1057"/>
  <c r="AC1057" s="1"/>
  <c r="C1056"/>
  <c r="T1056" s="1"/>
  <c r="AA1055"/>
  <c r="Z1055"/>
  <c r="V1055"/>
  <c r="U1055"/>
  <c r="AB1055" s="1"/>
  <c r="U1054"/>
  <c r="AC1054" s="1"/>
  <c r="AB1053"/>
  <c r="X1053"/>
  <c r="X1059" s="1"/>
  <c r="U1053"/>
  <c r="AC1053" s="1"/>
  <c r="O1053"/>
  <c r="N1053"/>
  <c r="M1053"/>
  <c r="L1053"/>
  <c r="K1053"/>
  <c r="J1053"/>
  <c r="I1053"/>
  <c r="H1053"/>
  <c r="G1053"/>
  <c r="F1053"/>
  <c r="E1053"/>
  <c r="AB1052"/>
  <c r="AA1052"/>
  <c r="Z1052"/>
  <c r="X1052"/>
  <c r="V1052"/>
  <c r="U1052"/>
  <c r="AC1052" s="1"/>
  <c r="D1052"/>
  <c r="E1052" s="1"/>
  <c r="F1052" s="1"/>
  <c r="G1052" s="1"/>
  <c r="H1052" s="1"/>
  <c r="I1052" s="1"/>
  <c r="J1052" s="1"/>
  <c r="K1052" s="1"/>
  <c r="L1052" s="1"/>
  <c r="M1052" s="1"/>
  <c r="N1052" s="1"/>
  <c r="O1052" s="1"/>
  <c r="AA1051"/>
  <c r="Z1051"/>
  <c r="V1051"/>
  <c r="W1052" s="1"/>
  <c r="U1051"/>
  <c r="AB1051" s="1"/>
  <c r="U1050"/>
  <c r="AC1050" s="1"/>
  <c r="O1050"/>
  <c r="N1050"/>
  <c r="M1050"/>
  <c r="L1050"/>
  <c r="K1050"/>
  <c r="J1050"/>
  <c r="I1050"/>
  <c r="H1050"/>
  <c r="G1050"/>
  <c r="F1050"/>
  <c r="E1050"/>
  <c r="U1049"/>
  <c r="AC1049" s="1"/>
  <c r="AB1048"/>
  <c r="X1048"/>
  <c r="U1048"/>
  <c r="AC1048" s="1"/>
  <c r="AB1047"/>
  <c r="AA1047"/>
  <c r="Z1047"/>
  <c r="X1047"/>
  <c r="W1047"/>
  <c r="V1047"/>
  <c r="U1047"/>
  <c r="AC1047" s="1"/>
  <c r="AB1046"/>
  <c r="AA1046"/>
  <c r="Z1046"/>
  <c r="X1046"/>
  <c r="W1046"/>
  <c r="V1046"/>
  <c r="U1046"/>
  <c r="AC1046" s="1"/>
  <c r="AB1045"/>
  <c r="AA1045"/>
  <c r="Z1045"/>
  <c r="X1045"/>
  <c r="W1045"/>
  <c r="V1045"/>
  <c r="U1045"/>
  <c r="AC1045" s="1"/>
  <c r="AB1044"/>
  <c r="AA1044"/>
  <c r="Z1044"/>
  <c r="X1044"/>
  <c r="W1044"/>
  <c r="V1044"/>
  <c r="U1044"/>
  <c r="AC1044" s="1"/>
  <c r="O1044"/>
  <c r="N1044"/>
  <c r="M1044"/>
  <c r="L1044"/>
  <c r="K1044"/>
  <c r="J1044"/>
  <c r="I1044"/>
  <c r="H1044"/>
  <c r="G1044"/>
  <c r="F1044"/>
  <c r="E1044"/>
  <c r="AB1043"/>
  <c r="AA1043"/>
  <c r="Z1043"/>
  <c r="X1043"/>
  <c r="W1043"/>
  <c r="V1043"/>
  <c r="U1043"/>
  <c r="AC1043" s="1"/>
  <c r="O1043"/>
  <c r="N1043"/>
  <c r="M1043"/>
  <c r="L1043"/>
  <c r="K1043"/>
  <c r="J1043"/>
  <c r="I1043"/>
  <c r="H1043"/>
  <c r="G1043"/>
  <c r="F1043"/>
  <c r="E1043"/>
  <c r="D1043"/>
  <c r="D1044" s="1"/>
  <c r="AB1042"/>
  <c r="AA1042"/>
  <c r="Z1042"/>
  <c r="X1042"/>
  <c r="W1042"/>
  <c r="V1042"/>
  <c r="U1042"/>
  <c r="AC1042" s="1"/>
  <c r="O1042"/>
  <c r="N1042"/>
  <c r="M1042"/>
  <c r="L1042"/>
  <c r="K1042"/>
  <c r="J1042"/>
  <c r="I1042"/>
  <c r="H1042"/>
  <c r="G1042"/>
  <c r="F1042"/>
  <c r="E1042"/>
  <c r="D1042"/>
  <c r="AB1041"/>
  <c r="AA1041"/>
  <c r="Z1041"/>
  <c r="X1041"/>
  <c r="V1041"/>
  <c r="U1041"/>
  <c r="AC1041" s="1"/>
  <c r="P1041"/>
  <c r="P1042" s="1"/>
  <c r="AB1040"/>
  <c r="AA1040"/>
  <c r="X1040"/>
  <c r="U1040"/>
  <c r="AC1040" s="1"/>
  <c r="O1040"/>
  <c r="O1047" s="1"/>
  <c r="N1040"/>
  <c r="N1047" s="1"/>
  <c r="M1040"/>
  <c r="M1047" s="1"/>
  <c r="L1040"/>
  <c r="L1047" s="1"/>
  <c r="K1040"/>
  <c r="K1047" s="1"/>
  <c r="J1040"/>
  <c r="J1047" s="1"/>
  <c r="I1040"/>
  <c r="I1047" s="1"/>
  <c r="H1040"/>
  <c r="H1047" s="1"/>
  <c r="G1040"/>
  <c r="G1047" s="1"/>
  <c r="F1040"/>
  <c r="F1047" s="1"/>
  <c r="E1040"/>
  <c r="E1047" s="1"/>
  <c r="D1040"/>
  <c r="D1047" s="1"/>
  <c r="AB1039"/>
  <c r="AA1039"/>
  <c r="X1039"/>
  <c r="U1039"/>
  <c r="AC1039" s="1"/>
  <c r="AB1038"/>
  <c r="AA1038"/>
  <c r="X1038"/>
  <c r="U1038"/>
  <c r="AC1038" s="1"/>
  <c r="T1038"/>
  <c r="T1039" s="1"/>
  <c r="T1040" s="1"/>
  <c r="T1041" s="1"/>
  <c r="T1042" s="1"/>
  <c r="T1043" s="1"/>
  <c r="T1044" s="1"/>
  <c r="T1045" s="1"/>
  <c r="T1046" s="1"/>
  <c r="T1047" s="1"/>
  <c r="T1048" s="1"/>
  <c r="O1038"/>
  <c r="O1046" s="1"/>
  <c r="N1038"/>
  <c r="N1046" s="1"/>
  <c r="M1038"/>
  <c r="M1046" s="1"/>
  <c r="L1038"/>
  <c r="L1046" s="1"/>
  <c r="K1038"/>
  <c r="K1046" s="1"/>
  <c r="J1038"/>
  <c r="J1046" s="1"/>
  <c r="I1038"/>
  <c r="I1046" s="1"/>
  <c r="H1038"/>
  <c r="H1046" s="1"/>
  <c r="G1038"/>
  <c r="G1046" s="1"/>
  <c r="F1038"/>
  <c r="F1046" s="1"/>
  <c r="E1038"/>
  <c r="E1046" s="1"/>
  <c r="D1038"/>
  <c r="AB1037"/>
  <c r="AA1037"/>
  <c r="U1037"/>
  <c r="P1037"/>
  <c r="AB1036"/>
  <c r="AA1036"/>
  <c r="X1036"/>
  <c r="W1036"/>
  <c r="U1036"/>
  <c r="AC1036" s="1"/>
  <c r="AB1035"/>
  <c r="AA1035"/>
  <c r="Z1035"/>
  <c r="X1035"/>
  <c r="V1035"/>
  <c r="U1035"/>
  <c r="AC1035" s="1"/>
  <c r="U1034"/>
  <c r="N1034"/>
  <c r="M1034"/>
  <c r="L1034"/>
  <c r="K1034"/>
  <c r="J1034"/>
  <c r="H1034"/>
  <c r="G1034"/>
  <c r="F1034"/>
  <c r="E1034"/>
  <c r="D1034"/>
  <c r="U1033"/>
  <c r="Y1033" s="1"/>
  <c r="AB1032"/>
  <c r="X1032"/>
  <c r="U1032"/>
  <c r="AC1032" s="1"/>
  <c r="O1032"/>
  <c r="N1032"/>
  <c r="M1032"/>
  <c r="L1032"/>
  <c r="K1032"/>
  <c r="J1032"/>
  <c r="I1032"/>
  <c r="H1032"/>
  <c r="G1032"/>
  <c r="F1032"/>
  <c r="E1032"/>
  <c r="D1032"/>
  <c r="AB1031"/>
  <c r="X1031"/>
  <c r="X1037" s="1"/>
  <c r="U1031"/>
  <c r="AC1031" s="1"/>
  <c r="O1031"/>
  <c r="N1031"/>
  <c r="M1031"/>
  <c r="L1031"/>
  <c r="K1031"/>
  <c r="J1031"/>
  <c r="I1031"/>
  <c r="H1031"/>
  <c r="G1031"/>
  <c r="F1031"/>
  <c r="E1031"/>
  <c r="D1031"/>
  <c r="P1031" s="1"/>
  <c r="X1030"/>
  <c r="U1030"/>
  <c r="AC1030" s="1"/>
  <c r="P1030"/>
  <c r="AB1029"/>
  <c r="X1029"/>
  <c r="U1029"/>
  <c r="AC1029" s="1"/>
  <c r="P1029"/>
  <c r="AB1028"/>
  <c r="X1028"/>
  <c r="W1027" s="1"/>
  <c r="U1028"/>
  <c r="AC1028" s="1"/>
  <c r="AB1027"/>
  <c r="AA1027"/>
  <c r="Z1027"/>
  <c r="X1027"/>
  <c r="V1027"/>
  <c r="W1028" s="1"/>
  <c r="U1027"/>
  <c r="AC1027" s="1"/>
  <c r="AA1026"/>
  <c r="Z1026"/>
  <c r="V1026"/>
  <c r="U1026"/>
  <c r="AB1026" s="1"/>
  <c r="O1026"/>
  <c r="O1034" s="1"/>
  <c r="N1026"/>
  <c r="M1026"/>
  <c r="L1026"/>
  <c r="K1026"/>
  <c r="J1026"/>
  <c r="I1026"/>
  <c r="H1026"/>
  <c r="G1026"/>
  <c r="F1026"/>
  <c r="E1026"/>
  <c r="AB1025"/>
  <c r="AA1025"/>
  <c r="Z1025"/>
  <c r="V1025"/>
  <c r="W1026" s="1"/>
  <c r="U1025"/>
  <c r="AC1025" s="1"/>
  <c r="O1025"/>
  <c r="O1045" s="1"/>
  <c r="AB1024"/>
  <c r="AA1024"/>
  <c r="Z1024"/>
  <c r="X1024"/>
  <c r="V1024"/>
  <c r="U1024"/>
  <c r="AC1024" s="1"/>
  <c r="O1024"/>
  <c r="N1024"/>
  <c r="N1025" s="1"/>
  <c r="N1045" s="1"/>
  <c r="M1024"/>
  <c r="M1025" s="1"/>
  <c r="M1045" s="1"/>
  <c r="L1024"/>
  <c r="L1025" s="1"/>
  <c r="L1045" s="1"/>
  <c r="K1024"/>
  <c r="K1025" s="1"/>
  <c r="K1045" s="1"/>
  <c r="J1024"/>
  <c r="J1025" s="1"/>
  <c r="J1045" s="1"/>
  <c r="I1024"/>
  <c r="I1025" s="1"/>
  <c r="I1045" s="1"/>
  <c r="H1024"/>
  <c r="H1025" s="1"/>
  <c r="H1045" s="1"/>
  <c r="G1024"/>
  <c r="G1025" s="1"/>
  <c r="G1045" s="1"/>
  <c r="F1024"/>
  <c r="F1025" s="1"/>
  <c r="F1045" s="1"/>
  <c r="E1024"/>
  <c r="E1025" s="1"/>
  <c r="E1045" s="1"/>
  <c r="D1024"/>
  <c r="D1025" s="1"/>
  <c r="AB1023"/>
  <c r="AA1023"/>
  <c r="Z1023"/>
  <c r="X1023"/>
  <c r="V1023"/>
  <c r="U1023"/>
  <c r="AC1023" s="1"/>
  <c r="O1023"/>
  <c r="N1023"/>
  <c r="M1023"/>
  <c r="L1023"/>
  <c r="K1023"/>
  <c r="J1023"/>
  <c r="I1023"/>
  <c r="H1023"/>
  <c r="G1023"/>
  <c r="F1023"/>
  <c r="E1023"/>
  <c r="D1023"/>
  <c r="AB1022"/>
  <c r="AA1022"/>
  <c r="V1022"/>
  <c r="W1023" s="1"/>
  <c r="U1022"/>
  <c r="AC1022" s="1"/>
  <c r="P1022"/>
  <c r="AB1021"/>
  <c r="AA1021"/>
  <c r="Z1021"/>
  <c r="V1021"/>
  <c r="W1022" s="1"/>
  <c r="U1021"/>
  <c r="AC1021" s="1"/>
  <c r="P1021"/>
  <c r="P1023" s="1"/>
  <c r="AB1020"/>
  <c r="AA1020"/>
  <c r="Z1020"/>
  <c r="X1020"/>
  <c r="V1020"/>
  <c r="W1021" s="1"/>
  <c r="U1020"/>
  <c r="AC1020" s="1"/>
  <c r="O1020"/>
  <c r="N1020"/>
  <c r="M1020"/>
  <c r="L1020"/>
  <c r="K1020"/>
  <c r="J1020"/>
  <c r="I1020"/>
  <c r="H1020"/>
  <c r="G1020"/>
  <c r="F1020"/>
  <c r="E1020"/>
  <c r="AB1019"/>
  <c r="AA1019"/>
  <c r="Z1019"/>
  <c r="V1019"/>
  <c r="U1019"/>
  <c r="AC1019" s="1"/>
  <c r="O1019"/>
  <c r="N1019"/>
  <c r="M1019"/>
  <c r="L1019"/>
  <c r="K1019"/>
  <c r="J1019"/>
  <c r="I1019"/>
  <c r="H1019"/>
  <c r="G1019"/>
  <c r="F1019"/>
  <c r="E1019"/>
  <c r="D1019"/>
  <c r="D1020" s="1"/>
  <c r="AB1018"/>
  <c r="AA1018"/>
  <c r="Z1018"/>
  <c r="V1018"/>
  <c r="W1019" s="1"/>
  <c r="U1018"/>
  <c r="AC1018" s="1"/>
  <c r="P1018"/>
  <c r="AB1017"/>
  <c r="AA1017"/>
  <c r="Z1017"/>
  <c r="U1017"/>
  <c r="AC1017" s="1"/>
  <c r="P1017"/>
  <c r="AB1016"/>
  <c r="AA1016"/>
  <c r="Z1016"/>
  <c r="X1016"/>
  <c r="X1022" s="1"/>
  <c r="V1016"/>
  <c r="W1017" s="1"/>
  <c r="U1016"/>
  <c r="AC1016" s="1"/>
  <c r="AC1015"/>
  <c r="U1015"/>
  <c r="Y1015" s="1"/>
  <c r="AB1014"/>
  <c r="X1014"/>
  <c r="U1014"/>
  <c r="AC1014" s="1"/>
  <c r="T1014"/>
  <c r="C1014"/>
  <c r="AB1013"/>
  <c r="X1013"/>
  <c r="U1013"/>
  <c r="AC1013" s="1"/>
  <c r="AB1012"/>
  <c r="AA1012"/>
  <c r="X1012"/>
  <c r="X1018" s="1"/>
  <c r="U1012"/>
  <c r="AC1012" s="1"/>
  <c r="AB1011"/>
  <c r="AA1011"/>
  <c r="Z1011"/>
  <c r="X1011"/>
  <c r="X1017" s="1"/>
  <c r="V1011"/>
  <c r="U1011"/>
  <c r="AC1011" s="1"/>
  <c r="O1011"/>
  <c r="N1011"/>
  <c r="M1011"/>
  <c r="L1011"/>
  <c r="K1011"/>
  <c r="J1011"/>
  <c r="I1011"/>
  <c r="H1011"/>
  <c r="G1011"/>
  <c r="F1011"/>
  <c r="E1011"/>
  <c r="U1010"/>
  <c r="Y1010" s="1"/>
  <c r="E1010"/>
  <c r="F1010" s="1"/>
  <c r="G1010" s="1"/>
  <c r="H1010" s="1"/>
  <c r="I1010" s="1"/>
  <c r="J1010" s="1"/>
  <c r="K1010" s="1"/>
  <c r="L1010" s="1"/>
  <c r="M1010" s="1"/>
  <c r="N1010" s="1"/>
  <c r="O1010" s="1"/>
  <c r="D1010"/>
  <c r="AB1009"/>
  <c r="X1009"/>
  <c r="U1009"/>
  <c r="AC1009" s="1"/>
  <c r="AB1008"/>
  <c r="AA1008"/>
  <c r="X1008"/>
  <c r="U1008"/>
  <c r="AC1008" s="1"/>
  <c r="P1008"/>
  <c r="O1008"/>
  <c r="N1008"/>
  <c r="M1008"/>
  <c r="L1008"/>
  <c r="K1008"/>
  <c r="J1008"/>
  <c r="I1008"/>
  <c r="H1008"/>
  <c r="G1008"/>
  <c r="F1008"/>
  <c r="E1008"/>
  <c r="D1008"/>
  <c r="D1011" s="1"/>
  <c r="AB1007"/>
  <c r="AA1007"/>
  <c r="X1007"/>
  <c r="U1007"/>
  <c r="AC1007" s="1"/>
  <c r="AB1006"/>
  <c r="AA1006"/>
  <c r="Z1006"/>
  <c r="X1006"/>
  <c r="V1006"/>
  <c r="W1007" s="1"/>
  <c r="U1006"/>
  <c r="AC1006" s="1"/>
  <c r="U1005"/>
  <c r="Y1005" s="1"/>
  <c r="AC1004"/>
  <c r="U1004"/>
  <c r="Y1004" s="1"/>
  <c r="U1003"/>
  <c r="Y1003" s="1"/>
  <c r="AC1002"/>
  <c r="U1002"/>
  <c r="Y1002" s="1"/>
  <c r="O1002"/>
  <c r="N1002"/>
  <c r="M1002"/>
  <c r="L1002"/>
  <c r="K1002"/>
  <c r="J1002"/>
  <c r="J1004" s="1"/>
  <c r="I1002"/>
  <c r="H1002"/>
  <c r="G1002"/>
  <c r="F1002"/>
  <c r="E1002"/>
  <c r="D1002"/>
  <c r="AC1001"/>
  <c r="Y1001"/>
  <c r="U1001"/>
  <c r="O1001"/>
  <c r="N1001"/>
  <c r="M1001"/>
  <c r="L1001"/>
  <c r="K1001"/>
  <c r="J1001"/>
  <c r="J1005" s="1"/>
  <c r="I1001"/>
  <c r="H1001"/>
  <c r="G1001"/>
  <c r="F1001"/>
  <c r="F1005" s="1"/>
  <c r="E1001"/>
  <c r="D1001"/>
  <c r="U1000"/>
  <c r="Y1000" s="1"/>
  <c r="O1000"/>
  <c r="N1000"/>
  <c r="M1000"/>
  <c r="L1000"/>
  <c r="K1000"/>
  <c r="J1000"/>
  <c r="I1000"/>
  <c r="H1000"/>
  <c r="G1000"/>
  <c r="F1000"/>
  <c r="E1000"/>
  <c r="D1000"/>
  <c r="U999"/>
  <c r="P999"/>
  <c r="U998"/>
  <c r="O998"/>
  <c r="O1005" s="1"/>
  <c r="N998"/>
  <c r="N1005" s="1"/>
  <c r="M998"/>
  <c r="M1005" s="1"/>
  <c r="L998"/>
  <c r="L1005" s="1"/>
  <c r="K998"/>
  <c r="K1005" s="1"/>
  <c r="J998"/>
  <c r="I998"/>
  <c r="I1005" s="1"/>
  <c r="H998"/>
  <c r="H1005" s="1"/>
  <c r="G998"/>
  <c r="G1005" s="1"/>
  <c r="F998"/>
  <c r="E998"/>
  <c r="E1005" s="1"/>
  <c r="D998"/>
  <c r="D1005" s="1"/>
  <c r="AC997"/>
  <c r="U997"/>
  <c r="Y997" s="1"/>
  <c r="AC996"/>
  <c r="Y996"/>
  <c r="U996"/>
  <c r="O996"/>
  <c r="O1004" s="1"/>
  <c r="N996"/>
  <c r="N1004" s="1"/>
  <c r="M996"/>
  <c r="M1004" s="1"/>
  <c r="L996"/>
  <c r="L1004" s="1"/>
  <c r="K996"/>
  <c r="K1004" s="1"/>
  <c r="J996"/>
  <c r="I996"/>
  <c r="I1004" s="1"/>
  <c r="H996"/>
  <c r="H1004" s="1"/>
  <c r="G996"/>
  <c r="G1004" s="1"/>
  <c r="F996"/>
  <c r="F1004" s="1"/>
  <c r="E996"/>
  <c r="E1004" s="1"/>
  <c r="D996"/>
  <c r="D1004" s="1"/>
  <c r="U995"/>
  <c r="Y995" s="1"/>
  <c r="P995"/>
  <c r="U994"/>
  <c r="Y994" s="1"/>
  <c r="AB993"/>
  <c r="X993"/>
  <c r="W992" s="1"/>
  <c r="U993"/>
  <c r="AC993" s="1"/>
  <c r="AB992"/>
  <c r="AA992"/>
  <c r="Z992"/>
  <c r="X992"/>
  <c r="V992"/>
  <c r="U992"/>
  <c r="AC992" s="1"/>
  <c r="P992"/>
  <c r="O992"/>
  <c r="N992"/>
  <c r="M992"/>
  <c r="L992"/>
  <c r="K992"/>
  <c r="J992"/>
  <c r="I992"/>
  <c r="H992"/>
  <c r="G992"/>
  <c r="F992"/>
  <c r="E992"/>
  <c r="D992"/>
  <c r="AB991"/>
  <c r="AA991"/>
  <c r="Z991"/>
  <c r="X991"/>
  <c r="V991"/>
  <c r="U991"/>
  <c r="AC991" s="1"/>
  <c r="AA990"/>
  <c r="Z990"/>
  <c r="V990"/>
  <c r="W991" s="1"/>
  <c r="U990"/>
  <c r="AB990" s="1"/>
  <c r="P990"/>
  <c r="O990"/>
  <c r="N990"/>
  <c r="M990"/>
  <c r="L990"/>
  <c r="K990"/>
  <c r="J990"/>
  <c r="I990"/>
  <c r="H990"/>
  <c r="G990"/>
  <c r="F990"/>
  <c r="E990"/>
  <c r="D990"/>
  <c r="AA989"/>
  <c r="Z989"/>
  <c r="V989"/>
  <c r="W990" s="1"/>
  <c r="U989"/>
  <c r="O989"/>
  <c r="N989"/>
  <c r="M989"/>
  <c r="L989"/>
  <c r="K989"/>
  <c r="J989"/>
  <c r="I989"/>
  <c r="H989"/>
  <c r="G989"/>
  <c r="F989"/>
  <c r="E989"/>
  <c r="D989"/>
  <c r="P989" s="1"/>
  <c r="AA988"/>
  <c r="Z988"/>
  <c r="V988"/>
  <c r="U988"/>
  <c r="P988"/>
  <c r="Z987"/>
  <c r="V987"/>
  <c r="U987"/>
  <c r="P987"/>
  <c r="P1002" s="1"/>
  <c r="AA986"/>
  <c r="Z986"/>
  <c r="V986"/>
  <c r="U986"/>
  <c r="AC985"/>
  <c r="Y985"/>
  <c r="U985"/>
  <c r="AB984"/>
  <c r="X984"/>
  <c r="U984"/>
  <c r="AC984" s="1"/>
  <c r="O984"/>
  <c r="N984"/>
  <c r="M984"/>
  <c r="L984"/>
  <c r="K984"/>
  <c r="J984"/>
  <c r="I984"/>
  <c r="H984"/>
  <c r="G984"/>
  <c r="F984"/>
  <c r="E984"/>
  <c r="D984"/>
  <c r="AB983"/>
  <c r="U983"/>
  <c r="AC983" s="1"/>
  <c r="F983"/>
  <c r="F1003" s="1"/>
  <c r="Y982"/>
  <c r="U982"/>
  <c r="O982"/>
  <c r="O983" s="1"/>
  <c r="O1003" s="1"/>
  <c r="N982"/>
  <c r="N983" s="1"/>
  <c r="N1003" s="1"/>
  <c r="M982"/>
  <c r="M983" s="1"/>
  <c r="M1003" s="1"/>
  <c r="L982"/>
  <c r="L983" s="1"/>
  <c r="L1003" s="1"/>
  <c r="K982"/>
  <c r="K983" s="1"/>
  <c r="K1003" s="1"/>
  <c r="J982"/>
  <c r="J983" s="1"/>
  <c r="I982"/>
  <c r="I983" s="1"/>
  <c r="I1003" s="1"/>
  <c r="H982"/>
  <c r="H983" s="1"/>
  <c r="H1003" s="1"/>
  <c r="G982"/>
  <c r="G983" s="1"/>
  <c r="G1003" s="1"/>
  <c r="F982"/>
  <c r="E982"/>
  <c r="E983" s="1"/>
  <c r="E1003" s="1"/>
  <c r="D982"/>
  <c r="D983" s="1"/>
  <c r="U981"/>
  <c r="O981"/>
  <c r="N981"/>
  <c r="M981"/>
  <c r="L981"/>
  <c r="K981"/>
  <c r="J981"/>
  <c r="I981"/>
  <c r="H981"/>
  <c r="G981"/>
  <c r="F981"/>
  <c r="E981"/>
  <c r="D981"/>
  <c r="Y980"/>
  <c r="U980"/>
  <c r="P980"/>
  <c r="AB979"/>
  <c r="X979"/>
  <c r="U979"/>
  <c r="P979"/>
  <c r="U978"/>
  <c r="X978" s="1"/>
  <c r="O978"/>
  <c r="N978"/>
  <c r="M978"/>
  <c r="L978"/>
  <c r="K978"/>
  <c r="J978"/>
  <c r="I978"/>
  <c r="H978"/>
  <c r="G978"/>
  <c r="F978"/>
  <c r="E978"/>
  <c r="D978"/>
  <c r="Y977"/>
  <c r="U977"/>
  <c r="O977"/>
  <c r="N977"/>
  <c r="M977"/>
  <c r="L977"/>
  <c r="K977"/>
  <c r="J977"/>
  <c r="I977"/>
  <c r="H977"/>
  <c r="G977"/>
  <c r="F977"/>
  <c r="E977"/>
  <c r="D977"/>
  <c r="U976"/>
  <c r="P976"/>
  <c r="AB975"/>
  <c r="U975"/>
  <c r="P975"/>
  <c r="P984" s="1"/>
  <c r="AB974"/>
  <c r="Y974"/>
  <c r="U974"/>
  <c r="X974" s="1"/>
  <c r="AB973"/>
  <c r="AA973"/>
  <c r="Z973"/>
  <c r="X973"/>
  <c r="V973"/>
  <c r="U973"/>
  <c r="AC973" s="1"/>
  <c r="C972"/>
  <c r="AA971"/>
  <c r="Z971"/>
  <c r="V971"/>
  <c r="U971"/>
  <c r="AB971" s="1"/>
  <c r="Z970"/>
  <c r="U970"/>
  <c r="U969"/>
  <c r="X969" s="1"/>
  <c r="O969"/>
  <c r="N969"/>
  <c r="M969"/>
  <c r="L969"/>
  <c r="K969"/>
  <c r="J969"/>
  <c r="I969"/>
  <c r="H969"/>
  <c r="G969"/>
  <c r="F969"/>
  <c r="E969"/>
  <c r="AB968"/>
  <c r="AA968"/>
  <c r="Z968"/>
  <c r="X968"/>
  <c r="V968"/>
  <c r="U968"/>
  <c r="AC968" s="1"/>
  <c r="D968"/>
  <c r="E968" s="1"/>
  <c r="F968" s="1"/>
  <c r="G968" s="1"/>
  <c r="H968" s="1"/>
  <c r="I968" s="1"/>
  <c r="J968" s="1"/>
  <c r="K968" s="1"/>
  <c r="L968" s="1"/>
  <c r="M968" s="1"/>
  <c r="N968" s="1"/>
  <c r="O968" s="1"/>
  <c r="AA967"/>
  <c r="Z967"/>
  <c r="V967"/>
  <c r="U967"/>
  <c r="AB967" s="1"/>
  <c r="Z966"/>
  <c r="Y966"/>
  <c r="V966"/>
  <c r="U966"/>
  <c r="O966"/>
  <c r="N966"/>
  <c r="M966"/>
  <c r="L966"/>
  <c r="K966"/>
  <c r="J966"/>
  <c r="I966"/>
  <c r="H966"/>
  <c r="G966"/>
  <c r="F966"/>
  <c r="E966"/>
  <c r="Z965"/>
  <c r="Y965"/>
  <c r="U965"/>
  <c r="V965" s="1"/>
  <c r="AB964"/>
  <c r="U964"/>
  <c r="AB963"/>
  <c r="AA963"/>
  <c r="Z963"/>
  <c r="X963"/>
  <c r="V963"/>
  <c r="U963"/>
  <c r="AC963" s="1"/>
  <c r="I963"/>
  <c r="AB962"/>
  <c r="AA962"/>
  <c r="Z962"/>
  <c r="X962"/>
  <c r="W962"/>
  <c r="V962"/>
  <c r="U962"/>
  <c r="AC962" s="1"/>
  <c r="AB961"/>
  <c r="AA961"/>
  <c r="Z961"/>
  <c r="X961"/>
  <c r="W961"/>
  <c r="V961"/>
  <c r="U961"/>
  <c r="AC961" s="1"/>
  <c r="M961"/>
  <c r="E961"/>
  <c r="AB960"/>
  <c r="AA960"/>
  <c r="Z960"/>
  <c r="X960"/>
  <c r="W960"/>
  <c r="V960"/>
  <c r="U960"/>
  <c r="AC960" s="1"/>
  <c r="O960"/>
  <c r="N960"/>
  <c r="M960"/>
  <c r="L960"/>
  <c r="K960"/>
  <c r="J960"/>
  <c r="I960"/>
  <c r="H960"/>
  <c r="G960"/>
  <c r="F960"/>
  <c r="E960"/>
  <c r="AB959"/>
  <c r="AA959"/>
  <c r="Z959"/>
  <c r="X959"/>
  <c r="W959"/>
  <c r="V959"/>
  <c r="U959"/>
  <c r="AC959" s="1"/>
  <c r="O959"/>
  <c r="N959"/>
  <c r="M959"/>
  <c r="L959"/>
  <c r="L963" s="1"/>
  <c r="K959"/>
  <c r="J959"/>
  <c r="I959"/>
  <c r="H959"/>
  <c r="G959"/>
  <c r="F959"/>
  <c r="E959"/>
  <c r="D959"/>
  <c r="D960" s="1"/>
  <c r="AB958"/>
  <c r="AA958"/>
  <c r="Z958"/>
  <c r="X958"/>
  <c r="W957" s="1"/>
  <c r="W958"/>
  <c r="V958"/>
  <c r="U958"/>
  <c r="AC958" s="1"/>
  <c r="P958"/>
  <c r="O958"/>
  <c r="N958"/>
  <c r="M958"/>
  <c r="L958"/>
  <c r="K958"/>
  <c r="J958"/>
  <c r="I958"/>
  <c r="I962" s="1"/>
  <c r="H958"/>
  <c r="H962" s="1"/>
  <c r="G958"/>
  <c r="F958"/>
  <c r="E958"/>
  <c r="D958"/>
  <c r="AB957"/>
  <c r="AA957"/>
  <c r="Z957"/>
  <c r="X957"/>
  <c r="W956" s="1"/>
  <c r="V957"/>
  <c r="U957"/>
  <c r="AC957" s="1"/>
  <c r="P957"/>
  <c r="AB956"/>
  <c r="AA956"/>
  <c r="Z956"/>
  <c r="X956"/>
  <c r="V956"/>
  <c r="U956"/>
  <c r="AC956" s="1"/>
  <c r="O956"/>
  <c r="O963" s="1"/>
  <c r="N956"/>
  <c r="N963" s="1"/>
  <c r="M956"/>
  <c r="M963" s="1"/>
  <c r="L956"/>
  <c r="K956"/>
  <c r="K963" s="1"/>
  <c r="J956"/>
  <c r="J963" s="1"/>
  <c r="I956"/>
  <c r="H956"/>
  <c r="H963" s="1"/>
  <c r="G956"/>
  <c r="G963" s="1"/>
  <c r="F956"/>
  <c r="F963" s="1"/>
  <c r="E956"/>
  <c r="E963" s="1"/>
  <c r="D956"/>
  <c r="P956" s="1"/>
  <c r="P955" s="1"/>
  <c r="AB955"/>
  <c r="AA955"/>
  <c r="Z955"/>
  <c r="X955"/>
  <c r="V955"/>
  <c r="U955"/>
  <c r="AC955" s="1"/>
  <c r="T955"/>
  <c r="T956" s="1"/>
  <c r="T957" s="1"/>
  <c r="T958" s="1"/>
  <c r="T959" s="1"/>
  <c r="T960" s="1"/>
  <c r="T961" s="1"/>
  <c r="T962" s="1"/>
  <c r="T963" s="1"/>
  <c r="T964" s="1"/>
  <c r="AB954"/>
  <c r="AA954"/>
  <c r="X954"/>
  <c r="U954"/>
  <c r="AC954" s="1"/>
  <c r="T954"/>
  <c r="P954"/>
  <c r="O954"/>
  <c r="O962" s="1"/>
  <c r="N954"/>
  <c r="N962" s="1"/>
  <c r="M954"/>
  <c r="M962" s="1"/>
  <c r="L954"/>
  <c r="L962" s="1"/>
  <c r="K954"/>
  <c r="K962" s="1"/>
  <c r="J954"/>
  <c r="J962" s="1"/>
  <c r="I954"/>
  <c r="H954"/>
  <c r="G954"/>
  <c r="G962" s="1"/>
  <c r="F954"/>
  <c r="F962" s="1"/>
  <c r="E954"/>
  <c r="E962" s="1"/>
  <c r="D954"/>
  <c r="AB953"/>
  <c r="AA953"/>
  <c r="U953"/>
  <c r="P953"/>
  <c r="AB952"/>
  <c r="AA952"/>
  <c r="X952"/>
  <c r="U952"/>
  <c r="AC952" s="1"/>
  <c r="AB951"/>
  <c r="AA951"/>
  <c r="Z951"/>
  <c r="X951"/>
  <c r="V951"/>
  <c r="U951"/>
  <c r="AC951" s="1"/>
  <c r="Z950"/>
  <c r="Y950"/>
  <c r="V950"/>
  <c r="W951" s="1"/>
  <c r="U950"/>
  <c r="N950"/>
  <c r="M950"/>
  <c r="L950"/>
  <c r="K950"/>
  <c r="J950"/>
  <c r="H950"/>
  <c r="G950"/>
  <c r="F950"/>
  <c r="E950"/>
  <c r="D950"/>
  <c r="Z949"/>
  <c r="Y949"/>
  <c r="U949"/>
  <c r="V949" s="1"/>
  <c r="AB948"/>
  <c r="U948"/>
  <c r="O948"/>
  <c r="N948"/>
  <c r="M948"/>
  <c r="L948"/>
  <c r="K948"/>
  <c r="J948"/>
  <c r="I948"/>
  <c r="H948"/>
  <c r="G948"/>
  <c r="F948"/>
  <c r="E948"/>
  <c r="D948"/>
  <c r="AB947"/>
  <c r="Y947"/>
  <c r="X947"/>
  <c r="X953" s="1"/>
  <c r="U947"/>
  <c r="O947"/>
  <c r="N947"/>
  <c r="M947"/>
  <c r="L947"/>
  <c r="K947"/>
  <c r="J947"/>
  <c r="I947"/>
  <c r="H947"/>
  <c r="G947"/>
  <c r="F947"/>
  <c r="E947"/>
  <c r="D947"/>
  <c r="U946"/>
  <c r="P946"/>
  <c r="AB945"/>
  <c r="Y945"/>
  <c r="U945"/>
  <c r="X945" s="1"/>
  <c r="P945"/>
  <c r="AB944"/>
  <c r="Y944"/>
  <c r="X944"/>
  <c r="U944"/>
  <c r="AB943"/>
  <c r="AA943"/>
  <c r="Z943"/>
  <c r="X943"/>
  <c r="V943"/>
  <c r="U943"/>
  <c r="AC943" s="1"/>
  <c r="AA942"/>
  <c r="Z942"/>
  <c r="V942"/>
  <c r="W943" s="1"/>
  <c r="U942"/>
  <c r="AB942" s="1"/>
  <c r="O942"/>
  <c r="O950" s="1"/>
  <c r="N942"/>
  <c r="M942"/>
  <c r="L942"/>
  <c r="K942"/>
  <c r="J942"/>
  <c r="I942"/>
  <c r="I950" s="1"/>
  <c r="H942"/>
  <c r="G942"/>
  <c r="F942"/>
  <c r="E942"/>
  <c r="AB941"/>
  <c r="AA941"/>
  <c r="Z941"/>
  <c r="V941"/>
  <c r="W942" s="1"/>
  <c r="U941"/>
  <c r="AC941" s="1"/>
  <c r="O941"/>
  <c r="O961" s="1"/>
  <c r="K941"/>
  <c r="K961" s="1"/>
  <c r="G941"/>
  <c r="G961" s="1"/>
  <c r="AB940"/>
  <c r="AA940"/>
  <c r="Z940"/>
  <c r="X940"/>
  <c r="V940"/>
  <c r="U940"/>
  <c r="AC940" s="1"/>
  <c r="O940"/>
  <c r="N940"/>
  <c r="N941" s="1"/>
  <c r="N961" s="1"/>
  <c r="M940"/>
  <c r="M941" s="1"/>
  <c r="L940"/>
  <c r="L941" s="1"/>
  <c r="L961" s="1"/>
  <c r="K940"/>
  <c r="J940"/>
  <c r="J941" s="1"/>
  <c r="J961" s="1"/>
  <c r="I940"/>
  <c r="I941" s="1"/>
  <c r="I961" s="1"/>
  <c r="H940"/>
  <c r="H941" s="1"/>
  <c r="H961" s="1"/>
  <c r="G940"/>
  <c r="F940"/>
  <c r="F941" s="1"/>
  <c r="F961" s="1"/>
  <c r="E940"/>
  <c r="E941" s="1"/>
  <c r="D940"/>
  <c r="P940" s="1"/>
  <c r="AB939"/>
  <c r="AA939"/>
  <c r="Z939"/>
  <c r="X939"/>
  <c r="V939"/>
  <c r="U939"/>
  <c r="AC939" s="1"/>
  <c r="O939"/>
  <c r="N939"/>
  <c r="M939"/>
  <c r="L939"/>
  <c r="K939"/>
  <c r="J939"/>
  <c r="I939"/>
  <c r="H939"/>
  <c r="G939"/>
  <c r="F939"/>
  <c r="E939"/>
  <c r="D939"/>
  <c r="AB938"/>
  <c r="AA938"/>
  <c r="V938"/>
  <c r="W939" s="1"/>
  <c r="U938"/>
  <c r="AC938" s="1"/>
  <c r="P938"/>
  <c r="AB937"/>
  <c r="AA937"/>
  <c r="Z937"/>
  <c r="V937"/>
  <c r="W938" s="1"/>
  <c r="U937"/>
  <c r="AC937" s="1"/>
  <c r="P937"/>
  <c r="P939" s="1"/>
  <c r="AB936"/>
  <c r="AA936"/>
  <c r="Z936"/>
  <c r="X936"/>
  <c r="V936"/>
  <c r="U936"/>
  <c r="AC936" s="1"/>
  <c r="O936"/>
  <c r="N936"/>
  <c r="M936"/>
  <c r="L936"/>
  <c r="K936"/>
  <c r="J936"/>
  <c r="I936"/>
  <c r="H936"/>
  <c r="G936"/>
  <c r="F936"/>
  <c r="E936"/>
  <c r="AB935"/>
  <c r="AA935"/>
  <c r="Z935"/>
  <c r="V935"/>
  <c r="U935"/>
  <c r="AC935" s="1"/>
  <c r="O935"/>
  <c r="N935"/>
  <c r="M935"/>
  <c r="L935"/>
  <c r="K935"/>
  <c r="J935"/>
  <c r="I935"/>
  <c r="H935"/>
  <c r="G935"/>
  <c r="F935"/>
  <c r="E935"/>
  <c r="D935"/>
  <c r="D936" s="1"/>
  <c r="AB934"/>
  <c r="AA934"/>
  <c r="Z934"/>
  <c r="X934"/>
  <c r="V934"/>
  <c r="W935" s="1"/>
  <c r="U934"/>
  <c r="AC934" s="1"/>
  <c r="P934"/>
  <c r="AB933"/>
  <c r="AA933"/>
  <c r="Z933"/>
  <c r="U933"/>
  <c r="AC933" s="1"/>
  <c r="P933"/>
  <c r="AB932"/>
  <c r="AA932"/>
  <c r="Z932"/>
  <c r="X932"/>
  <c r="X938" s="1"/>
  <c r="W937" s="1"/>
  <c r="V932"/>
  <c r="W933" s="1"/>
  <c r="U932"/>
  <c r="AC932" s="1"/>
  <c r="U931"/>
  <c r="AA931" s="1"/>
  <c r="C930"/>
  <c r="U930" s="1"/>
  <c r="AA929"/>
  <c r="U929"/>
  <c r="AC929" s="1"/>
  <c r="AB928"/>
  <c r="AA928"/>
  <c r="Z928"/>
  <c r="X928"/>
  <c r="V928"/>
  <c r="U928"/>
  <c r="AC928" s="1"/>
  <c r="U927"/>
  <c r="O927"/>
  <c r="N927"/>
  <c r="M927"/>
  <c r="L927"/>
  <c r="K927"/>
  <c r="J927"/>
  <c r="I927"/>
  <c r="H927"/>
  <c r="G927"/>
  <c r="F927"/>
  <c r="E927"/>
  <c r="AB926"/>
  <c r="Z926"/>
  <c r="X926"/>
  <c r="V926"/>
  <c r="W927" s="1"/>
  <c r="U926"/>
  <c r="D926"/>
  <c r="E926" s="1"/>
  <c r="F926" s="1"/>
  <c r="G926" s="1"/>
  <c r="H926" s="1"/>
  <c r="I926" s="1"/>
  <c r="J926" s="1"/>
  <c r="K926" s="1"/>
  <c r="L926" s="1"/>
  <c r="M926" s="1"/>
  <c r="N926" s="1"/>
  <c r="O926" s="1"/>
  <c r="AA925"/>
  <c r="U925"/>
  <c r="AC925" s="1"/>
  <c r="AB924"/>
  <c r="AA924"/>
  <c r="Z924"/>
  <c r="X924"/>
  <c r="V924"/>
  <c r="W925" s="1"/>
  <c r="U924"/>
  <c r="AC924" s="1"/>
  <c r="O924"/>
  <c r="N924"/>
  <c r="M924"/>
  <c r="L924"/>
  <c r="K924"/>
  <c r="J924"/>
  <c r="I924"/>
  <c r="H924"/>
  <c r="G924"/>
  <c r="F924"/>
  <c r="E924"/>
  <c r="AB923"/>
  <c r="AA923"/>
  <c r="Z923"/>
  <c r="X923"/>
  <c r="V923"/>
  <c r="U923"/>
  <c r="AC923" s="1"/>
  <c r="U922"/>
  <c r="AB921"/>
  <c r="Z921"/>
  <c r="X921"/>
  <c r="V921"/>
  <c r="W922" s="1"/>
  <c r="U921"/>
  <c r="T922" s="1"/>
  <c r="AB920"/>
  <c r="Z920"/>
  <c r="X920"/>
  <c r="V920"/>
  <c r="U920"/>
  <c r="AA920" s="1"/>
  <c r="AB919"/>
  <c r="Z919"/>
  <c r="X919"/>
  <c r="V919"/>
  <c r="U919"/>
  <c r="AA919" s="1"/>
  <c r="AB918"/>
  <c r="Z918"/>
  <c r="X918"/>
  <c r="V918"/>
  <c r="U918"/>
  <c r="AA918" s="1"/>
  <c r="O918"/>
  <c r="N918"/>
  <c r="M918"/>
  <c r="L918"/>
  <c r="K918"/>
  <c r="J918"/>
  <c r="I918"/>
  <c r="H918"/>
  <c r="G918"/>
  <c r="F918"/>
  <c r="E918"/>
  <c r="AB917"/>
  <c r="Z917"/>
  <c r="X917"/>
  <c r="V917"/>
  <c r="U917"/>
  <c r="AA917" s="1"/>
  <c r="O917"/>
  <c r="N917"/>
  <c r="M917"/>
  <c r="L917"/>
  <c r="K917"/>
  <c r="J917"/>
  <c r="I917"/>
  <c r="H917"/>
  <c r="G917"/>
  <c r="F917"/>
  <c r="E917"/>
  <c r="D917"/>
  <c r="D918" s="1"/>
  <c r="AB916"/>
  <c r="Z916"/>
  <c r="X916"/>
  <c r="V916"/>
  <c r="U916"/>
  <c r="AA916" s="1"/>
  <c r="O916"/>
  <c r="N916"/>
  <c r="M916"/>
  <c r="L916"/>
  <c r="K916"/>
  <c r="J916"/>
  <c r="I916"/>
  <c r="H916"/>
  <c r="G916"/>
  <c r="F916"/>
  <c r="E916"/>
  <c r="D916"/>
  <c r="AB915"/>
  <c r="Z915"/>
  <c r="X915"/>
  <c r="V915"/>
  <c r="U915"/>
  <c r="AA915" s="1"/>
  <c r="P915"/>
  <c r="AB914"/>
  <c r="Z914"/>
  <c r="X914"/>
  <c r="V914"/>
  <c r="U914"/>
  <c r="AA914" s="1"/>
  <c r="O914"/>
  <c r="O921" s="1"/>
  <c r="N914"/>
  <c r="N921" s="1"/>
  <c r="M914"/>
  <c r="M921" s="1"/>
  <c r="L914"/>
  <c r="L921" s="1"/>
  <c r="K914"/>
  <c r="K921" s="1"/>
  <c r="J914"/>
  <c r="J921" s="1"/>
  <c r="I914"/>
  <c r="I921" s="1"/>
  <c r="H914"/>
  <c r="H921" s="1"/>
  <c r="G914"/>
  <c r="G921" s="1"/>
  <c r="F914"/>
  <c r="F921" s="1"/>
  <c r="E914"/>
  <c r="E921" s="1"/>
  <c r="D914"/>
  <c r="D921" s="1"/>
  <c r="AB913"/>
  <c r="Z913"/>
  <c r="X913"/>
  <c r="V913"/>
  <c r="U913"/>
  <c r="AA913" s="1"/>
  <c r="AB912"/>
  <c r="Z912"/>
  <c r="X912"/>
  <c r="V912"/>
  <c r="U912"/>
  <c r="AA912" s="1"/>
  <c r="T912"/>
  <c r="T913" s="1"/>
  <c r="T914" s="1"/>
  <c r="T915" s="1"/>
  <c r="T916" s="1"/>
  <c r="T917" s="1"/>
  <c r="T918" s="1"/>
  <c r="T919" s="1"/>
  <c r="T920" s="1"/>
  <c r="T921" s="1"/>
  <c r="O912"/>
  <c r="O920" s="1"/>
  <c r="N912"/>
  <c r="N920" s="1"/>
  <c r="M912"/>
  <c r="M920" s="1"/>
  <c r="L912"/>
  <c r="L920" s="1"/>
  <c r="K912"/>
  <c r="K920" s="1"/>
  <c r="J912"/>
  <c r="J920" s="1"/>
  <c r="I912"/>
  <c r="I920" s="1"/>
  <c r="H912"/>
  <c r="H920" s="1"/>
  <c r="G912"/>
  <c r="G920" s="1"/>
  <c r="F912"/>
  <c r="F920" s="1"/>
  <c r="E912"/>
  <c r="E920" s="1"/>
  <c r="D912"/>
  <c r="D920" s="1"/>
  <c r="AB911"/>
  <c r="Z911"/>
  <c r="V911"/>
  <c r="U911"/>
  <c r="AA911" s="1"/>
  <c r="P911"/>
  <c r="AB910"/>
  <c r="Z910"/>
  <c r="X910"/>
  <c r="V910"/>
  <c r="U910"/>
  <c r="AA910" s="1"/>
  <c r="AA909"/>
  <c r="U909"/>
  <c r="AC909" s="1"/>
  <c r="AB908"/>
  <c r="AA908"/>
  <c r="Z908"/>
  <c r="X908"/>
  <c r="V908"/>
  <c r="W909" s="1"/>
  <c r="U908"/>
  <c r="AC908" s="1"/>
  <c r="O908"/>
  <c r="N908"/>
  <c r="M908"/>
  <c r="L908"/>
  <c r="K908"/>
  <c r="J908"/>
  <c r="H908"/>
  <c r="G908"/>
  <c r="F908"/>
  <c r="E908"/>
  <c r="D908"/>
  <c r="AB907"/>
  <c r="AA907"/>
  <c r="Z907"/>
  <c r="X907"/>
  <c r="V907"/>
  <c r="U907"/>
  <c r="AC907" s="1"/>
  <c r="U906"/>
  <c r="O906"/>
  <c r="N906"/>
  <c r="M906"/>
  <c r="L906"/>
  <c r="K906"/>
  <c r="J906"/>
  <c r="I906"/>
  <c r="H906"/>
  <c r="G906"/>
  <c r="F906"/>
  <c r="E906"/>
  <c r="D906"/>
  <c r="U905"/>
  <c r="AA905" s="1"/>
  <c r="O905"/>
  <c r="N905"/>
  <c r="M905"/>
  <c r="L905"/>
  <c r="K905"/>
  <c r="J905"/>
  <c r="I905"/>
  <c r="H905"/>
  <c r="G905"/>
  <c r="F905"/>
  <c r="E905"/>
  <c r="D905"/>
  <c r="P905" s="1"/>
  <c r="U904"/>
  <c r="AA904" s="1"/>
  <c r="P904"/>
  <c r="U903"/>
  <c r="P903"/>
  <c r="U902"/>
  <c r="AA902" s="1"/>
  <c r="AB901"/>
  <c r="Z901"/>
  <c r="X901"/>
  <c r="V901"/>
  <c r="U901"/>
  <c r="AA900"/>
  <c r="U900"/>
  <c r="AC900" s="1"/>
  <c r="O900"/>
  <c r="N900"/>
  <c r="M900"/>
  <c r="L900"/>
  <c r="K900"/>
  <c r="J900"/>
  <c r="I900"/>
  <c r="I908" s="1"/>
  <c r="H900"/>
  <c r="G900"/>
  <c r="F900"/>
  <c r="E900"/>
  <c r="AA899"/>
  <c r="U899"/>
  <c r="AC899" s="1"/>
  <c r="AA898"/>
  <c r="U898"/>
  <c r="AC898" s="1"/>
  <c r="O898"/>
  <c r="O899" s="1"/>
  <c r="O919" s="1"/>
  <c r="N898"/>
  <c r="N899" s="1"/>
  <c r="N919" s="1"/>
  <c r="M898"/>
  <c r="M899" s="1"/>
  <c r="M919" s="1"/>
  <c r="L898"/>
  <c r="L899" s="1"/>
  <c r="L919" s="1"/>
  <c r="K898"/>
  <c r="K899" s="1"/>
  <c r="K919" s="1"/>
  <c r="J898"/>
  <c r="J899" s="1"/>
  <c r="J919" s="1"/>
  <c r="I898"/>
  <c r="I899" s="1"/>
  <c r="I919" s="1"/>
  <c r="H898"/>
  <c r="H899" s="1"/>
  <c r="H919" s="1"/>
  <c r="G898"/>
  <c r="G899" s="1"/>
  <c r="G919" s="1"/>
  <c r="F898"/>
  <c r="F899" s="1"/>
  <c r="F919" s="1"/>
  <c r="E898"/>
  <c r="E899" s="1"/>
  <c r="E919" s="1"/>
  <c r="D898"/>
  <c r="D899" s="1"/>
  <c r="AB897"/>
  <c r="AA897"/>
  <c r="X897"/>
  <c r="U897"/>
  <c r="AC897" s="1"/>
  <c r="O897"/>
  <c r="N897"/>
  <c r="M897"/>
  <c r="L897"/>
  <c r="K897"/>
  <c r="J897"/>
  <c r="I897"/>
  <c r="H897"/>
  <c r="G897"/>
  <c r="F897"/>
  <c r="E897"/>
  <c r="D897"/>
  <c r="AB896"/>
  <c r="AA896"/>
  <c r="U896"/>
  <c r="AC896" s="1"/>
  <c r="P896"/>
  <c r="AB895"/>
  <c r="AA895"/>
  <c r="X895"/>
  <c r="U895"/>
  <c r="AC895" s="1"/>
  <c r="P895"/>
  <c r="P897" s="1"/>
  <c r="AB894"/>
  <c r="AA894"/>
  <c r="X894"/>
  <c r="U894"/>
  <c r="AC894" s="1"/>
  <c r="N894"/>
  <c r="M894"/>
  <c r="L894"/>
  <c r="J894"/>
  <c r="I894"/>
  <c r="H894"/>
  <c r="F894"/>
  <c r="E894"/>
  <c r="AB893"/>
  <c r="AA893"/>
  <c r="U893"/>
  <c r="AC893" s="1"/>
  <c r="O893"/>
  <c r="N893"/>
  <c r="M893"/>
  <c r="L893"/>
  <c r="K893"/>
  <c r="J893"/>
  <c r="I893"/>
  <c r="H893"/>
  <c r="G893"/>
  <c r="F893"/>
  <c r="E893"/>
  <c r="D893"/>
  <c r="AB892"/>
  <c r="AA892"/>
  <c r="U892"/>
  <c r="AC892" s="1"/>
  <c r="P892"/>
  <c r="AB891"/>
  <c r="AA891"/>
  <c r="U891"/>
  <c r="AC891" s="1"/>
  <c r="P891"/>
  <c r="P906" s="1"/>
  <c r="AB890"/>
  <c r="AA890"/>
  <c r="X890"/>
  <c r="X896" s="1"/>
  <c r="U890"/>
  <c r="AC890" s="1"/>
  <c r="AB889"/>
  <c r="AA889"/>
  <c r="Z889"/>
  <c r="X889"/>
  <c r="V889"/>
  <c r="U889"/>
  <c r="AC889" s="1"/>
  <c r="U888"/>
  <c r="C888"/>
  <c r="T888" s="1"/>
  <c r="U887"/>
  <c r="AA887" s="1"/>
  <c r="AB886"/>
  <c r="X886"/>
  <c r="X892" s="1"/>
  <c r="U886"/>
  <c r="Z886" s="1"/>
  <c r="AB885"/>
  <c r="AA885"/>
  <c r="X885"/>
  <c r="X891" s="1"/>
  <c r="U885"/>
  <c r="AC885" s="1"/>
  <c r="O885"/>
  <c r="O894" s="1"/>
  <c r="N885"/>
  <c r="M885"/>
  <c r="L885"/>
  <c r="K885"/>
  <c r="K894" s="1"/>
  <c r="J885"/>
  <c r="I885"/>
  <c r="H885"/>
  <c r="G885"/>
  <c r="G894" s="1"/>
  <c r="F885"/>
  <c r="E885"/>
  <c r="AB884"/>
  <c r="AA884"/>
  <c r="Z884"/>
  <c r="X884"/>
  <c r="V884"/>
  <c r="W885" s="1"/>
  <c r="U884"/>
  <c r="AC884" s="1"/>
  <c r="D884"/>
  <c r="E884" s="1"/>
  <c r="F884" s="1"/>
  <c r="G884" s="1"/>
  <c r="H884" s="1"/>
  <c r="I884" s="1"/>
  <c r="J884" s="1"/>
  <c r="K884" s="1"/>
  <c r="L884" s="1"/>
  <c r="M884" s="1"/>
  <c r="N884" s="1"/>
  <c r="O884" s="1"/>
  <c r="U883"/>
  <c r="AB882"/>
  <c r="X882"/>
  <c r="U882"/>
  <c r="Z882" s="1"/>
  <c r="O882"/>
  <c r="N882"/>
  <c r="M882"/>
  <c r="L882"/>
  <c r="K882"/>
  <c r="J882"/>
  <c r="I882"/>
  <c r="H882"/>
  <c r="G882"/>
  <c r="F882"/>
  <c r="E882"/>
  <c r="AB881"/>
  <c r="X881"/>
  <c r="U881"/>
  <c r="Z881" s="1"/>
  <c r="AB880"/>
  <c r="AA880"/>
  <c r="X880"/>
  <c r="U880"/>
  <c r="AC880" s="1"/>
  <c r="AB879"/>
  <c r="AA879"/>
  <c r="Z879"/>
  <c r="X879"/>
  <c r="V879"/>
  <c r="W880" s="1"/>
  <c r="U879"/>
  <c r="AC879" s="1"/>
  <c r="AB878"/>
  <c r="AA878"/>
  <c r="Z878"/>
  <c r="X878"/>
  <c r="V878"/>
  <c r="U878"/>
  <c r="AC878" s="1"/>
  <c r="AB877"/>
  <c r="AA877"/>
  <c r="Z877"/>
  <c r="X877"/>
  <c r="V877"/>
  <c r="U877"/>
  <c r="AC877" s="1"/>
  <c r="AB876"/>
  <c r="AA876"/>
  <c r="Z876"/>
  <c r="X876"/>
  <c r="V876"/>
  <c r="U876"/>
  <c r="AC876" s="1"/>
  <c r="O876"/>
  <c r="N876"/>
  <c r="M876"/>
  <c r="L876"/>
  <c r="K876"/>
  <c r="J876"/>
  <c r="I876"/>
  <c r="H876"/>
  <c r="G876"/>
  <c r="F876"/>
  <c r="E876"/>
  <c r="AB875"/>
  <c r="AA875"/>
  <c r="Z875"/>
  <c r="X875"/>
  <c r="V875"/>
  <c r="U875"/>
  <c r="AC875" s="1"/>
  <c r="O875"/>
  <c r="N875"/>
  <c r="M875"/>
  <c r="L875"/>
  <c r="K875"/>
  <c r="J875"/>
  <c r="I875"/>
  <c r="H875"/>
  <c r="G875"/>
  <c r="F875"/>
  <c r="E875"/>
  <c r="D875"/>
  <c r="D876" s="1"/>
  <c r="AB874"/>
  <c r="AA874"/>
  <c r="Z874"/>
  <c r="X874"/>
  <c r="V874"/>
  <c r="U874"/>
  <c r="AC874" s="1"/>
  <c r="O874"/>
  <c r="N874"/>
  <c r="M874"/>
  <c r="L874"/>
  <c r="K874"/>
  <c r="J874"/>
  <c r="I874"/>
  <c r="H874"/>
  <c r="G874"/>
  <c r="F874"/>
  <c r="E874"/>
  <c r="D874"/>
  <c r="AB873"/>
  <c r="AA873"/>
  <c r="Z873"/>
  <c r="X873"/>
  <c r="V873"/>
  <c r="U873"/>
  <c r="AC873" s="1"/>
  <c r="P873"/>
  <c r="AB872"/>
  <c r="AA872"/>
  <c r="Z872"/>
  <c r="X872"/>
  <c r="V872"/>
  <c r="U872"/>
  <c r="AC872" s="1"/>
  <c r="O872"/>
  <c r="O879" s="1"/>
  <c r="N872"/>
  <c r="N879" s="1"/>
  <c r="M872"/>
  <c r="M879" s="1"/>
  <c r="L872"/>
  <c r="L879" s="1"/>
  <c r="K872"/>
  <c r="K879" s="1"/>
  <c r="J872"/>
  <c r="J879" s="1"/>
  <c r="I872"/>
  <c r="I879" s="1"/>
  <c r="H872"/>
  <c r="H879" s="1"/>
  <c r="G872"/>
  <c r="G879" s="1"/>
  <c r="F872"/>
  <c r="F879" s="1"/>
  <c r="E872"/>
  <c r="E879" s="1"/>
  <c r="D872"/>
  <c r="D879" s="1"/>
  <c r="AB871"/>
  <c r="AA871"/>
  <c r="Z871"/>
  <c r="X871"/>
  <c r="V871"/>
  <c r="U871"/>
  <c r="AC871" s="1"/>
  <c r="AB870"/>
  <c r="AA870"/>
  <c r="Z870"/>
  <c r="X870"/>
  <c r="V870"/>
  <c r="U870"/>
  <c r="AC870" s="1"/>
  <c r="T870"/>
  <c r="T871" s="1"/>
  <c r="T872" s="1"/>
  <c r="T873" s="1"/>
  <c r="T874" s="1"/>
  <c r="T875" s="1"/>
  <c r="T876" s="1"/>
  <c r="T877" s="1"/>
  <c r="T878" s="1"/>
  <c r="T879" s="1"/>
  <c r="T880" s="1"/>
  <c r="T881" s="1"/>
  <c r="T882" s="1"/>
  <c r="O870"/>
  <c r="O878" s="1"/>
  <c r="N870"/>
  <c r="N878" s="1"/>
  <c r="M870"/>
  <c r="M878" s="1"/>
  <c r="L870"/>
  <c r="L878" s="1"/>
  <c r="K870"/>
  <c r="K878" s="1"/>
  <c r="J870"/>
  <c r="J878" s="1"/>
  <c r="I870"/>
  <c r="I878" s="1"/>
  <c r="H870"/>
  <c r="H878" s="1"/>
  <c r="G870"/>
  <c r="G878" s="1"/>
  <c r="F870"/>
  <c r="F878" s="1"/>
  <c r="E870"/>
  <c r="E878" s="1"/>
  <c r="D870"/>
  <c r="D878" s="1"/>
  <c r="AB869"/>
  <c r="AA869"/>
  <c r="Z869"/>
  <c r="V869"/>
  <c r="U869"/>
  <c r="P869"/>
  <c r="AB868"/>
  <c r="AA868"/>
  <c r="Z868"/>
  <c r="X868"/>
  <c r="V868"/>
  <c r="U868"/>
  <c r="AC868" s="1"/>
  <c r="U867"/>
  <c r="AB866"/>
  <c r="Z866"/>
  <c r="X866"/>
  <c r="V866"/>
  <c r="W867" s="1"/>
  <c r="U866"/>
  <c r="N866"/>
  <c r="M866"/>
  <c r="L866"/>
  <c r="K866"/>
  <c r="J866"/>
  <c r="I866"/>
  <c r="H866"/>
  <c r="G866"/>
  <c r="F866"/>
  <c r="E866"/>
  <c r="D866"/>
  <c r="AB865"/>
  <c r="Z865"/>
  <c r="X865"/>
  <c r="V865"/>
  <c r="U865"/>
  <c r="AA865" s="1"/>
  <c r="AA864"/>
  <c r="U864"/>
  <c r="AC864" s="1"/>
  <c r="O864"/>
  <c r="N864"/>
  <c r="M864"/>
  <c r="L864"/>
  <c r="K864"/>
  <c r="J864"/>
  <c r="I864"/>
  <c r="H864"/>
  <c r="G864"/>
  <c r="F864"/>
  <c r="E864"/>
  <c r="D864"/>
  <c r="AA863"/>
  <c r="U863"/>
  <c r="AC863" s="1"/>
  <c r="O863"/>
  <c r="N863"/>
  <c r="M863"/>
  <c r="L863"/>
  <c r="K863"/>
  <c r="J863"/>
  <c r="I863"/>
  <c r="H863"/>
  <c r="G863"/>
  <c r="F863"/>
  <c r="E863"/>
  <c r="D863"/>
  <c r="P863" s="1"/>
  <c r="P864" s="1"/>
  <c r="AA862"/>
  <c r="U862"/>
  <c r="AC862" s="1"/>
  <c r="P862"/>
  <c r="U861"/>
  <c r="AC861" s="1"/>
  <c r="P861"/>
  <c r="P855" s="1"/>
  <c r="AA860"/>
  <c r="U860"/>
  <c r="AC860" s="1"/>
  <c r="AB859"/>
  <c r="AA859"/>
  <c r="Z859"/>
  <c r="X859"/>
  <c r="V859"/>
  <c r="U859"/>
  <c r="AC859" s="1"/>
  <c r="U858"/>
  <c r="O858"/>
  <c r="O866" s="1"/>
  <c r="N858"/>
  <c r="M858"/>
  <c r="L858"/>
  <c r="K858"/>
  <c r="J858"/>
  <c r="I858"/>
  <c r="H858"/>
  <c r="G858"/>
  <c r="F858"/>
  <c r="E858"/>
  <c r="U857"/>
  <c r="AA857" s="1"/>
  <c r="U856"/>
  <c r="AA856" s="1"/>
  <c r="O856"/>
  <c r="O857" s="1"/>
  <c r="O877" s="1"/>
  <c r="N856"/>
  <c r="N857" s="1"/>
  <c r="N877" s="1"/>
  <c r="M856"/>
  <c r="M857" s="1"/>
  <c r="M877" s="1"/>
  <c r="L856"/>
  <c r="L857" s="1"/>
  <c r="L877" s="1"/>
  <c r="K856"/>
  <c r="K857" s="1"/>
  <c r="K877" s="1"/>
  <c r="J856"/>
  <c r="J857" s="1"/>
  <c r="J877" s="1"/>
  <c r="I856"/>
  <c r="I857" s="1"/>
  <c r="I877" s="1"/>
  <c r="H856"/>
  <c r="H857" s="1"/>
  <c r="H877" s="1"/>
  <c r="G856"/>
  <c r="G857" s="1"/>
  <c r="G877" s="1"/>
  <c r="F856"/>
  <c r="F857" s="1"/>
  <c r="F877" s="1"/>
  <c r="E856"/>
  <c r="E857" s="1"/>
  <c r="E877" s="1"/>
  <c r="D856"/>
  <c r="D857" s="1"/>
  <c r="U855"/>
  <c r="AA855" s="1"/>
  <c r="O855"/>
  <c r="N855"/>
  <c r="M855"/>
  <c r="L855"/>
  <c r="K855"/>
  <c r="J855"/>
  <c r="I855"/>
  <c r="H855"/>
  <c r="G855"/>
  <c r="F855"/>
  <c r="E855"/>
  <c r="D855"/>
  <c r="U854"/>
  <c r="AA854" s="1"/>
  <c r="P854"/>
  <c r="U853"/>
  <c r="AA853" s="1"/>
  <c r="P853"/>
  <c r="U852"/>
  <c r="AA852" s="1"/>
  <c r="O852"/>
  <c r="N852"/>
  <c r="M852"/>
  <c r="L852"/>
  <c r="K852"/>
  <c r="J852"/>
  <c r="I852"/>
  <c r="H852"/>
  <c r="G852"/>
  <c r="F852"/>
  <c r="E852"/>
  <c r="U851"/>
  <c r="AA851" s="1"/>
  <c r="O851"/>
  <c r="N851"/>
  <c r="M851"/>
  <c r="L851"/>
  <c r="K851"/>
  <c r="J851"/>
  <c r="I851"/>
  <c r="H851"/>
  <c r="G851"/>
  <c r="F851"/>
  <c r="E851"/>
  <c r="D851"/>
  <c r="D852" s="1"/>
  <c r="U850"/>
  <c r="AA850" s="1"/>
  <c r="P850"/>
  <c r="U849"/>
  <c r="AA849" s="1"/>
  <c r="P849"/>
  <c r="U848"/>
  <c r="AA848" s="1"/>
  <c r="AB847"/>
  <c r="Z847"/>
  <c r="X847"/>
  <c r="V847"/>
  <c r="U847"/>
  <c r="C846"/>
  <c r="U846" s="1"/>
  <c r="AA845"/>
  <c r="U845"/>
  <c r="AC845" s="1"/>
  <c r="AB844"/>
  <c r="AA844"/>
  <c r="Z844"/>
  <c r="X844"/>
  <c r="V844"/>
  <c r="U844"/>
  <c r="AC844" s="1"/>
  <c r="U843"/>
  <c r="O843"/>
  <c r="N843"/>
  <c r="M843"/>
  <c r="L843"/>
  <c r="K843"/>
  <c r="J843"/>
  <c r="I843"/>
  <c r="H843"/>
  <c r="G843"/>
  <c r="F843"/>
  <c r="E843"/>
  <c r="AB842"/>
  <c r="Z842"/>
  <c r="X842"/>
  <c r="V842"/>
  <c r="W843" s="1"/>
  <c r="U842"/>
  <c r="D842"/>
  <c r="E842" s="1"/>
  <c r="F842" s="1"/>
  <c r="G842" s="1"/>
  <c r="H842" s="1"/>
  <c r="I842" s="1"/>
  <c r="J842" s="1"/>
  <c r="K842" s="1"/>
  <c r="L842" s="1"/>
  <c r="M842" s="1"/>
  <c r="N842" s="1"/>
  <c r="O842" s="1"/>
  <c r="AA841"/>
  <c r="U841"/>
  <c r="AC841" s="1"/>
  <c r="AB840"/>
  <c r="AA840"/>
  <c r="Z840"/>
  <c r="X840"/>
  <c r="V840"/>
  <c r="W841" s="1"/>
  <c r="U840"/>
  <c r="AC840" s="1"/>
  <c r="O840"/>
  <c r="N840"/>
  <c r="M840"/>
  <c r="L840"/>
  <c r="K840"/>
  <c r="J840"/>
  <c r="I840"/>
  <c r="H840"/>
  <c r="G840"/>
  <c r="F840"/>
  <c r="E840"/>
  <c r="D840"/>
  <c r="D843" s="1"/>
  <c r="AB839"/>
  <c r="AA839"/>
  <c r="Z839"/>
  <c r="X839"/>
  <c r="V839"/>
  <c r="U839"/>
  <c r="AC839" s="1"/>
  <c r="U838"/>
  <c r="AB837"/>
  <c r="Z837"/>
  <c r="X837"/>
  <c r="V837"/>
  <c r="W838" s="1"/>
  <c r="U837"/>
  <c r="AB836"/>
  <c r="Z836"/>
  <c r="X836"/>
  <c r="V836"/>
  <c r="U836"/>
  <c r="AA836" s="1"/>
  <c r="AB835"/>
  <c r="Z835"/>
  <c r="X835"/>
  <c r="V835"/>
  <c r="U835"/>
  <c r="AA835" s="1"/>
  <c r="AB834"/>
  <c r="Z834"/>
  <c r="X834"/>
  <c r="V834"/>
  <c r="U834"/>
  <c r="AA834" s="1"/>
  <c r="O834"/>
  <c r="N834"/>
  <c r="M834"/>
  <c r="L834"/>
  <c r="K834"/>
  <c r="J834"/>
  <c r="I834"/>
  <c r="H834"/>
  <c r="G834"/>
  <c r="F834"/>
  <c r="E834"/>
  <c r="D834"/>
  <c r="AB833"/>
  <c r="Z833"/>
  <c r="X833"/>
  <c r="V833"/>
  <c r="U833"/>
  <c r="AA833" s="1"/>
  <c r="O833"/>
  <c r="N833"/>
  <c r="M833"/>
  <c r="L833"/>
  <c r="K833"/>
  <c r="J833"/>
  <c r="I833"/>
  <c r="H833"/>
  <c r="G833"/>
  <c r="F833"/>
  <c r="E833"/>
  <c r="D833"/>
  <c r="P833" s="1"/>
  <c r="AB832"/>
  <c r="Z832"/>
  <c r="X832"/>
  <c r="V832"/>
  <c r="U832"/>
  <c r="AA832" s="1"/>
  <c r="O832"/>
  <c r="N832"/>
  <c r="M832"/>
  <c r="L832"/>
  <c r="K832"/>
  <c r="J832"/>
  <c r="I832"/>
  <c r="H832"/>
  <c r="G832"/>
  <c r="F832"/>
  <c r="E832"/>
  <c r="D832"/>
  <c r="AB831"/>
  <c r="Z831"/>
  <c r="X831"/>
  <c r="V831"/>
  <c r="U831"/>
  <c r="AA831" s="1"/>
  <c r="P831"/>
  <c r="AB830"/>
  <c r="Z830"/>
  <c r="X830"/>
  <c r="V830"/>
  <c r="U830"/>
  <c r="AA830" s="1"/>
  <c r="O830"/>
  <c r="O837" s="1"/>
  <c r="N830"/>
  <c r="N837" s="1"/>
  <c r="M830"/>
  <c r="M837" s="1"/>
  <c r="L830"/>
  <c r="L837" s="1"/>
  <c r="K830"/>
  <c r="K837" s="1"/>
  <c r="J830"/>
  <c r="J837" s="1"/>
  <c r="I830"/>
  <c r="I837" s="1"/>
  <c r="H830"/>
  <c r="H837" s="1"/>
  <c r="G830"/>
  <c r="G837" s="1"/>
  <c r="F830"/>
  <c r="F837" s="1"/>
  <c r="E830"/>
  <c r="E837" s="1"/>
  <c r="D830"/>
  <c r="D837" s="1"/>
  <c r="AB829"/>
  <c r="Z829"/>
  <c r="X829"/>
  <c r="V829"/>
  <c r="U829"/>
  <c r="AA829" s="1"/>
  <c r="AB828"/>
  <c r="Z828"/>
  <c r="X828"/>
  <c r="V828"/>
  <c r="U828"/>
  <c r="AA828" s="1"/>
  <c r="T828"/>
  <c r="T829" s="1"/>
  <c r="T830" s="1"/>
  <c r="T831" s="1"/>
  <c r="T832" s="1"/>
  <c r="T833" s="1"/>
  <c r="T834" s="1"/>
  <c r="T835" s="1"/>
  <c r="T836" s="1"/>
  <c r="T837" s="1"/>
  <c r="O828"/>
  <c r="O836" s="1"/>
  <c r="N828"/>
  <c r="N836" s="1"/>
  <c r="M828"/>
  <c r="M836" s="1"/>
  <c r="L828"/>
  <c r="L836" s="1"/>
  <c r="K828"/>
  <c r="K836" s="1"/>
  <c r="J828"/>
  <c r="J836" s="1"/>
  <c r="I828"/>
  <c r="I836" s="1"/>
  <c r="H828"/>
  <c r="H836" s="1"/>
  <c r="G828"/>
  <c r="G836" s="1"/>
  <c r="F828"/>
  <c r="F836" s="1"/>
  <c r="E828"/>
  <c r="E836" s="1"/>
  <c r="D828"/>
  <c r="D836" s="1"/>
  <c r="AB827"/>
  <c r="Z827"/>
  <c r="V827"/>
  <c r="U827"/>
  <c r="AA827" s="1"/>
  <c r="P827"/>
  <c r="AB826"/>
  <c r="Z826"/>
  <c r="X826"/>
  <c r="V826"/>
  <c r="U826"/>
  <c r="AA826" s="1"/>
  <c r="AA825"/>
  <c r="U825"/>
  <c r="AC825" s="1"/>
  <c r="AB824"/>
  <c r="AA824"/>
  <c r="Z824"/>
  <c r="X824"/>
  <c r="V824"/>
  <c r="W825" s="1"/>
  <c r="U824"/>
  <c r="AC824" s="1"/>
  <c r="O824"/>
  <c r="N824"/>
  <c r="M824"/>
  <c r="L824"/>
  <c r="K824"/>
  <c r="J824"/>
  <c r="I824"/>
  <c r="H824"/>
  <c r="G824"/>
  <c r="F824"/>
  <c r="E824"/>
  <c r="AB823"/>
  <c r="AA823"/>
  <c r="Z823"/>
  <c r="X823"/>
  <c r="V823"/>
  <c r="U823"/>
  <c r="AC823" s="1"/>
  <c r="U822"/>
  <c r="O822"/>
  <c r="N822"/>
  <c r="M822"/>
  <c r="L822"/>
  <c r="K822"/>
  <c r="J822"/>
  <c r="I822"/>
  <c r="H822"/>
  <c r="G822"/>
  <c r="F822"/>
  <c r="E822"/>
  <c r="D822"/>
  <c r="U821"/>
  <c r="AA821" s="1"/>
  <c r="O821"/>
  <c r="N821"/>
  <c r="M821"/>
  <c r="L821"/>
  <c r="K821"/>
  <c r="J821"/>
  <c r="I821"/>
  <c r="H821"/>
  <c r="G821"/>
  <c r="F821"/>
  <c r="E821"/>
  <c r="D821"/>
  <c r="P821" s="1"/>
  <c r="U820"/>
  <c r="AA820" s="1"/>
  <c r="P820"/>
  <c r="U819"/>
  <c r="P819"/>
  <c r="P834" s="1"/>
  <c r="U818"/>
  <c r="AA818" s="1"/>
  <c r="AB817"/>
  <c r="Z817"/>
  <c r="X817"/>
  <c r="V817"/>
  <c r="U817"/>
  <c r="AA816"/>
  <c r="U816"/>
  <c r="AC816" s="1"/>
  <c r="O816"/>
  <c r="N816"/>
  <c r="M816"/>
  <c r="L816"/>
  <c r="K816"/>
  <c r="J816"/>
  <c r="I816"/>
  <c r="H816"/>
  <c r="G816"/>
  <c r="F816"/>
  <c r="E816"/>
  <c r="D816"/>
  <c r="D824" s="1"/>
  <c r="AA815"/>
  <c r="U815"/>
  <c r="AC815" s="1"/>
  <c r="AA814"/>
  <c r="U814"/>
  <c r="AC814" s="1"/>
  <c r="O814"/>
  <c r="O815" s="1"/>
  <c r="O835" s="1"/>
  <c r="N814"/>
  <c r="N815" s="1"/>
  <c r="N835" s="1"/>
  <c r="M814"/>
  <c r="M815" s="1"/>
  <c r="M835" s="1"/>
  <c r="L814"/>
  <c r="L815" s="1"/>
  <c r="L835" s="1"/>
  <c r="K814"/>
  <c r="K815" s="1"/>
  <c r="K835" s="1"/>
  <c r="J814"/>
  <c r="J815" s="1"/>
  <c r="J835" s="1"/>
  <c r="I814"/>
  <c r="I815" s="1"/>
  <c r="I835" s="1"/>
  <c r="H814"/>
  <c r="H815" s="1"/>
  <c r="H835" s="1"/>
  <c r="G814"/>
  <c r="G815" s="1"/>
  <c r="G835" s="1"/>
  <c r="F814"/>
  <c r="F815" s="1"/>
  <c r="F835" s="1"/>
  <c r="E814"/>
  <c r="E815" s="1"/>
  <c r="E835" s="1"/>
  <c r="D814"/>
  <c r="D815" s="1"/>
  <c r="AA813"/>
  <c r="U813"/>
  <c r="AC813" s="1"/>
  <c r="P813"/>
  <c r="O813"/>
  <c r="N813"/>
  <c r="M813"/>
  <c r="L813"/>
  <c r="K813"/>
  <c r="J813"/>
  <c r="I813"/>
  <c r="H813"/>
  <c r="G813"/>
  <c r="F813"/>
  <c r="E813"/>
  <c r="D813"/>
  <c r="AB812"/>
  <c r="AA812"/>
  <c r="U812"/>
  <c r="AC812" s="1"/>
  <c r="P812"/>
  <c r="AB811"/>
  <c r="AA811"/>
  <c r="X811"/>
  <c r="U811"/>
  <c r="AC811" s="1"/>
  <c r="P811"/>
  <c r="AB810"/>
  <c r="AA810"/>
  <c r="X810"/>
  <c r="U810"/>
  <c r="AC810" s="1"/>
  <c r="O810"/>
  <c r="N810"/>
  <c r="M810"/>
  <c r="L810"/>
  <c r="K810"/>
  <c r="J810"/>
  <c r="I810"/>
  <c r="H810"/>
  <c r="G810"/>
  <c r="F810"/>
  <c r="E810"/>
  <c r="D810"/>
  <c r="AB809"/>
  <c r="AA809"/>
  <c r="U809"/>
  <c r="AC809" s="1"/>
  <c r="O809"/>
  <c r="N809"/>
  <c r="M809"/>
  <c r="L809"/>
  <c r="K809"/>
  <c r="J809"/>
  <c r="I809"/>
  <c r="H809"/>
  <c r="G809"/>
  <c r="F809"/>
  <c r="E809"/>
  <c r="D809"/>
  <c r="AB808"/>
  <c r="AA808"/>
  <c r="U808"/>
  <c r="AC808" s="1"/>
  <c r="P808"/>
  <c r="AB807"/>
  <c r="AA807"/>
  <c r="U807"/>
  <c r="AC807" s="1"/>
  <c r="P807"/>
  <c r="P822" s="1"/>
  <c r="AB806"/>
  <c r="AA806"/>
  <c r="X806"/>
  <c r="X812" s="1"/>
  <c r="U806"/>
  <c r="AC806" s="1"/>
  <c r="AB805"/>
  <c r="AA805"/>
  <c r="Z805"/>
  <c r="X805"/>
  <c r="V805"/>
  <c r="W806" s="1"/>
  <c r="U805"/>
  <c r="AC805" s="1"/>
  <c r="U804"/>
  <c r="C804"/>
  <c r="U803"/>
  <c r="AA803" s="1"/>
  <c r="AB802"/>
  <c r="X802"/>
  <c r="X808" s="1"/>
  <c r="U802"/>
  <c r="Z802" s="1"/>
  <c r="AB801"/>
  <c r="AA801"/>
  <c r="X801"/>
  <c r="X807" s="1"/>
  <c r="U801"/>
  <c r="AC801" s="1"/>
  <c r="O801"/>
  <c r="N801"/>
  <c r="M801"/>
  <c r="L801"/>
  <c r="K801"/>
  <c r="J801"/>
  <c r="I801"/>
  <c r="H801"/>
  <c r="G801"/>
  <c r="F801"/>
  <c r="E801"/>
  <c r="AB800"/>
  <c r="AA800"/>
  <c r="Z800"/>
  <c r="X800"/>
  <c r="V800"/>
  <c r="W801" s="1"/>
  <c r="U800"/>
  <c r="AC800" s="1"/>
  <c r="D800"/>
  <c r="E800" s="1"/>
  <c r="F800" s="1"/>
  <c r="G800" s="1"/>
  <c r="H800" s="1"/>
  <c r="I800" s="1"/>
  <c r="J800" s="1"/>
  <c r="K800" s="1"/>
  <c r="L800" s="1"/>
  <c r="M800" s="1"/>
  <c r="N800" s="1"/>
  <c r="O800" s="1"/>
  <c r="U799"/>
  <c r="AB798"/>
  <c r="X798"/>
  <c r="U798"/>
  <c r="Z798" s="1"/>
  <c r="O798"/>
  <c r="N798"/>
  <c r="M798"/>
  <c r="L798"/>
  <c r="K798"/>
  <c r="J798"/>
  <c r="I798"/>
  <c r="H798"/>
  <c r="G798"/>
  <c r="F798"/>
  <c r="E798"/>
  <c r="AB797"/>
  <c r="X797"/>
  <c r="U797"/>
  <c r="Z797" s="1"/>
  <c r="AB796"/>
  <c r="AA796"/>
  <c r="X796"/>
  <c r="U796"/>
  <c r="AC796" s="1"/>
  <c r="AB795"/>
  <c r="AA795"/>
  <c r="Z795"/>
  <c r="X795"/>
  <c r="V795"/>
  <c r="W796" s="1"/>
  <c r="U795"/>
  <c r="AC795" s="1"/>
  <c r="AB794"/>
  <c r="AA794"/>
  <c r="Z794"/>
  <c r="X794"/>
  <c r="V794"/>
  <c r="U794"/>
  <c r="AC794" s="1"/>
  <c r="AB793"/>
  <c r="AA793"/>
  <c r="Z793"/>
  <c r="X793"/>
  <c r="V793"/>
  <c r="U793"/>
  <c r="AC793" s="1"/>
  <c r="AB792"/>
  <c r="AA792"/>
  <c r="Z792"/>
  <c r="X792"/>
  <c r="V792"/>
  <c r="U792"/>
  <c r="AC792" s="1"/>
  <c r="O792"/>
  <c r="N792"/>
  <c r="M792"/>
  <c r="L792"/>
  <c r="K792"/>
  <c r="J792"/>
  <c r="I792"/>
  <c r="H792"/>
  <c r="G792"/>
  <c r="F792"/>
  <c r="E792"/>
  <c r="AB791"/>
  <c r="AA791"/>
  <c r="Z791"/>
  <c r="X791"/>
  <c r="V791"/>
  <c r="U791"/>
  <c r="AC791" s="1"/>
  <c r="O791"/>
  <c r="N791"/>
  <c r="M791"/>
  <c r="L791"/>
  <c r="K791"/>
  <c r="J791"/>
  <c r="I791"/>
  <c r="H791"/>
  <c r="G791"/>
  <c r="F791"/>
  <c r="E791"/>
  <c r="D791"/>
  <c r="D792" s="1"/>
  <c r="AB790"/>
  <c r="AA790"/>
  <c r="Z790"/>
  <c r="X790"/>
  <c r="V790"/>
  <c r="U790"/>
  <c r="AC790" s="1"/>
  <c r="O790"/>
  <c r="N790"/>
  <c r="M790"/>
  <c r="L790"/>
  <c r="K790"/>
  <c r="J790"/>
  <c r="I790"/>
  <c r="H790"/>
  <c r="G790"/>
  <c r="F790"/>
  <c r="E790"/>
  <c r="D790"/>
  <c r="AB789"/>
  <c r="AA789"/>
  <c r="Z789"/>
  <c r="X789"/>
  <c r="V789"/>
  <c r="U789"/>
  <c r="AC789" s="1"/>
  <c r="P789"/>
  <c r="AB788"/>
  <c r="AA788"/>
  <c r="Z788"/>
  <c r="X788"/>
  <c r="V788"/>
  <c r="U788"/>
  <c r="AC788" s="1"/>
  <c r="O788"/>
  <c r="O795" s="1"/>
  <c r="N788"/>
  <c r="N795" s="1"/>
  <c r="M788"/>
  <c r="M795" s="1"/>
  <c r="L788"/>
  <c r="L795" s="1"/>
  <c r="K788"/>
  <c r="K795" s="1"/>
  <c r="J788"/>
  <c r="J795" s="1"/>
  <c r="I788"/>
  <c r="I795" s="1"/>
  <c r="H788"/>
  <c r="H795" s="1"/>
  <c r="G788"/>
  <c r="G795" s="1"/>
  <c r="F788"/>
  <c r="F795" s="1"/>
  <c r="E788"/>
  <c r="E795" s="1"/>
  <c r="D788"/>
  <c r="D795" s="1"/>
  <c r="AB787"/>
  <c r="AA787"/>
  <c r="Z787"/>
  <c r="X787"/>
  <c r="V787"/>
  <c r="U787"/>
  <c r="AC787" s="1"/>
  <c r="AB786"/>
  <c r="AA786"/>
  <c r="Z786"/>
  <c r="X786"/>
  <c r="V786"/>
  <c r="U786"/>
  <c r="AC786" s="1"/>
  <c r="T786"/>
  <c r="T787" s="1"/>
  <c r="T788" s="1"/>
  <c r="T789" s="1"/>
  <c r="T790" s="1"/>
  <c r="T791" s="1"/>
  <c r="T792" s="1"/>
  <c r="T793" s="1"/>
  <c r="T794" s="1"/>
  <c r="T795" s="1"/>
  <c r="T796" s="1"/>
  <c r="T797" s="1"/>
  <c r="T798" s="1"/>
  <c r="O786"/>
  <c r="O794" s="1"/>
  <c r="N786"/>
  <c r="N794" s="1"/>
  <c r="M786"/>
  <c r="M794" s="1"/>
  <c r="L786"/>
  <c r="L794" s="1"/>
  <c r="K786"/>
  <c r="K794" s="1"/>
  <c r="J786"/>
  <c r="J794" s="1"/>
  <c r="I786"/>
  <c r="I794" s="1"/>
  <c r="H786"/>
  <c r="H794" s="1"/>
  <c r="G786"/>
  <c r="G794" s="1"/>
  <c r="F786"/>
  <c r="F794" s="1"/>
  <c r="E786"/>
  <c r="E794" s="1"/>
  <c r="D786"/>
  <c r="D794" s="1"/>
  <c r="AB785"/>
  <c r="AA785"/>
  <c r="Z785"/>
  <c r="V785"/>
  <c r="U785"/>
  <c r="P785"/>
  <c r="AB784"/>
  <c r="AA784"/>
  <c r="Z784"/>
  <c r="X784"/>
  <c r="V784"/>
  <c r="U784"/>
  <c r="AC784" s="1"/>
  <c r="U783"/>
  <c r="AB782"/>
  <c r="Z782"/>
  <c r="X782"/>
  <c r="V782"/>
  <c r="W783" s="1"/>
  <c r="U782"/>
  <c r="N782"/>
  <c r="M782"/>
  <c r="K782"/>
  <c r="I782"/>
  <c r="H782"/>
  <c r="F782"/>
  <c r="E782"/>
  <c r="D782"/>
  <c r="AB781"/>
  <c r="Z781"/>
  <c r="X781"/>
  <c r="V781"/>
  <c r="U781"/>
  <c r="AA781" s="1"/>
  <c r="AA780"/>
  <c r="U780"/>
  <c r="AC780" s="1"/>
  <c r="O780"/>
  <c r="N780"/>
  <c r="M780"/>
  <c r="L780"/>
  <c r="K780"/>
  <c r="J780"/>
  <c r="I780"/>
  <c r="H780"/>
  <c r="G780"/>
  <c r="F780"/>
  <c r="E780"/>
  <c r="D780"/>
  <c r="AA779"/>
  <c r="U779"/>
  <c r="AC779" s="1"/>
  <c r="O779"/>
  <c r="N779"/>
  <c r="M779"/>
  <c r="L779"/>
  <c r="K779"/>
  <c r="J779"/>
  <c r="I779"/>
  <c r="H779"/>
  <c r="G779"/>
  <c r="F779"/>
  <c r="E779"/>
  <c r="D779"/>
  <c r="P779" s="1"/>
  <c r="P780" s="1"/>
  <c r="AA778"/>
  <c r="U778"/>
  <c r="AC778" s="1"/>
  <c r="P778"/>
  <c r="U777"/>
  <c r="AC777" s="1"/>
  <c r="P777"/>
  <c r="P771" s="1"/>
  <c r="AA776"/>
  <c r="U776"/>
  <c r="AC776" s="1"/>
  <c r="AB775"/>
  <c r="AA775"/>
  <c r="Z775"/>
  <c r="X775"/>
  <c r="V775"/>
  <c r="U775"/>
  <c r="AC775" s="1"/>
  <c r="U774"/>
  <c r="O774"/>
  <c r="O782" s="1"/>
  <c r="N774"/>
  <c r="M774"/>
  <c r="L774"/>
  <c r="L782" s="1"/>
  <c r="K774"/>
  <c r="J774"/>
  <c r="J782" s="1"/>
  <c r="I774"/>
  <c r="H774"/>
  <c r="G774"/>
  <c r="G782" s="1"/>
  <c r="F774"/>
  <c r="E774"/>
  <c r="U773"/>
  <c r="AA773" s="1"/>
  <c r="U772"/>
  <c r="AA772" s="1"/>
  <c r="O772"/>
  <c r="O773" s="1"/>
  <c r="O793" s="1"/>
  <c r="N772"/>
  <c r="N773" s="1"/>
  <c r="N793" s="1"/>
  <c r="M772"/>
  <c r="M773" s="1"/>
  <c r="M793" s="1"/>
  <c r="L772"/>
  <c r="L773" s="1"/>
  <c r="L793" s="1"/>
  <c r="K772"/>
  <c r="K773" s="1"/>
  <c r="K793" s="1"/>
  <c r="J772"/>
  <c r="J773" s="1"/>
  <c r="J793" s="1"/>
  <c r="I772"/>
  <c r="I773" s="1"/>
  <c r="I793" s="1"/>
  <c r="H772"/>
  <c r="H773" s="1"/>
  <c r="H793" s="1"/>
  <c r="G772"/>
  <c r="G773" s="1"/>
  <c r="G793" s="1"/>
  <c r="F772"/>
  <c r="F773" s="1"/>
  <c r="F793" s="1"/>
  <c r="E772"/>
  <c r="E773" s="1"/>
  <c r="E793" s="1"/>
  <c r="D772"/>
  <c r="D773" s="1"/>
  <c r="U771"/>
  <c r="AA771" s="1"/>
  <c r="O771"/>
  <c r="N771"/>
  <c r="M771"/>
  <c r="L771"/>
  <c r="K771"/>
  <c r="J771"/>
  <c r="I771"/>
  <c r="H771"/>
  <c r="G771"/>
  <c r="F771"/>
  <c r="E771"/>
  <c r="D771"/>
  <c r="U770"/>
  <c r="AA770" s="1"/>
  <c r="P770"/>
  <c r="U769"/>
  <c r="AA769" s="1"/>
  <c r="P769"/>
  <c r="U768"/>
  <c r="AA768" s="1"/>
  <c r="O768"/>
  <c r="N768"/>
  <c r="M768"/>
  <c r="L768"/>
  <c r="K768"/>
  <c r="J768"/>
  <c r="I768"/>
  <c r="H768"/>
  <c r="G768"/>
  <c r="F768"/>
  <c r="E768"/>
  <c r="U767"/>
  <c r="AA767" s="1"/>
  <c r="O767"/>
  <c r="N767"/>
  <c r="M767"/>
  <c r="L767"/>
  <c r="K767"/>
  <c r="J767"/>
  <c r="I767"/>
  <c r="H767"/>
  <c r="G767"/>
  <c r="F767"/>
  <c r="E767"/>
  <c r="D767"/>
  <c r="D768" s="1"/>
  <c r="U766"/>
  <c r="AA766" s="1"/>
  <c r="P766"/>
  <c r="U765"/>
  <c r="AA765" s="1"/>
  <c r="P765"/>
  <c r="U764"/>
  <c r="AA764" s="1"/>
  <c r="AB763"/>
  <c r="Z763"/>
  <c r="X763"/>
  <c r="V763"/>
  <c r="U763"/>
  <c r="C762"/>
  <c r="U762" s="1"/>
  <c r="AA761"/>
  <c r="U761"/>
  <c r="AC761" s="1"/>
  <c r="AB760"/>
  <c r="AA760"/>
  <c r="Z760"/>
  <c r="X760"/>
  <c r="V760"/>
  <c r="U760"/>
  <c r="AC760" s="1"/>
  <c r="U759"/>
  <c r="O759"/>
  <c r="N759"/>
  <c r="M759"/>
  <c r="L759"/>
  <c r="K759"/>
  <c r="J759"/>
  <c r="I759"/>
  <c r="H759"/>
  <c r="G759"/>
  <c r="F759"/>
  <c r="E759"/>
  <c r="AB758"/>
  <c r="Z758"/>
  <c r="X758"/>
  <c r="V758"/>
  <c r="W759" s="1"/>
  <c r="U758"/>
  <c r="D758"/>
  <c r="E758" s="1"/>
  <c r="F758" s="1"/>
  <c r="G758" s="1"/>
  <c r="H758" s="1"/>
  <c r="I758" s="1"/>
  <c r="J758" s="1"/>
  <c r="K758" s="1"/>
  <c r="L758" s="1"/>
  <c r="M758" s="1"/>
  <c r="N758" s="1"/>
  <c r="O758" s="1"/>
  <c r="AA757"/>
  <c r="U757"/>
  <c r="AC757" s="1"/>
  <c r="AB756"/>
  <c r="AA756"/>
  <c r="Z756"/>
  <c r="X756"/>
  <c r="V756"/>
  <c r="W757" s="1"/>
  <c r="U756"/>
  <c r="AC756" s="1"/>
  <c r="O756"/>
  <c r="N756"/>
  <c r="M756"/>
  <c r="L756"/>
  <c r="K756"/>
  <c r="J756"/>
  <c r="I756"/>
  <c r="H756"/>
  <c r="G756"/>
  <c r="F756"/>
  <c r="E756"/>
  <c r="AB755"/>
  <c r="AA755"/>
  <c r="Z755"/>
  <c r="X755"/>
  <c r="V755"/>
  <c r="U755"/>
  <c r="AC755" s="1"/>
  <c r="Z754"/>
  <c r="V754"/>
  <c r="W755" s="1"/>
  <c r="U754"/>
  <c r="U753"/>
  <c r="AC752"/>
  <c r="Y752"/>
  <c r="U752"/>
  <c r="U751"/>
  <c r="AC750"/>
  <c r="Y750"/>
  <c r="U750"/>
  <c r="O750"/>
  <c r="N750"/>
  <c r="N752" s="1"/>
  <c r="M750"/>
  <c r="L750"/>
  <c r="K750"/>
  <c r="J750"/>
  <c r="J752" s="1"/>
  <c r="I750"/>
  <c r="H750"/>
  <c r="G750"/>
  <c r="F750"/>
  <c r="E750"/>
  <c r="U749"/>
  <c r="O749"/>
  <c r="N749"/>
  <c r="M749"/>
  <c r="L749"/>
  <c r="K749"/>
  <c r="J749"/>
  <c r="I749"/>
  <c r="H749"/>
  <c r="G749"/>
  <c r="F749"/>
  <c r="E749"/>
  <c r="D749"/>
  <c r="D750" s="1"/>
  <c r="U748"/>
  <c r="Y748" s="1"/>
  <c r="O748"/>
  <c r="N748"/>
  <c r="M748"/>
  <c r="L748"/>
  <c r="K748"/>
  <c r="J748"/>
  <c r="I748"/>
  <c r="H748"/>
  <c r="G748"/>
  <c r="F748"/>
  <c r="F752" s="1"/>
  <c r="E748"/>
  <c r="D748"/>
  <c r="AC747"/>
  <c r="Y747"/>
  <c r="U747"/>
  <c r="P747"/>
  <c r="AC746"/>
  <c r="Y746"/>
  <c r="U746"/>
  <c r="O746"/>
  <c r="O753" s="1"/>
  <c r="N746"/>
  <c r="N753" s="1"/>
  <c r="M746"/>
  <c r="M753" s="1"/>
  <c r="L746"/>
  <c r="L753" s="1"/>
  <c r="K746"/>
  <c r="K753" s="1"/>
  <c r="J746"/>
  <c r="J753" s="1"/>
  <c r="I746"/>
  <c r="I753" s="1"/>
  <c r="H746"/>
  <c r="H753" s="1"/>
  <c r="G746"/>
  <c r="G753" s="1"/>
  <c r="F746"/>
  <c r="F753" s="1"/>
  <c r="E746"/>
  <c r="E753" s="1"/>
  <c r="D746"/>
  <c r="D753" s="1"/>
  <c r="AC745"/>
  <c r="Y745"/>
  <c r="U745"/>
  <c r="U744"/>
  <c r="O744"/>
  <c r="O752" s="1"/>
  <c r="N744"/>
  <c r="M744"/>
  <c r="M752" s="1"/>
  <c r="L744"/>
  <c r="L752" s="1"/>
  <c r="K744"/>
  <c r="K752" s="1"/>
  <c r="J744"/>
  <c r="I744"/>
  <c r="I752" s="1"/>
  <c r="H744"/>
  <c r="H752" s="1"/>
  <c r="G744"/>
  <c r="G752" s="1"/>
  <c r="F744"/>
  <c r="E744"/>
  <c r="E752" s="1"/>
  <c r="D744"/>
  <c r="D752" s="1"/>
  <c r="U743"/>
  <c r="Y743" s="1"/>
  <c r="P743"/>
  <c r="U742"/>
  <c r="Y742" s="1"/>
  <c r="AB741"/>
  <c r="AA741"/>
  <c r="X741"/>
  <c r="U741"/>
  <c r="AC741" s="1"/>
  <c r="AB740"/>
  <c r="AA740"/>
  <c r="Z740"/>
  <c r="X740"/>
  <c r="W740"/>
  <c r="V740"/>
  <c r="U740"/>
  <c r="AC740" s="1"/>
  <c r="L740"/>
  <c r="H740"/>
  <c r="G740"/>
  <c r="F740"/>
  <c r="E740"/>
  <c r="D740"/>
  <c r="AB739"/>
  <c r="AA739"/>
  <c r="Z739"/>
  <c r="X739"/>
  <c r="V739"/>
  <c r="U739"/>
  <c r="AC739" s="1"/>
  <c r="Z738"/>
  <c r="V738"/>
  <c r="W739" s="1"/>
  <c r="U738"/>
  <c r="O738"/>
  <c r="O740" s="1"/>
  <c r="N738"/>
  <c r="M738"/>
  <c r="L738"/>
  <c r="K738"/>
  <c r="K740" s="1"/>
  <c r="J738"/>
  <c r="I738"/>
  <c r="H738"/>
  <c r="G738"/>
  <c r="F738"/>
  <c r="E738"/>
  <c r="D738"/>
  <c r="Z737"/>
  <c r="V737"/>
  <c r="W738" s="1"/>
  <c r="U737"/>
  <c r="AA737" s="1"/>
  <c r="O737"/>
  <c r="N737"/>
  <c r="M737"/>
  <c r="L737"/>
  <c r="K737"/>
  <c r="J737"/>
  <c r="I737"/>
  <c r="H737"/>
  <c r="G737"/>
  <c r="F737"/>
  <c r="E737"/>
  <c r="D737"/>
  <c r="P737" s="1"/>
  <c r="Z736"/>
  <c r="V736"/>
  <c r="U736"/>
  <c r="AA736" s="1"/>
  <c r="P736"/>
  <c r="Z735"/>
  <c r="V735"/>
  <c r="U735"/>
  <c r="P735"/>
  <c r="Z734"/>
  <c r="V734"/>
  <c r="U734"/>
  <c r="AA734" s="1"/>
  <c r="AC733"/>
  <c r="Y733"/>
  <c r="U733"/>
  <c r="AB732"/>
  <c r="AA732"/>
  <c r="X732"/>
  <c r="U732"/>
  <c r="AC732" s="1"/>
  <c r="O732"/>
  <c r="N732"/>
  <c r="N740" s="1"/>
  <c r="M732"/>
  <c r="M740" s="1"/>
  <c r="L732"/>
  <c r="K732"/>
  <c r="J732"/>
  <c r="J740" s="1"/>
  <c r="I732"/>
  <c r="I740" s="1"/>
  <c r="H732"/>
  <c r="G732"/>
  <c r="F732"/>
  <c r="E732"/>
  <c r="AB731"/>
  <c r="AA731"/>
  <c r="U731"/>
  <c r="AC731" s="1"/>
  <c r="M731"/>
  <c r="M751" s="1"/>
  <c r="I731"/>
  <c r="I751" s="1"/>
  <c r="AB730"/>
  <c r="AA730"/>
  <c r="X730"/>
  <c r="U730"/>
  <c r="AC730" s="1"/>
  <c r="O730"/>
  <c r="O731" s="1"/>
  <c r="O751" s="1"/>
  <c r="N730"/>
  <c r="N731" s="1"/>
  <c r="N751" s="1"/>
  <c r="M730"/>
  <c r="L730"/>
  <c r="L731" s="1"/>
  <c r="L751" s="1"/>
  <c r="K730"/>
  <c r="K731" s="1"/>
  <c r="K751" s="1"/>
  <c r="J730"/>
  <c r="J731" s="1"/>
  <c r="J751" s="1"/>
  <c r="I730"/>
  <c r="H730"/>
  <c r="H731" s="1"/>
  <c r="H751" s="1"/>
  <c r="G730"/>
  <c r="G731" s="1"/>
  <c r="G751" s="1"/>
  <c r="F730"/>
  <c r="F731" s="1"/>
  <c r="E730"/>
  <c r="E731" s="1"/>
  <c r="E751" s="1"/>
  <c r="D730"/>
  <c r="D731" s="1"/>
  <c r="AB729"/>
  <c r="AA729"/>
  <c r="X729"/>
  <c r="U729"/>
  <c r="AC729" s="1"/>
  <c r="O729"/>
  <c r="N729"/>
  <c r="M729"/>
  <c r="L729"/>
  <c r="K729"/>
  <c r="J729"/>
  <c r="I729"/>
  <c r="H729"/>
  <c r="G729"/>
  <c r="F729"/>
  <c r="E729"/>
  <c r="D729"/>
  <c r="AB728"/>
  <c r="AA728"/>
  <c r="U728"/>
  <c r="AC728" s="1"/>
  <c r="P728"/>
  <c r="AB727"/>
  <c r="AA727"/>
  <c r="X727"/>
  <c r="U727"/>
  <c r="AC727" s="1"/>
  <c r="P727"/>
  <c r="P729" s="1"/>
  <c r="AB726"/>
  <c r="AA726"/>
  <c r="X726"/>
  <c r="U726"/>
  <c r="AC726" s="1"/>
  <c r="O726"/>
  <c r="N726"/>
  <c r="M726"/>
  <c r="L726"/>
  <c r="K726"/>
  <c r="J726"/>
  <c r="I726"/>
  <c r="H726"/>
  <c r="G726"/>
  <c r="F726"/>
  <c r="E726"/>
  <c r="AB725"/>
  <c r="AA725"/>
  <c r="U725"/>
  <c r="AC725" s="1"/>
  <c r="O725"/>
  <c r="N725"/>
  <c r="M725"/>
  <c r="L725"/>
  <c r="K725"/>
  <c r="J725"/>
  <c r="I725"/>
  <c r="H725"/>
  <c r="G725"/>
  <c r="F725"/>
  <c r="E725"/>
  <c r="D725"/>
  <c r="D726" s="1"/>
  <c r="AB724"/>
  <c r="AA724"/>
  <c r="U724"/>
  <c r="AC724" s="1"/>
  <c r="P724"/>
  <c r="AB723"/>
  <c r="AA723"/>
  <c r="U723"/>
  <c r="AC723" s="1"/>
  <c r="P723"/>
  <c r="P738" s="1"/>
  <c r="AB722"/>
  <c r="AA722"/>
  <c r="X722"/>
  <c r="X728" s="1"/>
  <c r="U722"/>
  <c r="AC722" s="1"/>
  <c r="AB721"/>
  <c r="AA721"/>
  <c r="Z721"/>
  <c r="X721"/>
  <c r="V721"/>
  <c r="U721"/>
  <c r="AC721" s="1"/>
  <c r="Z720"/>
  <c r="V720"/>
  <c r="W721" s="1"/>
  <c r="U720"/>
  <c r="C720"/>
  <c r="T720" s="1"/>
  <c r="Z719"/>
  <c r="V719"/>
  <c r="W720" s="1"/>
  <c r="U719"/>
  <c r="AA719" s="1"/>
  <c r="U718"/>
  <c r="AB717"/>
  <c r="AA717"/>
  <c r="X717"/>
  <c r="X723" s="1"/>
  <c r="U717"/>
  <c r="AC717" s="1"/>
  <c r="O717"/>
  <c r="N717"/>
  <c r="M717"/>
  <c r="L717"/>
  <c r="K717"/>
  <c r="J717"/>
  <c r="I717"/>
  <c r="H717"/>
  <c r="G717"/>
  <c r="F717"/>
  <c r="E717"/>
  <c r="D717"/>
  <c r="AB716"/>
  <c r="AA716"/>
  <c r="Z716"/>
  <c r="X716"/>
  <c r="V716"/>
  <c r="U716"/>
  <c r="AC716" s="1"/>
  <c r="D716"/>
  <c r="E716" s="1"/>
  <c r="F716" s="1"/>
  <c r="G716" s="1"/>
  <c r="H716" s="1"/>
  <c r="I716" s="1"/>
  <c r="J716" s="1"/>
  <c r="K716" s="1"/>
  <c r="L716" s="1"/>
  <c r="M716" s="1"/>
  <c r="N716" s="1"/>
  <c r="O716" s="1"/>
  <c r="Z715"/>
  <c r="V715"/>
  <c r="W716" s="1"/>
  <c r="U715"/>
  <c r="AC714"/>
  <c r="Y714"/>
  <c r="U714"/>
  <c r="O714"/>
  <c r="N714"/>
  <c r="M714"/>
  <c r="L714"/>
  <c r="K714"/>
  <c r="J714"/>
  <c r="I714"/>
  <c r="H714"/>
  <c r="G714"/>
  <c r="F714"/>
  <c r="E714"/>
  <c r="D714"/>
  <c r="AC713"/>
  <c r="Y713"/>
  <c r="U713"/>
  <c r="AB712"/>
  <c r="AA712"/>
  <c r="X712"/>
  <c r="W711" s="1"/>
  <c r="U712"/>
  <c r="AC712" s="1"/>
  <c r="AB711"/>
  <c r="AA711"/>
  <c r="Z711"/>
  <c r="X711"/>
  <c r="V711"/>
  <c r="U711"/>
  <c r="AC711" s="1"/>
  <c r="H711"/>
  <c r="AB710"/>
  <c r="AA710"/>
  <c r="Z710"/>
  <c r="X710"/>
  <c r="W710"/>
  <c r="V710"/>
  <c r="U710"/>
  <c r="AC710" s="1"/>
  <c r="AB709"/>
  <c r="AA709"/>
  <c r="Z709"/>
  <c r="X709"/>
  <c r="W709"/>
  <c r="V709"/>
  <c r="U709"/>
  <c r="AC709" s="1"/>
  <c r="AB708"/>
  <c r="AA708"/>
  <c r="Z708"/>
  <c r="X708"/>
  <c r="W708"/>
  <c r="V708"/>
  <c r="U708"/>
  <c r="AC708" s="1"/>
  <c r="O708"/>
  <c r="N708"/>
  <c r="M708"/>
  <c r="L708"/>
  <c r="K708"/>
  <c r="J708"/>
  <c r="I708"/>
  <c r="H708"/>
  <c r="G708"/>
  <c r="F708"/>
  <c r="E708"/>
  <c r="D708"/>
  <c r="AB707"/>
  <c r="AA707"/>
  <c r="Z707"/>
  <c r="X707"/>
  <c r="W707"/>
  <c r="V707"/>
  <c r="U707"/>
  <c r="AC707" s="1"/>
  <c r="O707"/>
  <c r="N707"/>
  <c r="M707"/>
  <c r="L707"/>
  <c r="K707"/>
  <c r="J707"/>
  <c r="I707"/>
  <c r="H707"/>
  <c r="G707"/>
  <c r="F707"/>
  <c r="E707"/>
  <c r="D707"/>
  <c r="P707" s="1"/>
  <c r="AB706"/>
  <c r="AA706"/>
  <c r="Z706"/>
  <c r="X706"/>
  <c r="W706"/>
  <c r="V706"/>
  <c r="U706"/>
  <c r="AC706" s="1"/>
  <c r="O706"/>
  <c r="N706"/>
  <c r="M706"/>
  <c r="L706"/>
  <c r="K706"/>
  <c r="J706"/>
  <c r="I706"/>
  <c r="H706"/>
  <c r="G706"/>
  <c r="F706"/>
  <c r="E706"/>
  <c r="D706"/>
  <c r="AB705"/>
  <c r="AA705"/>
  <c r="Z705"/>
  <c r="X705"/>
  <c r="W705"/>
  <c r="V705"/>
  <c r="U705"/>
  <c r="AC705" s="1"/>
  <c r="P705"/>
  <c r="AB704"/>
  <c r="AA704"/>
  <c r="Z704"/>
  <c r="X704"/>
  <c r="W704"/>
  <c r="V704"/>
  <c r="U704"/>
  <c r="AC704" s="1"/>
  <c r="O704"/>
  <c r="O711" s="1"/>
  <c r="N704"/>
  <c r="N711" s="1"/>
  <c r="M704"/>
  <c r="M711" s="1"/>
  <c r="L704"/>
  <c r="L711" s="1"/>
  <c r="K704"/>
  <c r="K711" s="1"/>
  <c r="J704"/>
  <c r="J711" s="1"/>
  <c r="I704"/>
  <c r="I711" s="1"/>
  <c r="H704"/>
  <c r="G704"/>
  <c r="G711" s="1"/>
  <c r="F704"/>
  <c r="F711" s="1"/>
  <c r="E704"/>
  <c r="E711" s="1"/>
  <c r="D704"/>
  <c r="P704" s="1"/>
  <c r="AB703"/>
  <c r="AA703"/>
  <c r="Z703"/>
  <c r="X703"/>
  <c r="W703"/>
  <c r="V703"/>
  <c r="U703"/>
  <c r="AC703" s="1"/>
  <c r="AB702"/>
  <c r="AA702"/>
  <c r="Z702"/>
  <c r="X702"/>
  <c r="W702"/>
  <c r="V702"/>
  <c r="U702"/>
  <c r="AC702" s="1"/>
  <c r="T702"/>
  <c r="T703" s="1"/>
  <c r="T704" s="1"/>
  <c r="T705" s="1"/>
  <c r="T706" s="1"/>
  <c r="T707" s="1"/>
  <c r="T708" s="1"/>
  <c r="T709" s="1"/>
  <c r="T710" s="1"/>
  <c r="T711" s="1"/>
  <c r="T712" s="1"/>
  <c r="T713" s="1"/>
  <c r="O702"/>
  <c r="O710" s="1"/>
  <c r="N702"/>
  <c r="N710" s="1"/>
  <c r="M702"/>
  <c r="M710" s="1"/>
  <c r="L702"/>
  <c r="L710" s="1"/>
  <c r="K702"/>
  <c r="K710" s="1"/>
  <c r="J702"/>
  <c r="J710" s="1"/>
  <c r="I702"/>
  <c r="I710" s="1"/>
  <c r="H702"/>
  <c r="H710" s="1"/>
  <c r="G702"/>
  <c r="G710" s="1"/>
  <c r="F702"/>
  <c r="F710" s="1"/>
  <c r="E702"/>
  <c r="E710" s="1"/>
  <c r="D702"/>
  <c r="D710" s="1"/>
  <c r="AB701"/>
  <c r="AA701"/>
  <c r="Z701"/>
  <c r="W701"/>
  <c r="V701"/>
  <c r="U701"/>
  <c r="P701"/>
  <c r="AB700"/>
  <c r="AA700"/>
  <c r="Z700"/>
  <c r="X700"/>
  <c r="W700"/>
  <c r="V700"/>
  <c r="U700"/>
  <c r="AC700" s="1"/>
  <c r="Z699"/>
  <c r="V699"/>
  <c r="U699"/>
  <c r="AC698"/>
  <c r="Y698"/>
  <c r="U698"/>
  <c r="J698"/>
  <c r="F698"/>
  <c r="U697"/>
  <c r="Y697" s="1"/>
  <c r="AB696"/>
  <c r="AA696"/>
  <c r="X696"/>
  <c r="U696"/>
  <c r="AC696" s="1"/>
  <c r="P696"/>
  <c r="O696"/>
  <c r="N696"/>
  <c r="M696"/>
  <c r="M698" s="1"/>
  <c r="L696"/>
  <c r="K696"/>
  <c r="J696"/>
  <c r="I696"/>
  <c r="I698" s="1"/>
  <c r="H696"/>
  <c r="G696"/>
  <c r="F696"/>
  <c r="E696"/>
  <c r="E698" s="1"/>
  <c r="D696"/>
  <c r="AB695"/>
  <c r="AA695"/>
  <c r="X695"/>
  <c r="X701" s="1"/>
  <c r="U695"/>
  <c r="AC695" s="1"/>
  <c r="O695"/>
  <c r="N695"/>
  <c r="M695"/>
  <c r="L695"/>
  <c r="K695"/>
  <c r="J695"/>
  <c r="I695"/>
  <c r="H695"/>
  <c r="G695"/>
  <c r="F695"/>
  <c r="E695"/>
  <c r="D695"/>
  <c r="P695" s="1"/>
  <c r="AA694"/>
  <c r="U694"/>
  <c r="AC694" s="1"/>
  <c r="P694"/>
  <c r="AB693"/>
  <c r="U693"/>
  <c r="AC693" s="1"/>
  <c r="P693"/>
  <c r="P702" s="1"/>
  <c r="AB692"/>
  <c r="AA692"/>
  <c r="X692"/>
  <c r="U692"/>
  <c r="AC692" s="1"/>
  <c r="AB691"/>
  <c r="AA691"/>
  <c r="Z691"/>
  <c r="X691"/>
  <c r="V691"/>
  <c r="U691"/>
  <c r="AC691" s="1"/>
  <c r="U690"/>
  <c r="V690" s="1"/>
  <c r="O690"/>
  <c r="O698" s="1"/>
  <c r="N690"/>
  <c r="N698" s="1"/>
  <c r="M690"/>
  <c r="L690"/>
  <c r="L698" s="1"/>
  <c r="K690"/>
  <c r="K698" s="1"/>
  <c r="J690"/>
  <c r="I690"/>
  <c r="H690"/>
  <c r="H698" s="1"/>
  <c r="G690"/>
  <c r="G698" s="1"/>
  <c r="F690"/>
  <c r="E690"/>
  <c r="D690"/>
  <c r="D698" s="1"/>
  <c r="Y689"/>
  <c r="V689"/>
  <c r="W690" s="1"/>
  <c r="U689"/>
  <c r="K689"/>
  <c r="K709" s="1"/>
  <c r="Y688"/>
  <c r="V688"/>
  <c r="U688"/>
  <c r="O688"/>
  <c r="O689" s="1"/>
  <c r="O709" s="1"/>
  <c r="N688"/>
  <c r="N689" s="1"/>
  <c r="N709" s="1"/>
  <c r="M688"/>
  <c r="M689" s="1"/>
  <c r="M709" s="1"/>
  <c r="L688"/>
  <c r="L689" s="1"/>
  <c r="L709" s="1"/>
  <c r="K688"/>
  <c r="J688"/>
  <c r="J689" s="1"/>
  <c r="J709" s="1"/>
  <c r="I688"/>
  <c r="I689" s="1"/>
  <c r="I709" s="1"/>
  <c r="H688"/>
  <c r="H689" s="1"/>
  <c r="H709" s="1"/>
  <c r="G688"/>
  <c r="G689" s="1"/>
  <c r="G709" s="1"/>
  <c r="F688"/>
  <c r="F689" s="1"/>
  <c r="F709" s="1"/>
  <c r="E688"/>
  <c r="E689" s="1"/>
  <c r="E709" s="1"/>
  <c r="D688"/>
  <c r="D689" s="1"/>
  <c r="U687"/>
  <c r="V687" s="1"/>
  <c r="O687"/>
  <c r="N687"/>
  <c r="M687"/>
  <c r="L687"/>
  <c r="K687"/>
  <c r="J687"/>
  <c r="I687"/>
  <c r="H687"/>
  <c r="G687"/>
  <c r="F687"/>
  <c r="E687"/>
  <c r="D687"/>
  <c r="Y686"/>
  <c r="V686"/>
  <c r="U686"/>
  <c r="P686"/>
  <c r="V685"/>
  <c r="U685"/>
  <c r="P685"/>
  <c r="U684"/>
  <c r="V684" s="1"/>
  <c r="O684"/>
  <c r="N684"/>
  <c r="M684"/>
  <c r="L684"/>
  <c r="K684"/>
  <c r="J684"/>
  <c r="I684"/>
  <c r="H684"/>
  <c r="G684"/>
  <c r="F684"/>
  <c r="E684"/>
  <c r="D684"/>
  <c r="Y683"/>
  <c r="V683"/>
  <c r="U683"/>
  <c r="O683"/>
  <c r="N683"/>
  <c r="M683"/>
  <c r="L683"/>
  <c r="K683"/>
  <c r="J683"/>
  <c r="I683"/>
  <c r="H683"/>
  <c r="G683"/>
  <c r="F683"/>
  <c r="E683"/>
  <c r="D683"/>
  <c r="U682"/>
  <c r="V682" s="1"/>
  <c r="P682"/>
  <c r="Z681"/>
  <c r="Y681"/>
  <c r="U681"/>
  <c r="P681"/>
  <c r="P690" s="1"/>
  <c r="P698" s="1"/>
  <c r="Y680"/>
  <c r="V680"/>
  <c r="U680"/>
  <c r="AB679"/>
  <c r="Y679"/>
  <c r="X679"/>
  <c r="U679"/>
  <c r="C678"/>
  <c r="U678" s="1"/>
  <c r="X678" s="1"/>
  <c r="W677" s="1"/>
  <c r="AB677"/>
  <c r="AA677"/>
  <c r="X677"/>
  <c r="U677"/>
  <c r="AC677" s="1"/>
  <c r="AB676"/>
  <c r="AA676"/>
  <c r="Z676"/>
  <c r="X676"/>
  <c r="V676"/>
  <c r="U676"/>
  <c r="AC676" s="1"/>
  <c r="U675"/>
  <c r="V675" s="1"/>
  <c r="O675"/>
  <c r="N675"/>
  <c r="M675"/>
  <c r="L675"/>
  <c r="K675"/>
  <c r="J675"/>
  <c r="I675"/>
  <c r="H675"/>
  <c r="G675"/>
  <c r="F675"/>
  <c r="E675"/>
  <c r="U674"/>
  <c r="X674" s="1"/>
  <c r="I674"/>
  <c r="J674" s="1"/>
  <c r="K674" s="1"/>
  <c r="L674" s="1"/>
  <c r="M674" s="1"/>
  <c r="N674" s="1"/>
  <c r="O674" s="1"/>
  <c r="H674"/>
  <c r="E674"/>
  <c r="F674" s="1"/>
  <c r="G674" s="1"/>
  <c r="D674"/>
  <c r="AB673"/>
  <c r="AA673"/>
  <c r="X673"/>
  <c r="U673"/>
  <c r="AC673" s="1"/>
  <c r="AB672"/>
  <c r="AA672"/>
  <c r="Z672"/>
  <c r="X672"/>
  <c r="W672"/>
  <c r="V672"/>
  <c r="U672"/>
  <c r="AC672" s="1"/>
  <c r="O672"/>
  <c r="N672"/>
  <c r="M672"/>
  <c r="L672"/>
  <c r="K672"/>
  <c r="J672"/>
  <c r="I672"/>
  <c r="H672"/>
  <c r="G672"/>
  <c r="F672"/>
  <c r="E672"/>
  <c r="D672"/>
  <c r="D675" s="1"/>
  <c r="AB671"/>
  <c r="AA671"/>
  <c r="Z671"/>
  <c r="X671"/>
  <c r="V671"/>
  <c r="U671"/>
  <c r="AC671" s="1"/>
  <c r="U670"/>
  <c r="AA670" s="1"/>
  <c r="U669"/>
  <c r="AB669" s="1"/>
  <c r="M669"/>
  <c r="G669"/>
  <c r="F669"/>
  <c r="E669"/>
  <c r="AC668"/>
  <c r="AB668"/>
  <c r="X668"/>
  <c r="V668"/>
  <c r="U668"/>
  <c r="AA668" s="1"/>
  <c r="U667"/>
  <c r="AA667" s="1"/>
  <c r="AC666"/>
  <c r="AB666"/>
  <c r="X666"/>
  <c r="V666"/>
  <c r="U666"/>
  <c r="AA666" s="1"/>
  <c r="O666"/>
  <c r="O668" s="1"/>
  <c r="N666"/>
  <c r="M666"/>
  <c r="L666"/>
  <c r="K666"/>
  <c r="J666"/>
  <c r="I666"/>
  <c r="H666"/>
  <c r="G666"/>
  <c r="F666"/>
  <c r="E666"/>
  <c r="D666"/>
  <c r="AC665"/>
  <c r="AB665"/>
  <c r="Y665"/>
  <c r="X665"/>
  <c r="V665"/>
  <c r="U665"/>
  <c r="AA665" s="1"/>
  <c r="O665"/>
  <c r="N665"/>
  <c r="M665"/>
  <c r="L665"/>
  <c r="K665"/>
  <c r="J665"/>
  <c r="I665"/>
  <c r="H665"/>
  <c r="G665"/>
  <c r="F665"/>
  <c r="E665"/>
  <c r="D665"/>
  <c r="P665" s="1"/>
  <c r="U664"/>
  <c r="AA664" s="1"/>
  <c r="O664"/>
  <c r="N664"/>
  <c r="M664"/>
  <c r="L664"/>
  <c r="K664"/>
  <c r="J664"/>
  <c r="I664"/>
  <c r="H664"/>
  <c r="G664"/>
  <c r="G668" s="1"/>
  <c r="F664"/>
  <c r="E664"/>
  <c r="D664"/>
  <c r="AB663"/>
  <c r="V663"/>
  <c r="W664" s="1"/>
  <c r="U663"/>
  <c r="AA663" s="1"/>
  <c r="P663"/>
  <c r="AC662"/>
  <c r="AB662"/>
  <c r="Y662"/>
  <c r="X662"/>
  <c r="V662"/>
  <c r="U662"/>
  <c r="AA662" s="1"/>
  <c r="O662"/>
  <c r="O669" s="1"/>
  <c r="N662"/>
  <c r="N669" s="1"/>
  <c r="M662"/>
  <c r="L662"/>
  <c r="L669" s="1"/>
  <c r="K662"/>
  <c r="K669" s="1"/>
  <c r="J662"/>
  <c r="J669" s="1"/>
  <c r="I662"/>
  <c r="I669" s="1"/>
  <c r="H662"/>
  <c r="H669" s="1"/>
  <c r="G662"/>
  <c r="F662"/>
  <c r="E662"/>
  <c r="D662"/>
  <c r="D669" s="1"/>
  <c r="U661"/>
  <c r="AA661" s="1"/>
  <c r="AB660"/>
  <c r="V660"/>
  <c r="W661" s="1"/>
  <c r="U660"/>
  <c r="AA660" s="1"/>
  <c r="O660"/>
  <c r="N660"/>
  <c r="N668" s="1"/>
  <c r="M660"/>
  <c r="M668" s="1"/>
  <c r="L660"/>
  <c r="L668" s="1"/>
  <c r="K660"/>
  <c r="K668" s="1"/>
  <c r="J660"/>
  <c r="J668" s="1"/>
  <c r="I660"/>
  <c r="I668" s="1"/>
  <c r="H660"/>
  <c r="H668" s="1"/>
  <c r="G660"/>
  <c r="F660"/>
  <c r="F668" s="1"/>
  <c r="E660"/>
  <c r="E668" s="1"/>
  <c r="D660"/>
  <c r="D668" s="1"/>
  <c r="AB659"/>
  <c r="V659"/>
  <c r="U659"/>
  <c r="AA659" s="1"/>
  <c r="P659"/>
  <c r="U658"/>
  <c r="AA658" s="1"/>
  <c r="U657"/>
  <c r="AB657" s="1"/>
  <c r="AB656"/>
  <c r="AA656"/>
  <c r="Z656"/>
  <c r="X656"/>
  <c r="V656"/>
  <c r="U656"/>
  <c r="AC656" s="1"/>
  <c r="O656"/>
  <c r="N656"/>
  <c r="M656"/>
  <c r="L656"/>
  <c r="K656"/>
  <c r="J656"/>
  <c r="I656"/>
  <c r="H656"/>
  <c r="G656"/>
  <c r="F656"/>
  <c r="E656"/>
  <c r="AB655"/>
  <c r="AA655"/>
  <c r="Z655"/>
  <c r="X655"/>
  <c r="V655"/>
  <c r="U655"/>
  <c r="AC655" s="1"/>
  <c r="U654"/>
  <c r="AA654" s="1"/>
  <c r="O654"/>
  <c r="N654"/>
  <c r="M654"/>
  <c r="L654"/>
  <c r="K654"/>
  <c r="J654"/>
  <c r="I654"/>
  <c r="H654"/>
  <c r="G654"/>
  <c r="F654"/>
  <c r="E654"/>
  <c r="D654"/>
  <c r="AA653"/>
  <c r="V653"/>
  <c r="W654" s="1"/>
  <c r="U653"/>
  <c r="O653"/>
  <c r="N653"/>
  <c r="M653"/>
  <c r="L653"/>
  <c r="K653"/>
  <c r="J653"/>
  <c r="I653"/>
  <c r="H653"/>
  <c r="G653"/>
  <c r="F653"/>
  <c r="E653"/>
  <c r="D653"/>
  <c r="P653" s="1"/>
  <c r="AC652"/>
  <c r="AA652"/>
  <c r="V652"/>
  <c r="U652"/>
  <c r="P652"/>
  <c r="AC651"/>
  <c r="Y651"/>
  <c r="V651"/>
  <c r="U651"/>
  <c r="P651"/>
  <c r="U650"/>
  <c r="AA650" s="1"/>
  <c r="U649"/>
  <c r="AB649" s="1"/>
  <c r="AA648"/>
  <c r="Z648"/>
  <c r="V648"/>
  <c r="U648"/>
  <c r="AB648" s="1"/>
  <c r="O648"/>
  <c r="N648"/>
  <c r="M648"/>
  <c r="L648"/>
  <c r="K648"/>
  <c r="J648"/>
  <c r="I648"/>
  <c r="H648"/>
  <c r="G648"/>
  <c r="F648"/>
  <c r="E648"/>
  <c r="D648"/>
  <c r="D656" s="1"/>
  <c r="AA647"/>
  <c r="Z647"/>
  <c r="V647"/>
  <c r="U647"/>
  <c r="AA646"/>
  <c r="Z646"/>
  <c r="V646"/>
  <c r="U646"/>
  <c r="O646"/>
  <c r="O647" s="1"/>
  <c r="O667" s="1"/>
  <c r="N646"/>
  <c r="N647" s="1"/>
  <c r="N667" s="1"/>
  <c r="M646"/>
  <c r="M647" s="1"/>
  <c r="M667" s="1"/>
  <c r="L646"/>
  <c r="L647" s="1"/>
  <c r="L667" s="1"/>
  <c r="K646"/>
  <c r="K647" s="1"/>
  <c r="K667" s="1"/>
  <c r="J646"/>
  <c r="J647" s="1"/>
  <c r="J667" s="1"/>
  <c r="I646"/>
  <c r="I647" s="1"/>
  <c r="I667" s="1"/>
  <c r="H646"/>
  <c r="H647" s="1"/>
  <c r="H667" s="1"/>
  <c r="G646"/>
  <c r="G647" s="1"/>
  <c r="G667" s="1"/>
  <c r="F646"/>
  <c r="F647" s="1"/>
  <c r="F667" s="1"/>
  <c r="E646"/>
  <c r="E647" s="1"/>
  <c r="E667" s="1"/>
  <c r="D646"/>
  <c r="D647" s="1"/>
  <c r="AA645"/>
  <c r="Z645"/>
  <c r="V645"/>
  <c r="U645"/>
  <c r="P645"/>
  <c r="O645"/>
  <c r="N645"/>
  <c r="M645"/>
  <c r="L645"/>
  <c r="K645"/>
  <c r="J645"/>
  <c r="I645"/>
  <c r="H645"/>
  <c r="G645"/>
  <c r="F645"/>
  <c r="E645"/>
  <c r="D645"/>
  <c r="AA644"/>
  <c r="V644"/>
  <c r="U644"/>
  <c r="P644"/>
  <c r="AA643"/>
  <c r="Z643"/>
  <c r="V643"/>
  <c r="U643"/>
  <c r="P643"/>
  <c r="AA642"/>
  <c r="Z642"/>
  <c r="V642"/>
  <c r="U642"/>
  <c r="O642"/>
  <c r="N642"/>
  <c r="M642"/>
  <c r="L642"/>
  <c r="K642"/>
  <c r="J642"/>
  <c r="I642"/>
  <c r="H642"/>
  <c r="G642"/>
  <c r="F642"/>
  <c r="E642"/>
  <c r="D642"/>
  <c r="AA641"/>
  <c r="Z641"/>
  <c r="V641"/>
  <c r="U641"/>
  <c r="O641"/>
  <c r="N641"/>
  <c r="M641"/>
  <c r="L641"/>
  <c r="K641"/>
  <c r="J641"/>
  <c r="I641"/>
  <c r="H641"/>
  <c r="G641"/>
  <c r="F641"/>
  <c r="E641"/>
  <c r="D641"/>
  <c r="AA640"/>
  <c r="Z640"/>
  <c r="V640"/>
  <c r="U640"/>
  <c r="P640"/>
  <c r="AA639"/>
  <c r="Z639"/>
  <c r="U639"/>
  <c r="P639"/>
  <c r="P648" s="1"/>
  <c r="AA638"/>
  <c r="Z638"/>
  <c r="V638"/>
  <c r="U638"/>
  <c r="U637"/>
  <c r="Z637" s="1"/>
  <c r="AB636"/>
  <c r="X636"/>
  <c r="U636"/>
  <c r="AC636" s="1"/>
  <c r="C636"/>
  <c r="AB635"/>
  <c r="X635"/>
  <c r="U635"/>
  <c r="AC635" s="1"/>
  <c r="AB634"/>
  <c r="AA634"/>
  <c r="Z634"/>
  <c r="X634"/>
  <c r="V634"/>
  <c r="W635" s="1"/>
  <c r="U634"/>
  <c r="AC634" s="1"/>
  <c r="AA633"/>
  <c r="Z633"/>
  <c r="V633"/>
  <c r="W634" s="1"/>
  <c r="U633"/>
  <c r="AB633" s="1"/>
  <c r="O633"/>
  <c r="N633"/>
  <c r="M633"/>
  <c r="L633"/>
  <c r="K633"/>
  <c r="J633"/>
  <c r="I633"/>
  <c r="H633"/>
  <c r="G633"/>
  <c r="F633"/>
  <c r="E633"/>
  <c r="U632"/>
  <c r="Z632" s="1"/>
  <c r="E632"/>
  <c r="F632" s="1"/>
  <c r="G632" s="1"/>
  <c r="H632" s="1"/>
  <c r="I632" s="1"/>
  <c r="J632" s="1"/>
  <c r="K632" s="1"/>
  <c r="L632" s="1"/>
  <c r="M632" s="1"/>
  <c r="N632" s="1"/>
  <c r="O632" s="1"/>
  <c r="D632"/>
  <c r="AB631"/>
  <c r="X631"/>
  <c r="U631"/>
  <c r="AC631" s="1"/>
  <c r="AB630"/>
  <c r="AA630"/>
  <c r="Z630"/>
  <c r="X630"/>
  <c r="W630"/>
  <c r="V630"/>
  <c r="U630"/>
  <c r="AC630" s="1"/>
  <c r="O630"/>
  <c r="N630"/>
  <c r="M630"/>
  <c r="L630"/>
  <c r="K630"/>
  <c r="J630"/>
  <c r="I630"/>
  <c r="H630"/>
  <c r="G630"/>
  <c r="F630"/>
  <c r="E630"/>
  <c r="D630"/>
  <c r="D633" s="1"/>
  <c r="AB629"/>
  <c r="AA629"/>
  <c r="Z629"/>
  <c r="X629"/>
  <c r="V629"/>
  <c r="U629"/>
  <c r="AC629" s="1"/>
  <c r="AA628"/>
  <c r="Z628"/>
  <c r="V628"/>
  <c r="W629" s="1"/>
  <c r="U628"/>
  <c r="AB628" s="1"/>
  <c r="U627"/>
  <c r="Z627" s="1"/>
  <c r="U626"/>
  <c r="Z626" s="1"/>
  <c r="U625"/>
  <c r="Z625" s="1"/>
  <c r="U624"/>
  <c r="Z624" s="1"/>
  <c r="O624"/>
  <c r="N624"/>
  <c r="M624"/>
  <c r="L624"/>
  <c r="K624"/>
  <c r="J624"/>
  <c r="I624"/>
  <c r="H624"/>
  <c r="G624"/>
  <c r="F624"/>
  <c r="E624"/>
  <c r="D624"/>
  <c r="U623"/>
  <c r="Z623" s="1"/>
  <c r="O623"/>
  <c r="N623"/>
  <c r="M623"/>
  <c r="L623"/>
  <c r="K623"/>
  <c r="J623"/>
  <c r="I623"/>
  <c r="H623"/>
  <c r="G623"/>
  <c r="F623"/>
  <c r="E623"/>
  <c r="D623"/>
  <c r="P623" s="1"/>
  <c r="U622"/>
  <c r="Z622" s="1"/>
  <c r="O622"/>
  <c r="N622"/>
  <c r="M622"/>
  <c r="L622"/>
  <c r="K622"/>
  <c r="J622"/>
  <c r="I622"/>
  <c r="H622"/>
  <c r="G622"/>
  <c r="F622"/>
  <c r="E622"/>
  <c r="D622"/>
  <c r="U621"/>
  <c r="Z621" s="1"/>
  <c r="P621"/>
  <c r="U620"/>
  <c r="Z620" s="1"/>
  <c r="O620"/>
  <c r="O627" s="1"/>
  <c r="N620"/>
  <c r="N627" s="1"/>
  <c r="M620"/>
  <c r="M627" s="1"/>
  <c r="L620"/>
  <c r="L627" s="1"/>
  <c r="K620"/>
  <c r="K627" s="1"/>
  <c r="J620"/>
  <c r="J627" s="1"/>
  <c r="I620"/>
  <c r="I627" s="1"/>
  <c r="H620"/>
  <c r="H627" s="1"/>
  <c r="G620"/>
  <c r="G627" s="1"/>
  <c r="F620"/>
  <c r="F627" s="1"/>
  <c r="E620"/>
  <c r="E627" s="1"/>
  <c r="D620"/>
  <c r="D627" s="1"/>
  <c r="U619"/>
  <c r="Z619" s="1"/>
  <c r="U618"/>
  <c r="Z618" s="1"/>
  <c r="O618"/>
  <c r="O626" s="1"/>
  <c r="N618"/>
  <c r="N626" s="1"/>
  <c r="M618"/>
  <c r="M626" s="1"/>
  <c r="L618"/>
  <c r="L626" s="1"/>
  <c r="K618"/>
  <c r="K626" s="1"/>
  <c r="J618"/>
  <c r="J626" s="1"/>
  <c r="I618"/>
  <c r="I626" s="1"/>
  <c r="H618"/>
  <c r="H626" s="1"/>
  <c r="G618"/>
  <c r="G626" s="1"/>
  <c r="F618"/>
  <c r="F626" s="1"/>
  <c r="E618"/>
  <c r="E626" s="1"/>
  <c r="D618"/>
  <c r="D626" s="1"/>
  <c r="U617"/>
  <c r="Z617" s="1"/>
  <c r="P617"/>
  <c r="U616"/>
  <c r="Z616" s="1"/>
  <c r="AB615"/>
  <c r="X615"/>
  <c r="U615"/>
  <c r="AC615" s="1"/>
  <c r="AB614"/>
  <c r="AA614"/>
  <c r="Z614"/>
  <c r="X614"/>
  <c r="W614"/>
  <c r="V614"/>
  <c r="U614"/>
  <c r="AC614" s="1"/>
  <c r="L614"/>
  <c r="H614"/>
  <c r="D614"/>
  <c r="AB613"/>
  <c r="AA613"/>
  <c r="Z613"/>
  <c r="X613"/>
  <c r="V613"/>
  <c r="U613"/>
  <c r="AC613" s="1"/>
  <c r="AA612"/>
  <c r="Z612"/>
  <c r="V612"/>
  <c r="W613" s="1"/>
  <c r="U612"/>
  <c r="AB612" s="1"/>
  <c r="O612"/>
  <c r="O614" s="1"/>
  <c r="N612"/>
  <c r="M612"/>
  <c r="L612"/>
  <c r="K612"/>
  <c r="K614" s="1"/>
  <c r="J612"/>
  <c r="I612"/>
  <c r="H612"/>
  <c r="G612"/>
  <c r="G614" s="1"/>
  <c r="F612"/>
  <c r="E612"/>
  <c r="D612"/>
  <c r="AA611"/>
  <c r="Z611"/>
  <c r="V611"/>
  <c r="W612" s="1"/>
  <c r="U611"/>
  <c r="O611"/>
  <c r="N611"/>
  <c r="M611"/>
  <c r="L611"/>
  <c r="K611"/>
  <c r="J611"/>
  <c r="I611"/>
  <c r="H611"/>
  <c r="G611"/>
  <c r="F611"/>
  <c r="E611"/>
  <c r="D611"/>
  <c r="P611" s="1"/>
  <c r="AA610"/>
  <c r="Z610"/>
  <c r="V610"/>
  <c r="U610"/>
  <c r="P610"/>
  <c r="Z609"/>
  <c r="V609"/>
  <c r="U609"/>
  <c r="P609"/>
  <c r="P624" s="1"/>
  <c r="AA608"/>
  <c r="Z608"/>
  <c r="V608"/>
  <c r="U608"/>
  <c r="U607"/>
  <c r="Z607" s="1"/>
  <c r="AB606"/>
  <c r="X606"/>
  <c r="U606"/>
  <c r="AC606" s="1"/>
  <c r="O606"/>
  <c r="N606"/>
  <c r="N614" s="1"/>
  <c r="M606"/>
  <c r="M614" s="1"/>
  <c r="L606"/>
  <c r="K606"/>
  <c r="J606"/>
  <c r="J614" s="1"/>
  <c r="I606"/>
  <c r="I614" s="1"/>
  <c r="H606"/>
  <c r="G606"/>
  <c r="F606"/>
  <c r="F614" s="1"/>
  <c r="E606"/>
  <c r="E614" s="1"/>
  <c r="D606"/>
  <c r="AB605"/>
  <c r="U605"/>
  <c r="AC605" s="1"/>
  <c r="AB604"/>
  <c r="X604"/>
  <c r="U604"/>
  <c r="AC604" s="1"/>
  <c r="O604"/>
  <c r="O605" s="1"/>
  <c r="O625" s="1"/>
  <c r="N604"/>
  <c r="N605" s="1"/>
  <c r="N625" s="1"/>
  <c r="M604"/>
  <c r="M605" s="1"/>
  <c r="M625" s="1"/>
  <c r="L604"/>
  <c r="L605" s="1"/>
  <c r="L625" s="1"/>
  <c r="K604"/>
  <c r="K605" s="1"/>
  <c r="K625" s="1"/>
  <c r="J604"/>
  <c r="J605" s="1"/>
  <c r="J625" s="1"/>
  <c r="I604"/>
  <c r="I605" s="1"/>
  <c r="I625" s="1"/>
  <c r="H604"/>
  <c r="H605" s="1"/>
  <c r="H625" s="1"/>
  <c r="G604"/>
  <c r="G605" s="1"/>
  <c r="G625" s="1"/>
  <c r="F604"/>
  <c r="F605" s="1"/>
  <c r="F625" s="1"/>
  <c r="E604"/>
  <c r="E605" s="1"/>
  <c r="E625" s="1"/>
  <c r="D604"/>
  <c r="D605" s="1"/>
  <c r="AB603"/>
  <c r="X603"/>
  <c r="U603"/>
  <c r="AC603" s="1"/>
  <c r="O603"/>
  <c r="N603"/>
  <c r="M603"/>
  <c r="L603"/>
  <c r="K603"/>
  <c r="J603"/>
  <c r="I603"/>
  <c r="H603"/>
  <c r="G603"/>
  <c r="F603"/>
  <c r="E603"/>
  <c r="D603"/>
  <c r="AB602"/>
  <c r="U602"/>
  <c r="AC602" s="1"/>
  <c r="P602"/>
  <c r="AB601"/>
  <c r="X601"/>
  <c r="U601"/>
  <c r="AC601" s="1"/>
  <c r="P601"/>
  <c r="AB600"/>
  <c r="X600"/>
  <c r="U600"/>
  <c r="AC600" s="1"/>
  <c r="O600"/>
  <c r="N600"/>
  <c r="M600"/>
  <c r="L600"/>
  <c r="K600"/>
  <c r="J600"/>
  <c r="I600"/>
  <c r="H600"/>
  <c r="G600"/>
  <c r="F600"/>
  <c r="E600"/>
  <c r="D600"/>
  <c r="AB599"/>
  <c r="U599"/>
  <c r="AC599" s="1"/>
  <c r="O599"/>
  <c r="N599"/>
  <c r="M599"/>
  <c r="L599"/>
  <c r="K599"/>
  <c r="J599"/>
  <c r="I599"/>
  <c r="H599"/>
  <c r="G599"/>
  <c r="F599"/>
  <c r="E599"/>
  <c r="D599"/>
  <c r="AB598"/>
  <c r="U598"/>
  <c r="AC598" s="1"/>
  <c r="P598"/>
  <c r="AB597"/>
  <c r="U597"/>
  <c r="AC597" s="1"/>
  <c r="P597"/>
  <c r="P612" s="1"/>
  <c r="AB596"/>
  <c r="X596"/>
  <c r="X602" s="1"/>
  <c r="U596"/>
  <c r="AC596" s="1"/>
  <c r="AB595"/>
  <c r="AA595"/>
  <c r="Z595"/>
  <c r="X595"/>
  <c r="V595"/>
  <c r="U595"/>
  <c r="AC595" s="1"/>
  <c r="C594"/>
  <c r="T594" s="1"/>
  <c r="AA593"/>
  <c r="Z593"/>
  <c r="V593"/>
  <c r="W594" s="1"/>
  <c r="U593"/>
  <c r="AB593" s="1"/>
  <c r="U592"/>
  <c r="Z592" s="1"/>
  <c r="AB591"/>
  <c r="X591"/>
  <c r="X597" s="1"/>
  <c r="U591"/>
  <c r="AC591" s="1"/>
  <c r="O591"/>
  <c r="N591"/>
  <c r="M591"/>
  <c r="L591"/>
  <c r="K591"/>
  <c r="J591"/>
  <c r="I591"/>
  <c r="H591"/>
  <c r="G591"/>
  <c r="F591"/>
  <c r="E591"/>
  <c r="AB590"/>
  <c r="AA590"/>
  <c r="Z590"/>
  <c r="X590"/>
  <c r="V590"/>
  <c r="U590"/>
  <c r="AC590" s="1"/>
  <c r="D590"/>
  <c r="E590" s="1"/>
  <c r="F590" s="1"/>
  <c r="G590" s="1"/>
  <c r="H590" s="1"/>
  <c r="I590" s="1"/>
  <c r="J590" s="1"/>
  <c r="K590" s="1"/>
  <c r="L590" s="1"/>
  <c r="M590" s="1"/>
  <c r="N590" s="1"/>
  <c r="O590" s="1"/>
  <c r="AA589"/>
  <c r="Z589"/>
  <c r="V589"/>
  <c r="W590" s="1"/>
  <c r="U589"/>
  <c r="AB589" s="1"/>
  <c r="U588"/>
  <c r="Z588" s="1"/>
  <c r="O588"/>
  <c r="N588"/>
  <c r="M588"/>
  <c r="L588"/>
  <c r="K588"/>
  <c r="J588"/>
  <c r="I588"/>
  <c r="H588"/>
  <c r="G588"/>
  <c r="F588"/>
  <c r="E588"/>
  <c r="U587"/>
  <c r="Z587" s="1"/>
  <c r="AB586"/>
  <c r="X586"/>
  <c r="U586"/>
  <c r="AC586" s="1"/>
  <c r="AB585"/>
  <c r="AA585"/>
  <c r="Z585"/>
  <c r="X585"/>
  <c r="W585"/>
  <c r="V585"/>
  <c r="U585"/>
  <c r="AC585" s="1"/>
  <c r="AB584"/>
  <c r="AA584"/>
  <c r="Z584"/>
  <c r="X584"/>
  <c r="W584"/>
  <c r="V584"/>
  <c r="U584"/>
  <c r="AC584" s="1"/>
  <c r="AB583"/>
  <c r="AA583"/>
  <c r="Z583"/>
  <c r="X583"/>
  <c r="W583"/>
  <c r="V583"/>
  <c r="U583"/>
  <c r="AC583" s="1"/>
  <c r="AB582"/>
  <c r="AA582"/>
  <c r="Z582"/>
  <c r="X582"/>
  <c r="W582"/>
  <c r="V582"/>
  <c r="U582"/>
  <c r="AC582" s="1"/>
  <c r="O582"/>
  <c r="N582"/>
  <c r="M582"/>
  <c r="L582"/>
  <c r="K582"/>
  <c r="J582"/>
  <c r="I582"/>
  <c r="H582"/>
  <c r="G582"/>
  <c r="F582"/>
  <c r="E582"/>
  <c r="AB581"/>
  <c r="AA581"/>
  <c r="Z581"/>
  <c r="X581"/>
  <c r="W581"/>
  <c r="V581"/>
  <c r="U581"/>
  <c r="AC581" s="1"/>
  <c r="O581"/>
  <c r="N581"/>
  <c r="M581"/>
  <c r="L581"/>
  <c r="K581"/>
  <c r="J581"/>
  <c r="I581"/>
  <c r="H581"/>
  <c r="G581"/>
  <c r="F581"/>
  <c r="E581"/>
  <c r="D581"/>
  <c r="D582" s="1"/>
  <c r="AB580"/>
  <c r="AA580"/>
  <c r="Z580"/>
  <c r="X580"/>
  <c r="W580"/>
  <c r="V580"/>
  <c r="U580"/>
  <c r="AC580" s="1"/>
  <c r="O580"/>
  <c r="N580"/>
  <c r="M580"/>
  <c r="L580"/>
  <c r="K580"/>
  <c r="J580"/>
  <c r="I580"/>
  <c r="H580"/>
  <c r="G580"/>
  <c r="F580"/>
  <c r="E580"/>
  <c r="D580"/>
  <c r="AB579"/>
  <c r="AA579"/>
  <c r="Z579"/>
  <c r="X579"/>
  <c r="W579"/>
  <c r="V579"/>
  <c r="U579"/>
  <c r="AC579" s="1"/>
  <c r="P579"/>
  <c r="P580" s="1"/>
  <c r="AB578"/>
  <c r="AA578"/>
  <c r="Z578"/>
  <c r="X578"/>
  <c r="W578"/>
  <c r="V578"/>
  <c r="U578"/>
  <c r="AC578" s="1"/>
  <c r="O578"/>
  <c r="O585" s="1"/>
  <c r="N578"/>
  <c r="N585" s="1"/>
  <c r="M578"/>
  <c r="M585" s="1"/>
  <c r="L578"/>
  <c r="L585" s="1"/>
  <c r="K578"/>
  <c r="K585" s="1"/>
  <c r="J578"/>
  <c r="J585" s="1"/>
  <c r="I578"/>
  <c r="I585" s="1"/>
  <c r="H578"/>
  <c r="H585" s="1"/>
  <c r="G578"/>
  <c r="G585" s="1"/>
  <c r="F578"/>
  <c r="F585" s="1"/>
  <c r="E578"/>
  <c r="E585" s="1"/>
  <c r="D578"/>
  <c r="D585" s="1"/>
  <c r="AB577"/>
  <c r="AA577"/>
  <c r="Z577"/>
  <c r="X577"/>
  <c r="W577"/>
  <c r="V577"/>
  <c r="U577"/>
  <c r="AC577" s="1"/>
  <c r="AB576"/>
  <c r="AA576"/>
  <c r="Z576"/>
  <c r="X576"/>
  <c r="W576"/>
  <c r="V576"/>
  <c r="U576"/>
  <c r="AC576" s="1"/>
  <c r="T576"/>
  <c r="T577" s="1"/>
  <c r="T578" s="1"/>
  <c r="T579" s="1"/>
  <c r="T580" s="1"/>
  <c r="T581" s="1"/>
  <c r="T582" s="1"/>
  <c r="T583" s="1"/>
  <c r="T584" s="1"/>
  <c r="T585" s="1"/>
  <c r="T586" s="1"/>
  <c r="O576"/>
  <c r="O584" s="1"/>
  <c r="N576"/>
  <c r="N584" s="1"/>
  <c r="M576"/>
  <c r="M584" s="1"/>
  <c r="L576"/>
  <c r="L584" s="1"/>
  <c r="K576"/>
  <c r="K584" s="1"/>
  <c r="J576"/>
  <c r="J584" s="1"/>
  <c r="I576"/>
  <c r="I584" s="1"/>
  <c r="H576"/>
  <c r="H584" s="1"/>
  <c r="G576"/>
  <c r="G584" s="1"/>
  <c r="F576"/>
  <c r="F584" s="1"/>
  <c r="E576"/>
  <c r="E584" s="1"/>
  <c r="D576"/>
  <c r="D584" s="1"/>
  <c r="AB575"/>
  <c r="AA575"/>
  <c r="Z575"/>
  <c r="W575"/>
  <c r="V575"/>
  <c r="U575"/>
  <c r="P575"/>
  <c r="AB574"/>
  <c r="AA574"/>
  <c r="Z574"/>
  <c r="X574"/>
  <c r="V574"/>
  <c r="U574"/>
  <c r="AC574" s="1"/>
  <c r="AA573"/>
  <c r="Z573"/>
  <c r="V573"/>
  <c r="U573"/>
  <c r="AB573" s="1"/>
  <c r="U572"/>
  <c r="Z572" s="1"/>
  <c r="N572"/>
  <c r="J572"/>
  <c r="F572"/>
  <c r="U571"/>
  <c r="Z571" s="1"/>
  <c r="AB570"/>
  <c r="X570"/>
  <c r="U570"/>
  <c r="AC570" s="1"/>
  <c r="O570"/>
  <c r="N570"/>
  <c r="M570"/>
  <c r="M572" s="1"/>
  <c r="L570"/>
  <c r="K570"/>
  <c r="J570"/>
  <c r="I570"/>
  <c r="I572" s="1"/>
  <c r="H570"/>
  <c r="G570"/>
  <c r="F570"/>
  <c r="E570"/>
  <c r="E572" s="1"/>
  <c r="AB569"/>
  <c r="X569"/>
  <c r="X575" s="1"/>
  <c r="U569"/>
  <c r="AC569" s="1"/>
  <c r="O569"/>
  <c r="N569"/>
  <c r="M569"/>
  <c r="L569"/>
  <c r="K569"/>
  <c r="J569"/>
  <c r="I569"/>
  <c r="H569"/>
  <c r="G569"/>
  <c r="F569"/>
  <c r="E569"/>
  <c r="D569"/>
  <c r="D570" s="1"/>
  <c r="U568"/>
  <c r="AC568" s="1"/>
  <c r="P568"/>
  <c r="AB567"/>
  <c r="U567"/>
  <c r="AC567" s="1"/>
  <c r="P567"/>
  <c r="AB566"/>
  <c r="X566"/>
  <c r="U566"/>
  <c r="AC566" s="1"/>
  <c r="AB565"/>
  <c r="AA565"/>
  <c r="Z565"/>
  <c r="X565"/>
  <c r="V565"/>
  <c r="U565"/>
  <c r="AC565" s="1"/>
  <c r="AA564"/>
  <c r="Z564"/>
  <c r="V564"/>
  <c r="W565" s="1"/>
  <c r="U564"/>
  <c r="AB564" s="1"/>
  <c r="O564"/>
  <c r="O572" s="1"/>
  <c r="N564"/>
  <c r="M564"/>
  <c r="L564"/>
  <c r="L572" s="1"/>
  <c r="K564"/>
  <c r="K572" s="1"/>
  <c r="J564"/>
  <c r="I564"/>
  <c r="H564"/>
  <c r="H572" s="1"/>
  <c r="G564"/>
  <c r="G572" s="1"/>
  <c r="F564"/>
  <c r="E564"/>
  <c r="AA563"/>
  <c r="Z563"/>
  <c r="V563"/>
  <c r="W564" s="1"/>
  <c r="U563"/>
  <c r="AA562"/>
  <c r="Z562"/>
  <c r="V562"/>
  <c r="U562"/>
  <c r="O562"/>
  <c r="O563" s="1"/>
  <c r="O583" s="1"/>
  <c r="N562"/>
  <c r="N563" s="1"/>
  <c r="N583" s="1"/>
  <c r="M562"/>
  <c r="M563" s="1"/>
  <c r="M583" s="1"/>
  <c r="L562"/>
  <c r="L563" s="1"/>
  <c r="L583" s="1"/>
  <c r="K562"/>
  <c r="K563" s="1"/>
  <c r="K583" s="1"/>
  <c r="J562"/>
  <c r="J563" s="1"/>
  <c r="J583" s="1"/>
  <c r="I562"/>
  <c r="I563" s="1"/>
  <c r="I583" s="1"/>
  <c r="H562"/>
  <c r="H563" s="1"/>
  <c r="H583" s="1"/>
  <c r="G562"/>
  <c r="G563" s="1"/>
  <c r="G583" s="1"/>
  <c r="F562"/>
  <c r="F563" s="1"/>
  <c r="F583" s="1"/>
  <c r="E562"/>
  <c r="E563" s="1"/>
  <c r="E583" s="1"/>
  <c r="D562"/>
  <c r="D563" s="1"/>
  <c r="AA561"/>
  <c r="Z561"/>
  <c r="V561"/>
  <c r="U561"/>
  <c r="O561"/>
  <c r="N561"/>
  <c r="M561"/>
  <c r="L561"/>
  <c r="K561"/>
  <c r="J561"/>
  <c r="I561"/>
  <c r="H561"/>
  <c r="G561"/>
  <c r="F561"/>
  <c r="E561"/>
  <c r="D561"/>
  <c r="AA560"/>
  <c r="V560"/>
  <c r="U560"/>
  <c r="P560"/>
  <c r="AA559"/>
  <c r="Z559"/>
  <c r="V559"/>
  <c r="U559"/>
  <c r="P559"/>
  <c r="P561" s="1"/>
  <c r="AA558"/>
  <c r="Z558"/>
  <c r="V558"/>
  <c r="U558"/>
  <c r="O558"/>
  <c r="N558"/>
  <c r="M558"/>
  <c r="L558"/>
  <c r="K558"/>
  <c r="J558"/>
  <c r="I558"/>
  <c r="H558"/>
  <c r="G558"/>
  <c r="F558"/>
  <c r="E558"/>
  <c r="AA557"/>
  <c r="Z557"/>
  <c r="V557"/>
  <c r="U557"/>
  <c r="O557"/>
  <c r="N557"/>
  <c r="M557"/>
  <c r="L557"/>
  <c r="K557"/>
  <c r="J557"/>
  <c r="I557"/>
  <c r="H557"/>
  <c r="G557"/>
  <c r="F557"/>
  <c r="E557"/>
  <c r="D557"/>
  <c r="D558" s="1"/>
  <c r="AA556"/>
  <c r="Z556"/>
  <c r="V556"/>
  <c r="U556"/>
  <c r="P556"/>
  <c r="AA555"/>
  <c r="Z555"/>
  <c r="U555"/>
  <c r="P555"/>
  <c r="AA554"/>
  <c r="Z554"/>
  <c r="V554"/>
  <c r="U554"/>
  <c r="U553"/>
  <c r="Z553" s="1"/>
  <c r="AB552"/>
  <c r="X552"/>
  <c r="U552"/>
  <c r="AC552" s="1"/>
  <c r="T552"/>
  <c r="C552"/>
  <c r="AB551"/>
  <c r="X551"/>
  <c r="U551"/>
  <c r="AC551" s="1"/>
  <c r="AB550"/>
  <c r="AA550"/>
  <c r="Z550"/>
  <c r="X550"/>
  <c r="V550"/>
  <c r="W551" s="1"/>
  <c r="U550"/>
  <c r="AC550" s="1"/>
  <c r="AA549"/>
  <c r="Z549"/>
  <c r="V549"/>
  <c r="W550" s="1"/>
  <c r="U549"/>
  <c r="AB549" s="1"/>
  <c r="O549"/>
  <c r="N549"/>
  <c r="M549"/>
  <c r="L549"/>
  <c r="K549"/>
  <c r="J549"/>
  <c r="I549"/>
  <c r="H549"/>
  <c r="G549"/>
  <c r="F549"/>
  <c r="E549"/>
  <c r="U548"/>
  <c r="Z548" s="1"/>
  <c r="E548"/>
  <c r="F548" s="1"/>
  <c r="G548" s="1"/>
  <c r="H548" s="1"/>
  <c r="I548" s="1"/>
  <c r="J548" s="1"/>
  <c r="K548" s="1"/>
  <c r="L548" s="1"/>
  <c r="M548" s="1"/>
  <c r="N548" s="1"/>
  <c r="O548" s="1"/>
  <c r="D548"/>
  <c r="AB547"/>
  <c r="X547"/>
  <c r="U547"/>
  <c r="AC547" s="1"/>
  <c r="AB546"/>
  <c r="AA546"/>
  <c r="Z546"/>
  <c r="X546"/>
  <c r="W546"/>
  <c r="V546"/>
  <c r="U546"/>
  <c r="AC546" s="1"/>
  <c r="O546"/>
  <c r="N546"/>
  <c r="M546"/>
  <c r="L546"/>
  <c r="K546"/>
  <c r="J546"/>
  <c r="I546"/>
  <c r="H546"/>
  <c r="G546"/>
  <c r="F546"/>
  <c r="E546"/>
  <c r="D546"/>
  <c r="D549" s="1"/>
  <c r="AB545"/>
  <c r="AA545"/>
  <c r="Z545"/>
  <c r="X545"/>
  <c r="V545"/>
  <c r="U545"/>
  <c r="AC545" s="1"/>
  <c r="AA544"/>
  <c r="Z544"/>
  <c r="V544"/>
  <c r="W545" s="1"/>
  <c r="U544"/>
  <c r="AB544" s="1"/>
  <c r="U543"/>
  <c r="Z543" s="1"/>
  <c r="U542"/>
  <c r="Z542" s="1"/>
  <c r="U541"/>
  <c r="Z541" s="1"/>
  <c r="U540"/>
  <c r="Z540" s="1"/>
  <c r="O540"/>
  <c r="N540"/>
  <c r="M540"/>
  <c r="L540"/>
  <c r="K540"/>
  <c r="J540"/>
  <c r="I540"/>
  <c r="H540"/>
  <c r="G540"/>
  <c r="F540"/>
  <c r="E540"/>
  <c r="D540"/>
  <c r="U539"/>
  <c r="Z539" s="1"/>
  <c r="O539"/>
  <c r="N539"/>
  <c r="M539"/>
  <c r="L539"/>
  <c r="K539"/>
  <c r="J539"/>
  <c r="I539"/>
  <c r="H539"/>
  <c r="G539"/>
  <c r="F539"/>
  <c r="E539"/>
  <c r="D539"/>
  <c r="P539" s="1"/>
  <c r="U538"/>
  <c r="Z538" s="1"/>
  <c r="O538"/>
  <c r="N538"/>
  <c r="M538"/>
  <c r="L538"/>
  <c r="K538"/>
  <c r="J538"/>
  <c r="I538"/>
  <c r="H538"/>
  <c r="G538"/>
  <c r="F538"/>
  <c r="E538"/>
  <c r="D538"/>
  <c r="U537"/>
  <c r="Z537" s="1"/>
  <c r="P537"/>
  <c r="U536"/>
  <c r="Z536" s="1"/>
  <c r="O536"/>
  <c r="O543" s="1"/>
  <c r="N536"/>
  <c r="N543" s="1"/>
  <c r="M536"/>
  <c r="M543" s="1"/>
  <c r="L536"/>
  <c r="L543" s="1"/>
  <c r="K536"/>
  <c r="K543" s="1"/>
  <c r="J536"/>
  <c r="J543" s="1"/>
  <c r="I536"/>
  <c r="I543" s="1"/>
  <c r="H536"/>
  <c r="H543" s="1"/>
  <c r="G536"/>
  <c r="G543" s="1"/>
  <c r="F536"/>
  <c r="F543" s="1"/>
  <c r="E536"/>
  <c r="E543" s="1"/>
  <c r="D536"/>
  <c r="D543" s="1"/>
  <c r="U535"/>
  <c r="Z535" s="1"/>
  <c r="U534"/>
  <c r="Z534" s="1"/>
  <c r="O534"/>
  <c r="O542" s="1"/>
  <c r="N534"/>
  <c r="N542" s="1"/>
  <c r="M534"/>
  <c r="M542" s="1"/>
  <c r="L534"/>
  <c r="L542" s="1"/>
  <c r="K534"/>
  <c r="K542" s="1"/>
  <c r="J534"/>
  <c r="J542" s="1"/>
  <c r="I534"/>
  <c r="I542" s="1"/>
  <c r="H534"/>
  <c r="H542" s="1"/>
  <c r="G534"/>
  <c r="G542" s="1"/>
  <c r="F534"/>
  <c r="F542" s="1"/>
  <c r="E534"/>
  <c r="E542" s="1"/>
  <c r="D534"/>
  <c r="D542" s="1"/>
  <c r="U533"/>
  <c r="Z533" s="1"/>
  <c r="P533"/>
  <c r="U532"/>
  <c r="Z532" s="1"/>
  <c r="AB531"/>
  <c r="X531"/>
  <c r="U531"/>
  <c r="AC531" s="1"/>
  <c r="AB530"/>
  <c r="AA530"/>
  <c r="Z530"/>
  <c r="X530"/>
  <c r="W530"/>
  <c r="V530"/>
  <c r="U530"/>
  <c r="AC530" s="1"/>
  <c r="L530"/>
  <c r="H530"/>
  <c r="F530"/>
  <c r="D530"/>
  <c r="AB529"/>
  <c r="AA529"/>
  <c r="Z529"/>
  <c r="X529"/>
  <c r="V529"/>
  <c r="U529"/>
  <c r="AC529" s="1"/>
  <c r="AA528"/>
  <c r="Z528"/>
  <c r="V528"/>
  <c r="W529" s="1"/>
  <c r="U528"/>
  <c r="AB528" s="1"/>
  <c r="P528"/>
  <c r="O528"/>
  <c r="O530" s="1"/>
  <c r="N528"/>
  <c r="M528"/>
  <c r="L528"/>
  <c r="K528"/>
  <c r="K530" s="1"/>
  <c r="J528"/>
  <c r="I528"/>
  <c r="H528"/>
  <c r="G528"/>
  <c r="G530" s="1"/>
  <c r="F528"/>
  <c r="E528"/>
  <c r="D528"/>
  <c r="AA527"/>
  <c r="Z527"/>
  <c r="V527"/>
  <c r="W528" s="1"/>
  <c r="U527"/>
  <c r="O527"/>
  <c r="N527"/>
  <c r="M527"/>
  <c r="L527"/>
  <c r="K527"/>
  <c r="J527"/>
  <c r="I527"/>
  <c r="H527"/>
  <c r="G527"/>
  <c r="F527"/>
  <c r="E527"/>
  <c r="D527"/>
  <c r="P527" s="1"/>
  <c r="AA526"/>
  <c r="Z526"/>
  <c r="V526"/>
  <c r="U526"/>
  <c r="P526"/>
  <c r="Z525"/>
  <c r="V525"/>
  <c r="U525"/>
  <c r="P525"/>
  <c r="P540" s="1"/>
  <c r="AA524"/>
  <c r="Z524"/>
  <c r="V524"/>
  <c r="U524"/>
  <c r="AC523"/>
  <c r="Y523"/>
  <c r="U523"/>
  <c r="AB522"/>
  <c r="X522"/>
  <c r="U522"/>
  <c r="AC522" s="1"/>
  <c r="O522"/>
  <c r="N522"/>
  <c r="N530" s="1"/>
  <c r="M522"/>
  <c r="M530" s="1"/>
  <c r="L522"/>
  <c r="K522"/>
  <c r="J522"/>
  <c r="J530" s="1"/>
  <c r="I522"/>
  <c r="I530" s="1"/>
  <c r="H522"/>
  <c r="G522"/>
  <c r="F522"/>
  <c r="E522"/>
  <c r="E530" s="1"/>
  <c r="D522"/>
  <c r="AB521"/>
  <c r="U521"/>
  <c r="AC521" s="1"/>
  <c r="M521"/>
  <c r="M541" s="1"/>
  <c r="E521"/>
  <c r="E541" s="1"/>
  <c r="AB520"/>
  <c r="X520"/>
  <c r="U520"/>
  <c r="AC520" s="1"/>
  <c r="O520"/>
  <c r="O521" s="1"/>
  <c r="O541" s="1"/>
  <c r="N520"/>
  <c r="N521" s="1"/>
  <c r="N541" s="1"/>
  <c r="M520"/>
  <c r="L520"/>
  <c r="L521" s="1"/>
  <c r="L541" s="1"/>
  <c r="K520"/>
  <c r="K521" s="1"/>
  <c r="K541" s="1"/>
  <c r="J520"/>
  <c r="J521" s="1"/>
  <c r="J541" s="1"/>
  <c r="I520"/>
  <c r="I521" s="1"/>
  <c r="I541" s="1"/>
  <c r="H520"/>
  <c r="H521" s="1"/>
  <c r="H541" s="1"/>
  <c r="G520"/>
  <c r="G521" s="1"/>
  <c r="G541" s="1"/>
  <c r="F520"/>
  <c r="F521" s="1"/>
  <c r="F541" s="1"/>
  <c r="E520"/>
  <c r="D520"/>
  <c r="D521" s="1"/>
  <c r="AB519"/>
  <c r="X519"/>
  <c r="U519"/>
  <c r="AC519" s="1"/>
  <c r="O519"/>
  <c r="N519"/>
  <c r="M519"/>
  <c r="L519"/>
  <c r="K519"/>
  <c r="J519"/>
  <c r="I519"/>
  <c r="H519"/>
  <c r="G519"/>
  <c r="F519"/>
  <c r="E519"/>
  <c r="D519"/>
  <c r="AB518"/>
  <c r="U518"/>
  <c r="AC518" s="1"/>
  <c r="P518"/>
  <c r="AB517"/>
  <c r="X517"/>
  <c r="U517"/>
  <c r="AC517" s="1"/>
  <c r="P517"/>
  <c r="AB516"/>
  <c r="X516"/>
  <c r="U516"/>
  <c r="AC516" s="1"/>
  <c r="O516"/>
  <c r="N516"/>
  <c r="M516"/>
  <c r="L516"/>
  <c r="K516"/>
  <c r="J516"/>
  <c r="I516"/>
  <c r="H516"/>
  <c r="G516"/>
  <c r="F516"/>
  <c r="E516"/>
  <c r="D516"/>
  <c r="AB515"/>
  <c r="U515"/>
  <c r="AC515" s="1"/>
  <c r="O515"/>
  <c r="N515"/>
  <c r="M515"/>
  <c r="L515"/>
  <c r="K515"/>
  <c r="J515"/>
  <c r="I515"/>
  <c r="H515"/>
  <c r="G515"/>
  <c r="F515"/>
  <c r="E515"/>
  <c r="D515"/>
  <c r="AB514"/>
  <c r="U514"/>
  <c r="AC514" s="1"/>
  <c r="P514"/>
  <c r="AB513"/>
  <c r="U513"/>
  <c r="AC513" s="1"/>
  <c r="P513"/>
  <c r="P522" s="1"/>
  <c r="P530" s="1"/>
  <c r="AB512"/>
  <c r="X512"/>
  <c r="X518" s="1"/>
  <c r="U512"/>
  <c r="AC512" s="1"/>
  <c r="AB511"/>
  <c r="AA511"/>
  <c r="Z511"/>
  <c r="X511"/>
  <c r="V511"/>
  <c r="U511"/>
  <c r="AC511" s="1"/>
  <c r="C510"/>
  <c r="T510" s="1"/>
  <c r="AA509"/>
  <c r="Z509"/>
  <c r="V509"/>
  <c r="W510" s="1"/>
  <c r="U509"/>
  <c r="AB509" s="1"/>
  <c r="U508"/>
  <c r="Y508" s="1"/>
  <c r="AB507"/>
  <c r="X507"/>
  <c r="W506" s="1"/>
  <c r="U507"/>
  <c r="AC507" s="1"/>
  <c r="O507"/>
  <c r="N507"/>
  <c r="M507"/>
  <c r="L507"/>
  <c r="K507"/>
  <c r="J507"/>
  <c r="I507"/>
  <c r="H507"/>
  <c r="G507"/>
  <c r="F507"/>
  <c r="E507"/>
  <c r="AB506"/>
  <c r="AA506"/>
  <c r="Z506"/>
  <c r="X506"/>
  <c r="V506"/>
  <c r="U506"/>
  <c r="AC506" s="1"/>
  <c r="G506"/>
  <c r="H506" s="1"/>
  <c r="I506" s="1"/>
  <c r="J506" s="1"/>
  <c r="K506" s="1"/>
  <c r="L506" s="1"/>
  <c r="M506" s="1"/>
  <c r="N506" s="1"/>
  <c r="O506" s="1"/>
  <c r="D506"/>
  <c r="E506" s="1"/>
  <c r="F506" s="1"/>
  <c r="AA505"/>
  <c r="Z505"/>
  <c r="V505"/>
  <c r="U505"/>
  <c r="AB505" s="1"/>
  <c r="AC504"/>
  <c r="U504"/>
  <c r="Y504" s="1"/>
  <c r="O504"/>
  <c r="N504"/>
  <c r="M504"/>
  <c r="L504"/>
  <c r="K504"/>
  <c r="J504"/>
  <c r="I504"/>
  <c r="H504"/>
  <c r="G504"/>
  <c r="F504"/>
  <c r="E504"/>
  <c r="U503"/>
  <c r="Y503" s="1"/>
  <c r="AB502"/>
  <c r="X502"/>
  <c r="W501" s="1"/>
  <c r="U502"/>
  <c r="AC502" s="1"/>
  <c r="AB501"/>
  <c r="AA501"/>
  <c r="Z501"/>
  <c r="X501"/>
  <c r="V501"/>
  <c r="U501"/>
  <c r="AC501" s="1"/>
  <c r="AB500"/>
  <c r="AA500"/>
  <c r="Z500"/>
  <c r="X500"/>
  <c r="W500"/>
  <c r="V500"/>
  <c r="U500"/>
  <c r="AC500" s="1"/>
  <c r="L500"/>
  <c r="AB499"/>
  <c r="AA499"/>
  <c r="Z499"/>
  <c r="X499"/>
  <c r="W499"/>
  <c r="V499"/>
  <c r="U499"/>
  <c r="AC499" s="1"/>
  <c r="AB498"/>
  <c r="AA498"/>
  <c r="Z498"/>
  <c r="X498"/>
  <c r="W498"/>
  <c r="V498"/>
  <c r="U498"/>
  <c r="AC498" s="1"/>
  <c r="O498"/>
  <c r="N498"/>
  <c r="M498"/>
  <c r="L498"/>
  <c r="K498"/>
  <c r="J498"/>
  <c r="I498"/>
  <c r="H498"/>
  <c r="G498"/>
  <c r="F498"/>
  <c r="E498"/>
  <c r="AB497"/>
  <c r="AA497"/>
  <c r="Z497"/>
  <c r="X497"/>
  <c r="W497"/>
  <c r="V497"/>
  <c r="U497"/>
  <c r="AC497" s="1"/>
  <c r="O497"/>
  <c r="N497"/>
  <c r="M497"/>
  <c r="L497"/>
  <c r="K497"/>
  <c r="J497"/>
  <c r="I497"/>
  <c r="H497"/>
  <c r="G497"/>
  <c r="F497"/>
  <c r="E497"/>
  <c r="D497"/>
  <c r="D498" s="1"/>
  <c r="D500" s="1"/>
  <c r="AB496"/>
  <c r="AA496"/>
  <c r="Z496"/>
  <c r="X496"/>
  <c r="W496"/>
  <c r="V496"/>
  <c r="U496"/>
  <c r="AC496" s="1"/>
  <c r="O496"/>
  <c r="N496"/>
  <c r="M496"/>
  <c r="L496"/>
  <c r="K496"/>
  <c r="J496"/>
  <c r="I496"/>
  <c r="H496"/>
  <c r="G496"/>
  <c r="F496"/>
  <c r="E496"/>
  <c r="E500" s="1"/>
  <c r="D496"/>
  <c r="AB495"/>
  <c r="AA495"/>
  <c r="Z495"/>
  <c r="X495"/>
  <c r="W495"/>
  <c r="V495"/>
  <c r="U495"/>
  <c r="AC495" s="1"/>
  <c r="P495"/>
  <c r="P496" s="1"/>
  <c r="AB494"/>
  <c r="AA494"/>
  <c r="Z494"/>
  <c r="X494"/>
  <c r="W494"/>
  <c r="V494"/>
  <c r="U494"/>
  <c r="AC494" s="1"/>
  <c r="L494"/>
  <c r="L501" s="1"/>
  <c r="E494"/>
  <c r="E501" s="1"/>
  <c r="D494"/>
  <c r="AB493"/>
  <c r="AA493"/>
  <c r="Z493"/>
  <c r="X493"/>
  <c r="V493"/>
  <c r="U493"/>
  <c r="AC493" s="1"/>
  <c r="O493"/>
  <c r="O494" s="1"/>
  <c r="O501" s="1"/>
  <c r="N493"/>
  <c r="N494" s="1"/>
  <c r="N501" s="1"/>
  <c r="M493"/>
  <c r="M500" s="1"/>
  <c r="L493"/>
  <c r="K493"/>
  <c r="K494" s="1"/>
  <c r="K501" s="1"/>
  <c r="J493"/>
  <c r="J494" s="1"/>
  <c r="J501" s="1"/>
  <c r="I493"/>
  <c r="I500" s="1"/>
  <c r="H493"/>
  <c r="H500" s="1"/>
  <c r="G493"/>
  <c r="G494" s="1"/>
  <c r="G501" s="1"/>
  <c r="F493"/>
  <c r="F494" s="1"/>
  <c r="F501" s="1"/>
  <c r="AC492"/>
  <c r="U492"/>
  <c r="Y492" s="1"/>
  <c r="O492"/>
  <c r="O500" s="1"/>
  <c r="N492"/>
  <c r="N500" s="1"/>
  <c r="M492"/>
  <c r="L492"/>
  <c r="K492"/>
  <c r="K500" s="1"/>
  <c r="J492"/>
  <c r="J500" s="1"/>
  <c r="I492"/>
  <c r="H492"/>
  <c r="G492"/>
  <c r="G500" s="1"/>
  <c r="F492"/>
  <c r="F500" s="1"/>
  <c r="E492"/>
  <c r="D492"/>
  <c r="Y491"/>
  <c r="U491"/>
  <c r="P491"/>
  <c r="Y490"/>
  <c r="U490"/>
  <c r="AC490" s="1"/>
  <c r="AB489"/>
  <c r="X489"/>
  <c r="U489"/>
  <c r="AC489" s="1"/>
  <c r="AB488"/>
  <c r="AA488"/>
  <c r="Z488"/>
  <c r="X488"/>
  <c r="W488"/>
  <c r="V488"/>
  <c r="U488"/>
  <c r="AC488" s="1"/>
  <c r="L488"/>
  <c r="H488"/>
  <c r="AB487"/>
  <c r="AA487"/>
  <c r="Z487"/>
  <c r="X487"/>
  <c r="W487"/>
  <c r="V487"/>
  <c r="U487"/>
  <c r="AC487" s="1"/>
  <c r="AA486"/>
  <c r="Z486"/>
  <c r="V486"/>
  <c r="U486"/>
  <c r="AB486" s="1"/>
  <c r="O486"/>
  <c r="O488" s="1"/>
  <c r="N486"/>
  <c r="M486"/>
  <c r="L486"/>
  <c r="K486"/>
  <c r="K488" s="1"/>
  <c r="J486"/>
  <c r="I486"/>
  <c r="H486"/>
  <c r="G486"/>
  <c r="G488" s="1"/>
  <c r="F486"/>
  <c r="E486"/>
  <c r="AA485"/>
  <c r="Z485"/>
  <c r="V485"/>
  <c r="W486" s="1"/>
  <c r="U485"/>
  <c r="O485"/>
  <c r="N485"/>
  <c r="M485"/>
  <c r="L485"/>
  <c r="K485"/>
  <c r="J485"/>
  <c r="I485"/>
  <c r="H485"/>
  <c r="G485"/>
  <c r="F485"/>
  <c r="E485"/>
  <c r="D485"/>
  <c r="D486" s="1"/>
  <c r="AA484"/>
  <c r="Z484"/>
  <c r="V484"/>
  <c r="U484"/>
  <c r="P484"/>
  <c r="Z483"/>
  <c r="V483"/>
  <c r="U483"/>
  <c r="P483"/>
  <c r="AA482"/>
  <c r="Z482"/>
  <c r="V482"/>
  <c r="U482"/>
  <c r="AC481"/>
  <c r="Y481"/>
  <c r="U481"/>
  <c r="AB480"/>
  <c r="X480"/>
  <c r="U480"/>
  <c r="AC480" s="1"/>
  <c r="O480"/>
  <c r="N480"/>
  <c r="N488" s="1"/>
  <c r="M480"/>
  <c r="M488" s="1"/>
  <c r="L480"/>
  <c r="K480"/>
  <c r="J480"/>
  <c r="J488" s="1"/>
  <c r="I480"/>
  <c r="I488" s="1"/>
  <c r="H480"/>
  <c r="G480"/>
  <c r="F480"/>
  <c r="F488" s="1"/>
  <c r="E480"/>
  <c r="E488" s="1"/>
  <c r="AB479"/>
  <c r="U479"/>
  <c r="AC479" s="1"/>
  <c r="AB478"/>
  <c r="X478"/>
  <c r="U478"/>
  <c r="AC478" s="1"/>
  <c r="O478"/>
  <c r="O479" s="1"/>
  <c r="O499" s="1"/>
  <c r="N478"/>
  <c r="N479" s="1"/>
  <c r="N499" s="1"/>
  <c r="M478"/>
  <c r="M479" s="1"/>
  <c r="L478"/>
  <c r="L479" s="1"/>
  <c r="L499" s="1"/>
  <c r="K478"/>
  <c r="K479" s="1"/>
  <c r="K499" s="1"/>
  <c r="J478"/>
  <c r="J479" s="1"/>
  <c r="J499" s="1"/>
  <c r="I478"/>
  <c r="I479" s="1"/>
  <c r="H478"/>
  <c r="H479" s="1"/>
  <c r="G478"/>
  <c r="G479" s="1"/>
  <c r="G499" s="1"/>
  <c r="F478"/>
  <c r="F479" s="1"/>
  <c r="F499" s="1"/>
  <c r="E478"/>
  <c r="E479" s="1"/>
  <c r="E499" s="1"/>
  <c r="D478"/>
  <c r="D479" s="1"/>
  <c r="AB477"/>
  <c r="X477"/>
  <c r="U477"/>
  <c r="AC477" s="1"/>
  <c r="O477"/>
  <c r="N477"/>
  <c r="M477"/>
  <c r="L477"/>
  <c r="K477"/>
  <c r="J477"/>
  <c r="I477"/>
  <c r="H477"/>
  <c r="G477"/>
  <c r="F477"/>
  <c r="E477"/>
  <c r="D477"/>
  <c r="AB476"/>
  <c r="U476"/>
  <c r="AC476" s="1"/>
  <c r="P476"/>
  <c r="AB475"/>
  <c r="X475"/>
  <c r="U475"/>
  <c r="AC475" s="1"/>
  <c r="P475"/>
  <c r="AB474"/>
  <c r="X474"/>
  <c r="U474"/>
  <c r="AC474" s="1"/>
  <c r="O474"/>
  <c r="N474"/>
  <c r="M474"/>
  <c r="L474"/>
  <c r="K474"/>
  <c r="J474"/>
  <c r="I474"/>
  <c r="H474"/>
  <c r="G474"/>
  <c r="F474"/>
  <c r="E474"/>
  <c r="AB473"/>
  <c r="U473"/>
  <c r="AC473" s="1"/>
  <c r="O473"/>
  <c r="N473"/>
  <c r="M473"/>
  <c r="L473"/>
  <c r="K473"/>
  <c r="J473"/>
  <c r="I473"/>
  <c r="H473"/>
  <c r="G473"/>
  <c r="F473"/>
  <c r="E473"/>
  <c r="D473"/>
  <c r="D474" s="1"/>
  <c r="AB472"/>
  <c r="U472"/>
  <c r="AC472" s="1"/>
  <c r="P472"/>
  <c r="AB471"/>
  <c r="U471"/>
  <c r="AC471" s="1"/>
  <c r="P471"/>
  <c r="AB470"/>
  <c r="X470"/>
  <c r="X476" s="1"/>
  <c r="U470"/>
  <c r="AC470" s="1"/>
  <c r="AB469"/>
  <c r="AA469"/>
  <c r="Z469"/>
  <c r="X469"/>
  <c r="V469"/>
  <c r="U469"/>
  <c r="AC469" s="1"/>
  <c r="C468"/>
  <c r="T468" s="1"/>
  <c r="AA467"/>
  <c r="Z467"/>
  <c r="V467"/>
  <c r="W468" s="1"/>
  <c r="U467"/>
  <c r="AB467" s="1"/>
  <c r="AC466"/>
  <c r="U466"/>
  <c r="Y466" s="1"/>
  <c r="AB465"/>
  <c r="X465"/>
  <c r="X471" s="1"/>
  <c r="U465"/>
  <c r="AC465" s="1"/>
  <c r="O465"/>
  <c r="N465"/>
  <c r="M465"/>
  <c r="L465"/>
  <c r="K465"/>
  <c r="J465"/>
  <c r="I465"/>
  <c r="H465"/>
  <c r="G465"/>
  <c r="F465"/>
  <c r="E465"/>
  <c r="D465"/>
  <c r="AB464"/>
  <c r="AA464"/>
  <c r="Z464"/>
  <c r="X464"/>
  <c r="V464"/>
  <c r="U464"/>
  <c r="AC464" s="1"/>
  <c r="G464"/>
  <c r="H464" s="1"/>
  <c r="I464" s="1"/>
  <c r="J464" s="1"/>
  <c r="K464" s="1"/>
  <c r="L464" s="1"/>
  <c r="M464" s="1"/>
  <c r="N464" s="1"/>
  <c r="O464" s="1"/>
  <c r="D464"/>
  <c r="E464" s="1"/>
  <c r="F464" s="1"/>
  <c r="AA463"/>
  <c r="Z463"/>
  <c r="V463"/>
  <c r="W464" s="1"/>
  <c r="U463"/>
  <c r="AB463" s="1"/>
  <c r="U462"/>
  <c r="Y462" s="1"/>
  <c r="O462"/>
  <c r="N462"/>
  <c r="M462"/>
  <c r="L462"/>
  <c r="K462"/>
  <c r="J462"/>
  <c r="I462"/>
  <c r="H462"/>
  <c r="G462"/>
  <c r="F462"/>
  <c r="E462"/>
  <c r="D462"/>
  <c r="AC461"/>
  <c r="Y461"/>
  <c r="U461"/>
  <c r="AB460"/>
  <c r="X460"/>
  <c r="U460"/>
  <c r="AC460" s="1"/>
  <c r="AB459"/>
  <c r="AA459"/>
  <c r="Z459"/>
  <c r="X459"/>
  <c r="W459"/>
  <c r="V459"/>
  <c r="U459"/>
  <c r="AC459" s="1"/>
  <c r="AB458"/>
  <c r="AA458"/>
  <c r="Z458"/>
  <c r="X458"/>
  <c r="W458"/>
  <c r="V458"/>
  <c r="U458"/>
  <c r="AC458" s="1"/>
  <c r="AB457"/>
  <c r="AA457"/>
  <c r="Z457"/>
  <c r="X457"/>
  <c r="W457"/>
  <c r="V457"/>
  <c r="U457"/>
  <c r="AC457" s="1"/>
  <c r="AB456"/>
  <c r="AA456"/>
  <c r="Z456"/>
  <c r="X456"/>
  <c r="W456"/>
  <c r="V456"/>
  <c r="U456"/>
  <c r="AC456" s="1"/>
  <c r="P456"/>
  <c r="O456"/>
  <c r="N456"/>
  <c r="M456"/>
  <c r="L456"/>
  <c r="K456"/>
  <c r="J456"/>
  <c r="I456"/>
  <c r="H456"/>
  <c r="G456"/>
  <c r="F456"/>
  <c r="E456"/>
  <c r="D456"/>
  <c r="AB455"/>
  <c r="AA455"/>
  <c r="Z455"/>
  <c r="X455"/>
  <c r="W455"/>
  <c r="V455"/>
  <c r="U455"/>
  <c r="AC455" s="1"/>
  <c r="O455"/>
  <c r="N455"/>
  <c r="M455"/>
  <c r="L455"/>
  <c r="K455"/>
  <c r="J455"/>
  <c r="I455"/>
  <c r="H455"/>
  <c r="G455"/>
  <c r="F455"/>
  <c r="E455"/>
  <c r="D455"/>
  <c r="P455" s="1"/>
  <c r="AB454"/>
  <c r="AA454"/>
  <c r="Z454"/>
  <c r="X454"/>
  <c r="W454"/>
  <c r="V454"/>
  <c r="U454"/>
  <c r="AC454" s="1"/>
  <c r="P454"/>
  <c r="O454"/>
  <c r="N454"/>
  <c r="M454"/>
  <c r="L454"/>
  <c r="K454"/>
  <c r="J454"/>
  <c r="I454"/>
  <c r="H454"/>
  <c r="H458" s="1"/>
  <c r="G454"/>
  <c r="F454"/>
  <c r="E454"/>
  <c r="D454"/>
  <c r="AB453"/>
  <c r="AA453"/>
  <c r="Z453"/>
  <c r="X453"/>
  <c r="W453"/>
  <c r="V453"/>
  <c r="U453"/>
  <c r="AC453" s="1"/>
  <c r="P453"/>
  <c r="AB452"/>
  <c r="AA452"/>
  <c r="Z452"/>
  <c r="X452"/>
  <c r="W452"/>
  <c r="V452"/>
  <c r="U452"/>
  <c r="AC452" s="1"/>
  <c r="O452"/>
  <c r="O459" s="1"/>
  <c r="N452"/>
  <c r="N459" s="1"/>
  <c r="M452"/>
  <c r="M459" s="1"/>
  <c r="L452"/>
  <c r="L459" s="1"/>
  <c r="K452"/>
  <c r="K459" s="1"/>
  <c r="J452"/>
  <c r="J459" s="1"/>
  <c r="I452"/>
  <c r="I459" s="1"/>
  <c r="H452"/>
  <c r="H459" s="1"/>
  <c r="G452"/>
  <c r="G459" s="1"/>
  <c r="F452"/>
  <c r="F459" s="1"/>
  <c r="E452"/>
  <c r="E459" s="1"/>
  <c r="D452"/>
  <c r="D459" s="1"/>
  <c r="AB451"/>
  <c r="AA451"/>
  <c r="Z451"/>
  <c r="X451"/>
  <c r="W451"/>
  <c r="V451"/>
  <c r="U451"/>
  <c r="AC451" s="1"/>
  <c r="P451"/>
  <c r="P458" s="1"/>
  <c r="AB450"/>
  <c r="AA450"/>
  <c r="Z450"/>
  <c r="X450"/>
  <c r="W450"/>
  <c r="V450"/>
  <c r="U450"/>
  <c r="AC450" s="1"/>
  <c r="T450"/>
  <c r="T451" s="1"/>
  <c r="T452" s="1"/>
  <c r="T453" s="1"/>
  <c r="T454" s="1"/>
  <c r="T455" s="1"/>
  <c r="T456" s="1"/>
  <c r="T457" s="1"/>
  <c r="T458" s="1"/>
  <c r="T459" s="1"/>
  <c r="T460" s="1"/>
  <c r="P450"/>
  <c r="O450"/>
  <c r="O458" s="1"/>
  <c r="N450"/>
  <c r="N458" s="1"/>
  <c r="M450"/>
  <c r="M458" s="1"/>
  <c r="L450"/>
  <c r="L458" s="1"/>
  <c r="K450"/>
  <c r="K458" s="1"/>
  <c r="J450"/>
  <c r="J458" s="1"/>
  <c r="I450"/>
  <c r="I458" s="1"/>
  <c r="H450"/>
  <c r="G450"/>
  <c r="G458" s="1"/>
  <c r="F450"/>
  <c r="F458" s="1"/>
  <c r="E450"/>
  <c r="E458" s="1"/>
  <c r="D450"/>
  <c r="D458" s="1"/>
  <c r="AB449"/>
  <c r="AA449"/>
  <c r="Z449"/>
  <c r="W449"/>
  <c r="V449"/>
  <c r="U449"/>
  <c r="P449"/>
  <c r="AB448"/>
  <c r="AA448"/>
  <c r="Z448"/>
  <c r="X448"/>
  <c r="W448"/>
  <c r="V448"/>
  <c r="U448"/>
  <c r="AC448" s="1"/>
  <c r="AA447"/>
  <c r="Z447"/>
  <c r="V447"/>
  <c r="U447"/>
  <c r="AB447" s="1"/>
  <c r="AC446"/>
  <c r="Y446"/>
  <c r="U446"/>
  <c r="N446"/>
  <c r="J446"/>
  <c r="F446"/>
  <c r="Y445"/>
  <c r="U445"/>
  <c r="AC445" s="1"/>
  <c r="AB444"/>
  <c r="X444"/>
  <c r="U444"/>
  <c r="AC444" s="1"/>
  <c r="O444"/>
  <c r="N444"/>
  <c r="M444"/>
  <c r="M446" s="1"/>
  <c r="L444"/>
  <c r="K444"/>
  <c r="J444"/>
  <c r="I444"/>
  <c r="I446" s="1"/>
  <c r="H444"/>
  <c r="G444"/>
  <c r="F444"/>
  <c r="E444"/>
  <c r="E446" s="1"/>
  <c r="D444"/>
  <c r="AB443"/>
  <c r="X443"/>
  <c r="X449" s="1"/>
  <c r="U443"/>
  <c r="AC443" s="1"/>
  <c r="O443"/>
  <c r="N443"/>
  <c r="M443"/>
  <c r="L443"/>
  <c r="K443"/>
  <c r="J443"/>
  <c r="I443"/>
  <c r="H443"/>
  <c r="G443"/>
  <c r="F443"/>
  <c r="E443"/>
  <c r="D443"/>
  <c r="U442"/>
  <c r="AC442" s="1"/>
  <c r="P442"/>
  <c r="AB441"/>
  <c r="U441"/>
  <c r="AC441" s="1"/>
  <c r="P441"/>
  <c r="P462" s="1"/>
  <c r="AB440"/>
  <c r="X440"/>
  <c r="U440"/>
  <c r="AC440" s="1"/>
  <c r="AB439"/>
  <c r="AA439"/>
  <c r="Z439"/>
  <c r="X439"/>
  <c r="W439"/>
  <c r="V439"/>
  <c r="U439"/>
  <c r="AC439" s="1"/>
  <c r="AA438"/>
  <c r="Z438"/>
  <c r="V438"/>
  <c r="U438"/>
  <c r="AB438" s="1"/>
  <c r="O438"/>
  <c r="O446" s="1"/>
  <c r="N438"/>
  <c r="M438"/>
  <c r="L438"/>
  <c r="L446" s="1"/>
  <c r="K438"/>
  <c r="K446" s="1"/>
  <c r="J438"/>
  <c r="I438"/>
  <c r="H438"/>
  <c r="H446" s="1"/>
  <c r="G438"/>
  <c r="G446" s="1"/>
  <c r="F438"/>
  <c r="E438"/>
  <c r="D438"/>
  <c r="D446" s="1"/>
  <c r="AA437"/>
  <c r="Z437"/>
  <c r="V437"/>
  <c r="W438" s="1"/>
  <c r="U437"/>
  <c r="K437"/>
  <c r="K457" s="1"/>
  <c r="AA436"/>
  <c r="Z436"/>
  <c r="V436"/>
  <c r="U436"/>
  <c r="O436"/>
  <c r="O437" s="1"/>
  <c r="O457" s="1"/>
  <c r="N436"/>
  <c r="N437" s="1"/>
  <c r="N457" s="1"/>
  <c r="M436"/>
  <c r="M437" s="1"/>
  <c r="M457" s="1"/>
  <c r="L436"/>
  <c r="L437" s="1"/>
  <c r="L457" s="1"/>
  <c r="K436"/>
  <c r="J436"/>
  <c r="J437" s="1"/>
  <c r="J457" s="1"/>
  <c r="I436"/>
  <c r="I437" s="1"/>
  <c r="I457" s="1"/>
  <c r="H436"/>
  <c r="H437" s="1"/>
  <c r="H457" s="1"/>
  <c r="G436"/>
  <c r="G437" s="1"/>
  <c r="G457" s="1"/>
  <c r="F436"/>
  <c r="F437" s="1"/>
  <c r="F457" s="1"/>
  <c r="E436"/>
  <c r="E437" s="1"/>
  <c r="E457" s="1"/>
  <c r="D436"/>
  <c r="D437" s="1"/>
  <c r="AA435"/>
  <c r="Z435"/>
  <c r="V435"/>
  <c r="U435"/>
  <c r="P435"/>
  <c r="O435"/>
  <c r="N435"/>
  <c r="M435"/>
  <c r="L435"/>
  <c r="K435"/>
  <c r="J435"/>
  <c r="I435"/>
  <c r="H435"/>
  <c r="G435"/>
  <c r="F435"/>
  <c r="E435"/>
  <c r="D435"/>
  <c r="AA434"/>
  <c r="V434"/>
  <c r="U434"/>
  <c r="P434"/>
  <c r="AA433"/>
  <c r="Z433"/>
  <c r="V433"/>
  <c r="U433"/>
  <c r="P433"/>
  <c r="AA432"/>
  <c r="Z432"/>
  <c r="V432"/>
  <c r="U432"/>
  <c r="O432"/>
  <c r="N432"/>
  <c r="M432"/>
  <c r="L432"/>
  <c r="K432"/>
  <c r="J432"/>
  <c r="I432"/>
  <c r="H432"/>
  <c r="G432"/>
  <c r="F432"/>
  <c r="E432"/>
  <c r="D432"/>
  <c r="AA431"/>
  <c r="Z431"/>
  <c r="V431"/>
  <c r="U431"/>
  <c r="O431"/>
  <c r="N431"/>
  <c r="M431"/>
  <c r="L431"/>
  <c r="K431"/>
  <c r="J431"/>
  <c r="I431"/>
  <c r="H431"/>
  <c r="G431"/>
  <c r="F431"/>
  <c r="E431"/>
  <c r="D431"/>
  <c r="AA430"/>
  <c r="Z430"/>
  <c r="V430"/>
  <c r="U430"/>
  <c r="P430"/>
  <c r="AB429"/>
  <c r="AA429"/>
  <c r="Z429"/>
  <c r="U429"/>
  <c r="AC429" s="1"/>
  <c r="P429"/>
  <c r="P438" s="1"/>
  <c r="AB428"/>
  <c r="AA428"/>
  <c r="Z428"/>
  <c r="X428"/>
  <c r="V428"/>
  <c r="U428"/>
  <c r="AC428" s="1"/>
  <c r="AC427"/>
  <c r="Y427"/>
  <c r="U427"/>
  <c r="AB426"/>
  <c r="X426"/>
  <c r="U426"/>
  <c r="AC426" s="1"/>
  <c r="T426"/>
  <c r="C426"/>
  <c r="AB425"/>
  <c r="X425"/>
  <c r="U425"/>
  <c r="AC425" s="1"/>
  <c r="AB424"/>
  <c r="AA424"/>
  <c r="X424"/>
  <c r="U424"/>
  <c r="AC424" s="1"/>
  <c r="AA423"/>
  <c r="Z423"/>
  <c r="V423"/>
  <c r="U423"/>
  <c r="AB423" s="1"/>
  <c r="O423"/>
  <c r="N423"/>
  <c r="M423"/>
  <c r="L423"/>
  <c r="K423"/>
  <c r="J423"/>
  <c r="I423"/>
  <c r="H423"/>
  <c r="G423"/>
  <c r="F423"/>
  <c r="E423"/>
  <c r="AC422"/>
  <c r="Y422"/>
  <c r="U422"/>
  <c r="E422"/>
  <c r="F422" s="1"/>
  <c r="G422" s="1"/>
  <c r="H422" s="1"/>
  <c r="I422" s="1"/>
  <c r="J422" s="1"/>
  <c r="K422" s="1"/>
  <c r="L422" s="1"/>
  <c r="M422" s="1"/>
  <c r="N422" s="1"/>
  <c r="O422" s="1"/>
  <c r="D422"/>
  <c r="AB421"/>
  <c r="X421"/>
  <c r="U421"/>
  <c r="AC421" s="1"/>
  <c r="AB420"/>
  <c r="AA420"/>
  <c r="X420"/>
  <c r="U420"/>
  <c r="AC420" s="1"/>
  <c r="O420"/>
  <c r="N420"/>
  <c r="M420"/>
  <c r="L420"/>
  <c r="K420"/>
  <c r="J420"/>
  <c r="I420"/>
  <c r="H420"/>
  <c r="G420"/>
  <c r="F420"/>
  <c r="E420"/>
  <c r="AB419"/>
  <c r="AA419"/>
  <c r="X419"/>
  <c r="W419"/>
  <c r="U419"/>
  <c r="AC419" s="1"/>
  <c r="AB418"/>
  <c r="AA418"/>
  <c r="Z418"/>
  <c r="X418"/>
  <c r="V418"/>
  <c r="U418"/>
  <c r="AC418" s="1"/>
  <c r="AC417"/>
  <c r="Y417"/>
  <c r="U417"/>
  <c r="N417"/>
  <c r="F417"/>
  <c r="Y416"/>
  <c r="U416"/>
  <c r="AC416" s="1"/>
  <c r="AC415"/>
  <c r="Y415"/>
  <c r="U415"/>
  <c r="N415"/>
  <c r="F415"/>
  <c r="Y414"/>
  <c r="U414"/>
  <c r="AC414" s="1"/>
  <c r="O414"/>
  <c r="N414"/>
  <c r="M414"/>
  <c r="L414"/>
  <c r="K414"/>
  <c r="J414"/>
  <c r="I414"/>
  <c r="H414"/>
  <c r="G414"/>
  <c r="F414"/>
  <c r="E414"/>
  <c r="AC413"/>
  <c r="Y413"/>
  <c r="U413"/>
  <c r="O413"/>
  <c r="N413"/>
  <c r="M413"/>
  <c r="L413"/>
  <c r="K413"/>
  <c r="J413"/>
  <c r="J417" s="1"/>
  <c r="I413"/>
  <c r="H413"/>
  <c r="G413"/>
  <c r="F413"/>
  <c r="E413"/>
  <c r="D413"/>
  <c r="D414" s="1"/>
  <c r="AC412"/>
  <c r="U412"/>
  <c r="Y412" s="1"/>
  <c r="O412"/>
  <c r="N412"/>
  <c r="N416" s="1"/>
  <c r="M412"/>
  <c r="L412"/>
  <c r="K412"/>
  <c r="J412"/>
  <c r="I412"/>
  <c r="H412"/>
  <c r="G412"/>
  <c r="F412"/>
  <c r="F416" s="1"/>
  <c r="E412"/>
  <c r="D412"/>
  <c r="Y411"/>
  <c r="U411"/>
  <c r="AC411" s="1"/>
  <c r="P411"/>
  <c r="Y410"/>
  <c r="U410"/>
  <c r="AC410" s="1"/>
  <c r="O410"/>
  <c r="O417" s="1"/>
  <c r="N410"/>
  <c r="M410"/>
  <c r="M417" s="1"/>
  <c r="L410"/>
  <c r="L417" s="1"/>
  <c r="K410"/>
  <c r="K417" s="1"/>
  <c r="J410"/>
  <c r="I410"/>
  <c r="I417" s="1"/>
  <c r="H410"/>
  <c r="H417" s="1"/>
  <c r="G410"/>
  <c r="G417" s="1"/>
  <c r="F410"/>
  <c r="E410"/>
  <c r="E417" s="1"/>
  <c r="D410"/>
  <c r="D417" s="1"/>
  <c r="U409"/>
  <c r="Y409" s="1"/>
  <c r="AC408"/>
  <c r="Y408"/>
  <c r="U408"/>
  <c r="O408"/>
  <c r="O416" s="1"/>
  <c r="N408"/>
  <c r="M408"/>
  <c r="M416" s="1"/>
  <c r="L408"/>
  <c r="L416" s="1"/>
  <c r="K408"/>
  <c r="K416" s="1"/>
  <c r="J408"/>
  <c r="J416" s="1"/>
  <c r="I408"/>
  <c r="I416" s="1"/>
  <c r="H408"/>
  <c r="H416" s="1"/>
  <c r="G408"/>
  <c r="G416" s="1"/>
  <c r="F408"/>
  <c r="E408"/>
  <c r="E416" s="1"/>
  <c r="D408"/>
  <c r="D416" s="1"/>
  <c r="U407"/>
  <c r="Y407" s="1"/>
  <c r="P407"/>
  <c r="AC406"/>
  <c r="U406"/>
  <c r="Y406" s="1"/>
  <c r="AB405"/>
  <c r="X405"/>
  <c r="W404" s="1"/>
  <c r="U405"/>
  <c r="AC405" s="1"/>
  <c r="AB404"/>
  <c r="AA404"/>
  <c r="Z404"/>
  <c r="X404"/>
  <c r="V404"/>
  <c r="U404"/>
  <c r="AC404" s="1"/>
  <c r="L404"/>
  <c r="H404"/>
  <c r="G404"/>
  <c r="F404"/>
  <c r="D404"/>
  <c r="AB403"/>
  <c r="AA403"/>
  <c r="Z403"/>
  <c r="X403"/>
  <c r="W403"/>
  <c r="V403"/>
  <c r="U403"/>
  <c r="AC403" s="1"/>
  <c r="AA402"/>
  <c r="Z402"/>
  <c r="V402"/>
  <c r="U402"/>
  <c r="AB402" s="1"/>
  <c r="O402"/>
  <c r="O404" s="1"/>
  <c r="N402"/>
  <c r="M402"/>
  <c r="L402"/>
  <c r="K402"/>
  <c r="K404" s="1"/>
  <c r="J402"/>
  <c r="I402"/>
  <c r="H402"/>
  <c r="G402"/>
  <c r="F402"/>
  <c r="E402"/>
  <c r="D402"/>
  <c r="AA401"/>
  <c r="Z401"/>
  <c r="V401"/>
  <c r="W402" s="1"/>
  <c r="U401"/>
  <c r="O401"/>
  <c r="N401"/>
  <c r="M401"/>
  <c r="L401"/>
  <c r="K401"/>
  <c r="J401"/>
  <c r="I401"/>
  <c r="H401"/>
  <c r="G401"/>
  <c r="F401"/>
  <c r="E401"/>
  <c r="D401"/>
  <c r="P401" s="1"/>
  <c r="P402" s="1"/>
  <c r="AA400"/>
  <c r="Z400"/>
  <c r="V400"/>
  <c r="U400"/>
  <c r="P400"/>
  <c r="Z399"/>
  <c r="V399"/>
  <c r="U399"/>
  <c r="P399"/>
  <c r="AA398"/>
  <c r="Z398"/>
  <c r="V398"/>
  <c r="U398"/>
  <c r="AC397"/>
  <c r="Y397"/>
  <c r="U397"/>
  <c r="AB396"/>
  <c r="X396"/>
  <c r="U396"/>
  <c r="AC396" s="1"/>
  <c r="O396"/>
  <c r="N396"/>
  <c r="N404" s="1"/>
  <c r="M396"/>
  <c r="M404" s="1"/>
  <c r="L396"/>
  <c r="K396"/>
  <c r="J396"/>
  <c r="J404" s="1"/>
  <c r="I396"/>
  <c r="I404" s="1"/>
  <c r="H396"/>
  <c r="G396"/>
  <c r="F396"/>
  <c r="E396"/>
  <c r="E404" s="1"/>
  <c r="AB395"/>
  <c r="U395"/>
  <c r="AC395" s="1"/>
  <c r="AB394"/>
  <c r="X394"/>
  <c r="U394"/>
  <c r="AC394" s="1"/>
  <c r="O394"/>
  <c r="O395" s="1"/>
  <c r="O415" s="1"/>
  <c r="N394"/>
  <c r="N395" s="1"/>
  <c r="M394"/>
  <c r="M395" s="1"/>
  <c r="M415" s="1"/>
  <c r="L394"/>
  <c r="L395" s="1"/>
  <c r="L415" s="1"/>
  <c r="K394"/>
  <c r="K395" s="1"/>
  <c r="K415" s="1"/>
  <c r="J394"/>
  <c r="J395" s="1"/>
  <c r="I394"/>
  <c r="I395" s="1"/>
  <c r="I415" s="1"/>
  <c r="H394"/>
  <c r="H395" s="1"/>
  <c r="H415" s="1"/>
  <c r="G394"/>
  <c r="G395" s="1"/>
  <c r="G415" s="1"/>
  <c r="F394"/>
  <c r="F395" s="1"/>
  <c r="E394"/>
  <c r="E395" s="1"/>
  <c r="E415" s="1"/>
  <c r="D394"/>
  <c r="D395" s="1"/>
  <c r="AB393"/>
  <c r="X393"/>
  <c r="U393"/>
  <c r="AC393" s="1"/>
  <c r="O393"/>
  <c r="N393"/>
  <c r="M393"/>
  <c r="L393"/>
  <c r="K393"/>
  <c r="J393"/>
  <c r="I393"/>
  <c r="H393"/>
  <c r="G393"/>
  <c r="F393"/>
  <c r="E393"/>
  <c r="D393"/>
  <c r="AB392"/>
  <c r="U392"/>
  <c r="AC392" s="1"/>
  <c r="P392"/>
  <c r="AB391"/>
  <c r="X391"/>
  <c r="U391"/>
  <c r="AC391" s="1"/>
  <c r="P391"/>
  <c r="AB390"/>
  <c r="X390"/>
  <c r="U390"/>
  <c r="AC390" s="1"/>
  <c r="O390"/>
  <c r="N390"/>
  <c r="M390"/>
  <c r="L390"/>
  <c r="K390"/>
  <c r="J390"/>
  <c r="I390"/>
  <c r="H390"/>
  <c r="G390"/>
  <c r="F390"/>
  <c r="E390"/>
  <c r="AB389"/>
  <c r="U389"/>
  <c r="AC389" s="1"/>
  <c r="O389"/>
  <c r="N389"/>
  <c r="M389"/>
  <c r="L389"/>
  <c r="K389"/>
  <c r="J389"/>
  <c r="I389"/>
  <c r="H389"/>
  <c r="G389"/>
  <c r="F389"/>
  <c r="E389"/>
  <c r="D389"/>
  <c r="D390" s="1"/>
  <c r="AB388"/>
  <c r="U388"/>
  <c r="AC388" s="1"/>
  <c r="P388"/>
  <c r="AB387"/>
  <c r="U387"/>
  <c r="AC387" s="1"/>
  <c r="P387"/>
  <c r="AB386"/>
  <c r="X386"/>
  <c r="X392" s="1"/>
  <c r="U386"/>
  <c r="AC386" s="1"/>
  <c r="AB385"/>
  <c r="AA385"/>
  <c r="Z385"/>
  <c r="X385"/>
  <c r="V385"/>
  <c r="U385"/>
  <c r="AC385" s="1"/>
  <c r="C384"/>
  <c r="T384" s="1"/>
  <c r="AA383"/>
  <c r="Z383"/>
  <c r="V383"/>
  <c r="W384" s="1"/>
  <c r="U383"/>
  <c r="AB383" s="1"/>
  <c r="AC382"/>
  <c r="U382"/>
  <c r="Y382" s="1"/>
  <c r="AB381"/>
  <c r="X381"/>
  <c r="X387" s="1"/>
  <c r="U381"/>
  <c r="AC381" s="1"/>
  <c r="O381"/>
  <c r="N381"/>
  <c r="M381"/>
  <c r="L381"/>
  <c r="K381"/>
  <c r="J381"/>
  <c r="I381"/>
  <c r="H381"/>
  <c r="G381"/>
  <c r="F381"/>
  <c r="E381"/>
  <c r="D381"/>
  <c r="AB380"/>
  <c r="AA380"/>
  <c r="Z380"/>
  <c r="X380"/>
  <c r="V380"/>
  <c r="U380"/>
  <c r="AC380" s="1"/>
  <c r="G380"/>
  <c r="H380" s="1"/>
  <c r="I380" s="1"/>
  <c r="J380" s="1"/>
  <c r="K380" s="1"/>
  <c r="L380" s="1"/>
  <c r="M380" s="1"/>
  <c r="N380" s="1"/>
  <c r="O380" s="1"/>
  <c r="D380"/>
  <c r="E380" s="1"/>
  <c r="F380" s="1"/>
  <c r="AA379"/>
  <c r="Z379"/>
  <c r="V379"/>
  <c r="W380" s="1"/>
  <c r="U379"/>
  <c r="AB379" s="1"/>
  <c r="U378"/>
  <c r="Y378" s="1"/>
  <c r="O378"/>
  <c r="N378"/>
  <c r="M378"/>
  <c r="L378"/>
  <c r="K378"/>
  <c r="J378"/>
  <c r="I378"/>
  <c r="H378"/>
  <c r="G378"/>
  <c r="F378"/>
  <c r="E378"/>
  <c r="D378"/>
  <c r="AC377"/>
  <c r="Y377"/>
  <c r="U377"/>
  <c r="AB376"/>
  <c r="X376"/>
  <c r="U376"/>
  <c r="AC376" s="1"/>
  <c r="AB375"/>
  <c r="AA375"/>
  <c r="Z375"/>
  <c r="X375"/>
  <c r="W375"/>
  <c r="V375"/>
  <c r="U375"/>
  <c r="AC375" s="1"/>
  <c r="AB374"/>
  <c r="AA374"/>
  <c r="Z374"/>
  <c r="X374"/>
  <c r="W374"/>
  <c r="V374"/>
  <c r="U374"/>
  <c r="AC374" s="1"/>
  <c r="AB373"/>
  <c r="AA373"/>
  <c r="Z373"/>
  <c r="X373"/>
  <c r="W373"/>
  <c r="V373"/>
  <c r="U373"/>
  <c r="AC373" s="1"/>
  <c r="AB372"/>
  <c r="AA372"/>
  <c r="Z372"/>
  <c r="X372"/>
  <c r="W372"/>
  <c r="V372"/>
  <c r="U372"/>
  <c r="AC372" s="1"/>
  <c r="P372"/>
  <c r="O372"/>
  <c r="N372"/>
  <c r="M372"/>
  <c r="L372"/>
  <c r="K372"/>
  <c r="J372"/>
  <c r="I372"/>
  <c r="H372"/>
  <c r="G372"/>
  <c r="F372"/>
  <c r="E372"/>
  <c r="D372"/>
  <c r="AB371"/>
  <c r="AA371"/>
  <c r="Z371"/>
  <c r="X371"/>
  <c r="W371"/>
  <c r="V371"/>
  <c r="U371"/>
  <c r="AC371" s="1"/>
  <c r="O371"/>
  <c r="N371"/>
  <c r="M371"/>
  <c r="L371"/>
  <c r="L375" s="1"/>
  <c r="K371"/>
  <c r="J371"/>
  <c r="I371"/>
  <c r="H371"/>
  <c r="G371"/>
  <c r="F371"/>
  <c r="E371"/>
  <c r="D371"/>
  <c r="D373" s="1"/>
  <c r="AB370"/>
  <c r="AA370"/>
  <c r="Z370"/>
  <c r="X370"/>
  <c r="W370"/>
  <c r="V370"/>
  <c r="U370"/>
  <c r="AC370" s="1"/>
  <c r="P370"/>
  <c r="O370"/>
  <c r="N370"/>
  <c r="M370"/>
  <c r="L370"/>
  <c r="K370"/>
  <c r="J370"/>
  <c r="I370"/>
  <c r="H370"/>
  <c r="G370"/>
  <c r="F370"/>
  <c r="E370"/>
  <c r="D370"/>
  <c r="AB369"/>
  <c r="AA369"/>
  <c r="Z369"/>
  <c r="X369"/>
  <c r="W368" s="1"/>
  <c r="W369"/>
  <c r="V369"/>
  <c r="U369"/>
  <c r="AC369" s="1"/>
  <c r="P369"/>
  <c r="AB368"/>
  <c r="AA368"/>
  <c r="Z368"/>
  <c r="X368"/>
  <c r="W367" s="1"/>
  <c r="V368"/>
  <c r="U368"/>
  <c r="AC368" s="1"/>
  <c r="O368"/>
  <c r="O375" s="1"/>
  <c r="N368"/>
  <c r="N375" s="1"/>
  <c r="M368"/>
  <c r="M375" s="1"/>
  <c r="L368"/>
  <c r="K368"/>
  <c r="K375" s="1"/>
  <c r="J368"/>
  <c r="J375" s="1"/>
  <c r="I368"/>
  <c r="I375" s="1"/>
  <c r="H368"/>
  <c r="H375" s="1"/>
  <c r="G368"/>
  <c r="G375" s="1"/>
  <c r="F368"/>
  <c r="F375" s="1"/>
  <c r="E368"/>
  <c r="E375" s="1"/>
  <c r="D368"/>
  <c r="D375" s="1"/>
  <c r="AB367"/>
  <c r="AA367"/>
  <c r="Z367"/>
  <c r="X367"/>
  <c r="V367"/>
  <c r="U367"/>
  <c r="AC367" s="1"/>
  <c r="T367"/>
  <c r="T368" s="1"/>
  <c r="T369" s="1"/>
  <c r="T370" s="1"/>
  <c r="T371" s="1"/>
  <c r="T372" s="1"/>
  <c r="T373" s="1"/>
  <c r="T374" s="1"/>
  <c r="T375" s="1"/>
  <c r="T376" s="1"/>
  <c r="P367"/>
  <c r="AB366"/>
  <c r="AA366"/>
  <c r="Z366"/>
  <c r="X366"/>
  <c r="W366"/>
  <c r="V366"/>
  <c r="U366"/>
  <c r="AC366" s="1"/>
  <c r="T366"/>
  <c r="P366"/>
  <c r="P374" s="1"/>
  <c r="O366"/>
  <c r="O374" s="1"/>
  <c r="N366"/>
  <c r="N374" s="1"/>
  <c r="M366"/>
  <c r="M374" s="1"/>
  <c r="L366"/>
  <c r="L374" s="1"/>
  <c r="K366"/>
  <c r="K374" s="1"/>
  <c r="J366"/>
  <c r="J374" s="1"/>
  <c r="I366"/>
  <c r="I374" s="1"/>
  <c r="H366"/>
  <c r="H374" s="1"/>
  <c r="G366"/>
  <c r="G374" s="1"/>
  <c r="F366"/>
  <c r="F374" s="1"/>
  <c r="E366"/>
  <c r="E374" s="1"/>
  <c r="D366"/>
  <c r="D374" s="1"/>
  <c r="AB365"/>
  <c r="AA365"/>
  <c r="Z365"/>
  <c r="W365"/>
  <c r="V365"/>
  <c r="U365"/>
  <c r="P365"/>
  <c r="AB364"/>
  <c r="AA364"/>
  <c r="Z364"/>
  <c r="X364"/>
  <c r="V364"/>
  <c r="U364"/>
  <c r="AC364" s="1"/>
  <c r="AA363"/>
  <c r="Z363"/>
  <c r="V363"/>
  <c r="U363"/>
  <c r="AB363" s="1"/>
  <c r="Z362"/>
  <c r="V362"/>
  <c r="W363" s="1"/>
  <c r="U362"/>
  <c r="Y362" s="1"/>
  <c r="O362"/>
  <c r="N362"/>
  <c r="M362"/>
  <c r="L362"/>
  <c r="K362"/>
  <c r="J362"/>
  <c r="I362"/>
  <c r="H362"/>
  <c r="G362"/>
  <c r="F362"/>
  <c r="E362"/>
  <c r="Y361"/>
  <c r="U361"/>
  <c r="V361" s="1"/>
  <c r="AB360"/>
  <c r="Y360"/>
  <c r="X360"/>
  <c r="U360"/>
  <c r="O360"/>
  <c r="N360"/>
  <c r="M360"/>
  <c r="L360"/>
  <c r="K360"/>
  <c r="J360"/>
  <c r="I360"/>
  <c r="H360"/>
  <c r="G360"/>
  <c r="F360"/>
  <c r="E360"/>
  <c r="D360"/>
  <c r="AB359"/>
  <c r="X359"/>
  <c r="X365" s="1"/>
  <c r="U359"/>
  <c r="Y359" s="1"/>
  <c r="O359"/>
  <c r="N359"/>
  <c r="M359"/>
  <c r="L359"/>
  <c r="K359"/>
  <c r="J359"/>
  <c r="I359"/>
  <c r="H359"/>
  <c r="G359"/>
  <c r="F359"/>
  <c r="E359"/>
  <c r="D359"/>
  <c r="Y358"/>
  <c r="X358"/>
  <c r="U358"/>
  <c r="P358"/>
  <c r="Y357"/>
  <c r="U357"/>
  <c r="X357" s="1"/>
  <c r="P357"/>
  <c r="P378" s="1"/>
  <c r="AB356"/>
  <c r="X356"/>
  <c r="U356"/>
  <c r="AB355"/>
  <c r="AA355"/>
  <c r="Z355"/>
  <c r="X355"/>
  <c r="V355"/>
  <c r="U355"/>
  <c r="AC355" s="1"/>
  <c r="AA354"/>
  <c r="Z354"/>
  <c r="V354"/>
  <c r="W355" s="1"/>
  <c r="U354"/>
  <c r="AB354" s="1"/>
  <c r="O354"/>
  <c r="N354"/>
  <c r="M354"/>
  <c r="L354"/>
  <c r="K354"/>
  <c r="J354"/>
  <c r="I354"/>
  <c r="H354"/>
  <c r="G354"/>
  <c r="F354"/>
  <c r="E354"/>
  <c r="D354"/>
  <c r="D362" s="1"/>
  <c r="AA353"/>
  <c r="Z353"/>
  <c r="V353"/>
  <c r="W354" s="1"/>
  <c r="U353"/>
  <c r="L353"/>
  <c r="L373" s="1"/>
  <c r="H353"/>
  <c r="H373" s="1"/>
  <c r="D353"/>
  <c r="AB352"/>
  <c r="AA352"/>
  <c r="Z352"/>
  <c r="X352"/>
  <c r="V352"/>
  <c r="U352"/>
  <c r="AC352" s="1"/>
  <c r="O352"/>
  <c r="O353" s="1"/>
  <c r="O373" s="1"/>
  <c r="N352"/>
  <c r="N353" s="1"/>
  <c r="N373" s="1"/>
  <c r="M352"/>
  <c r="M353" s="1"/>
  <c r="M373" s="1"/>
  <c r="L352"/>
  <c r="K352"/>
  <c r="K353" s="1"/>
  <c r="K373" s="1"/>
  <c r="J352"/>
  <c r="J353" s="1"/>
  <c r="J373" s="1"/>
  <c r="I352"/>
  <c r="I353" s="1"/>
  <c r="I373" s="1"/>
  <c r="H352"/>
  <c r="G352"/>
  <c r="G353" s="1"/>
  <c r="F352"/>
  <c r="F353" s="1"/>
  <c r="F373" s="1"/>
  <c r="E352"/>
  <c r="E353" s="1"/>
  <c r="E373" s="1"/>
  <c r="D352"/>
  <c r="P352" s="1"/>
  <c r="AB351"/>
  <c r="AA351"/>
  <c r="Z351"/>
  <c r="X351"/>
  <c r="V351"/>
  <c r="U351"/>
  <c r="AC351" s="1"/>
  <c r="P351"/>
  <c r="O351"/>
  <c r="N351"/>
  <c r="M351"/>
  <c r="L351"/>
  <c r="K351"/>
  <c r="J351"/>
  <c r="I351"/>
  <c r="H351"/>
  <c r="G351"/>
  <c r="F351"/>
  <c r="E351"/>
  <c r="D351"/>
  <c r="AB350"/>
  <c r="AA350"/>
  <c r="V350"/>
  <c r="W351" s="1"/>
  <c r="U350"/>
  <c r="AC350" s="1"/>
  <c r="P350"/>
  <c r="AB349"/>
  <c r="AA349"/>
  <c r="Z349"/>
  <c r="V349"/>
  <c r="W350" s="1"/>
  <c r="U349"/>
  <c r="AC349" s="1"/>
  <c r="P349"/>
  <c r="AB348"/>
  <c r="AA348"/>
  <c r="Z348"/>
  <c r="X348"/>
  <c r="V348"/>
  <c r="U348"/>
  <c r="AC348" s="1"/>
  <c r="O348"/>
  <c r="N348"/>
  <c r="M348"/>
  <c r="L348"/>
  <c r="K348"/>
  <c r="J348"/>
  <c r="I348"/>
  <c r="H348"/>
  <c r="G348"/>
  <c r="F348"/>
  <c r="E348"/>
  <c r="D348"/>
  <c r="AB347"/>
  <c r="AA347"/>
  <c r="Z347"/>
  <c r="W347"/>
  <c r="V347"/>
  <c r="U347"/>
  <c r="AC347" s="1"/>
  <c r="O347"/>
  <c r="N347"/>
  <c r="M347"/>
  <c r="L347"/>
  <c r="K347"/>
  <c r="J347"/>
  <c r="I347"/>
  <c r="H347"/>
  <c r="G347"/>
  <c r="F347"/>
  <c r="E347"/>
  <c r="D347"/>
  <c r="AB346"/>
  <c r="AA346"/>
  <c r="Z346"/>
  <c r="V346"/>
  <c r="U346"/>
  <c r="AC346" s="1"/>
  <c r="P346"/>
  <c r="AB345"/>
  <c r="AA345"/>
  <c r="Z345"/>
  <c r="U345"/>
  <c r="AC345" s="1"/>
  <c r="P345"/>
  <c r="P360" s="1"/>
  <c r="AB344"/>
  <c r="AA344"/>
  <c r="Z344"/>
  <c r="X344"/>
  <c r="X350" s="1"/>
  <c r="W349" s="1"/>
  <c r="V344"/>
  <c r="W345" s="1"/>
  <c r="U344"/>
  <c r="AC344" s="1"/>
  <c r="Z343"/>
  <c r="Y343"/>
  <c r="V343"/>
  <c r="U343"/>
  <c r="U342"/>
  <c r="X342" s="1"/>
  <c r="C342"/>
  <c r="AB341"/>
  <c r="X341"/>
  <c r="U341"/>
  <c r="Y341" s="1"/>
  <c r="AB340"/>
  <c r="AA340"/>
  <c r="X340"/>
  <c r="X346" s="1"/>
  <c r="U340"/>
  <c r="AC340" s="1"/>
  <c r="AB339"/>
  <c r="AA339"/>
  <c r="Z339"/>
  <c r="X339"/>
  <c r="X345" s="1"/>
  <c r="V339"/>
  <c r="U339"/>
  <c r="AC339" s="1"/>
  <c r="O339"/>
  <c r="N339"/>
  <c r="M339"/>
  <c r="L339"/>
  <c r="K339"/>
  <c r="J339"/>
  <c r="I339"/>
  <c r="H339"/>
  <c r="G339"/>
  <c r="F339"/>
  <c r="E339"/>
  <c r="Z338"/>
  <c r="V338"/>
  <c r="W339" s="1"/>
  <c r="U338"/>
  <c r="Y338" s="1"/>
  <c r="F338"/>
  <c r="G338" s="1"/>
  <c r="H338" s="1"/>
  <c r="I338" s="1"/>
  <c r="J338" s="1"/>
  <c r="K338" s="1"/>
  <c r="L338" s="1"/>
  <c r="M338" s="1"/>
  <c r="N338" s="1"/>
  <c r="O338" s="1"/>
  <c r="E338"/>
  <c r="D338"/>
  <c r="AB337"/>
  <c r="X337"/>
  <c r="U337"/>
  <c r="Y337" s="1"/>
  <c r="AB336"/>
  <c r="AA336"/>
  <c r="X336"/>
  <c r="U336"/>
  <c r="AC336" s="1"/>
  <c r="O336"/>
  <c r="N336"/>
  <c r="M336"/>
  <c r="L336"/>
  <c r="K336"/>
  <c r="J336"/>
  <c r="I336"/>
  <c r="H336"/>
  <c r="G336"/>
  <c r="F336"/>
  <c r="E336"/>
  <c r="D336"/>
  <c r="D339" s="1"/>
  <c r="AB335"/>
  <c r="AA335"/>
  <c r="X335"/>
  <c r="U335"/>
  <c r="AC335" s="1"/>
  <c r="AB334"/>
  <c r="AA334"/>
  <c r="Z334"/>
  <c r="X334"/>
  <c r="V334"/>
  <c r="U334"/>
  <c r="AC334" s="1"/>
  <c r="Z333"/>
  <c r="Y333"/>
  <c r="V333"/>
  <c r="U333"/>
  <c r="O333"/>
  <c r="G333"/>
  <c r="Z332"/>
  <c r="Y332"/>
  <c r="V332"/>
  <c r="W333" s="1"/>
  <c r="U332"/>
  <c r="Z331"/>
  <c r="Y331"/>
  <c r="V331"/>
  <c r="U331"/>
  <c r="Z330"/>
  <c r="Y330"/>
  <c r="V330"/>
  <c r="U330"/>
  <c r="O330"/>
  <c r="N330"/>
  <c r="M330"/>
  <c r="L330"/>
  <c r="K330"/>
  <c r="J330"/>
  <c r="I330"/>
  <c r="H330"/>
  <c r="G330"/>
  <c r="F330"/>
  <c r="E330"/>
  <c r="D330"/>
  <c r="Z329"/>
  <c r="V329"/>
  <c r="U329"/>
  <c r="Y329" s="1"/>
  <c r="O329"/>
  <c r="N329"/>
  <c r="M329"/>
  <c r="L329"/>
  <c r="K329"/>
  <c r="K333" s="1"/>
  <c r="J329"/>
  <c r="I329"/>
  <c r="H329"/>
  <c r="G329"/>
  <c r="F329"/>
  <c r="E329"/>
  <c r="D329"/>
  <c r="Z328"/>
  <c r="Y328"/>
  <c r="V328"/>
  <c r="U328"/>
  <c r="O328"/>
  <c r="O332" s="1"/>
  <c r="N328"/>
  <c r="M328"/>
  <c r="L328"/>
  <c r="K328"/>
  <c r="K332" s="1"/>
  <c r="J328"/>
  <c r="I328"/>
  <c r="H328"/>
  <c r="G328"/>
  <c r="G332" s="1"/>
  <c r="F328"/>
  <c r="E328"/>
  <c r="D328"/>
  <c r="Z327"/>
  <c r="V327"/>
  <c r="U327"/>
  <c r="Y327" s="1"/>
  <c r="P327"/>
  <c r="U326"/>
  <c r="V326" s="1"/>
  <c r="O326"/>
  <c r="N326"/>
  <c r="N333" s="1"/>
  <c r="M326"/>
  <c r="M333" s="1"/>
  <c r="L326"/>
  <c r="L333" s="1"/>
  <c r="K326"/>
  <c r="J326"/>
  <c r="J333" s="1"/>
  <c r="I326"/>
  <c r="I333" s="1"/>
  <c r="H326"/>
  <c r="H333" s="1"/>
  <c r="G326"/>
  <c r="F326"/>
  <c r="F333" s="1"/>
  <c r="E326"/>
  <c r="E333" s="1"/>
  <c r="D326"/>
  <c r="D333" s="1"/>
  <c r="Y325"/>
  <c r="U325"/>
  <c r="V325" s="1"/>
  <c r="U324"/>
  <c r="V324" s="1"/>
  <c r="O324"/>
  <c r="N324"/>
  <c r="N332" s="1"/>
  <c r="M324"/>
  <c r="M332" s="1"/>
  <c r="L324"/>
  <c r="L332" s="1"/>
  <c r="K324"/>
  <c r="J324"/>
  <c r="J332" s="1"/>
  <c r="I324"/>
  <c r="I332" s="1"/>
  <c r="H324"/>
  <c r="H332" s="1"/>
  <c r="G324"/>
  <c r="F324"/>
  <c r="F332" s="1"/>
  <c r="E324"/>
  <c r="E332" s="1"/>
  <c r="D324"/>
  <c r="D332" s="1"/>
  <c r="Y323"/>
  <c r="U323"/>
  <c r="V323" s="1"/>
  <c r="P323"/>
  <c r="X322"/>
  <c r="U322"/>
  <c r="AC322" s="1"/>
  <c r="AC321"/>
  <c r="X321"/>
  <c r="U321"/>
  <c r="AB321" s="1"/>
  <c r="AB320"/>
  <c r="AA320"/>
  <c r="Z320"/>
  <c r="X320"/>
  <c r="V320"/>
  <c r="W321" s="1"/>
  <c r="U320"/>
  <c r="AC320" s="1"/>
  <c r="O320"/>
  <c r="I320"/>
  <c r="G320"/>
  <c r="E320"/>
  <c r="AB319"/>
  <c r="AA319"/>
  <c r="Z319"/>
  <c r="X319"/>
  <c r="W319"/>
  <c r="V319"/>
  <c r="W320" s="1"/>
  <c r="U319"/>
  <c r="AC319" s="1"/>
  <c r="AC318"/>
  <c r="AA318"/>
  <c r="Y318"/>
  <c r="V318"/>
  <c r="U318"/>
  <c r="O318"/>
  <c r="N318"/>
  <c r="M318"/>
  <c r="L318"/>
  <c r="K318"/>
  <c r="J318"/>
  <c r="I318"/>
  <c r="H318"/>
  <c r="G318"/>
  <c r="F318"/>
  <c r="E318"/>
  <c r="D318"/>
  <c r="U317"/>
  <c r="AA317" s="1"/>
  <c r="O317"/>
  <c r="N317"/>
  <c r="M317"/>
  <c r="L317"/>
  <c r="K317"/>
  <c r="J317"/>
  <c r="I317"/>
  <c r="H317"/>
  <c r="G317"/>
  <c r="F317"/>
  <c r="E317"/>
  <c r="D317"/>
  <c r="P317" s="1"/>
  <c r="AA316"/>
  <c r="Y316"/>
  <c r="V316"/>
  <c r="U316"/>
  <c r="AC316" s="1"/>
  <c r="P316"/>
  <c r="U315"/>
  <c r="Z315" s="1"/>
  <c r="P315"/>
  <c r="P336" s="1"/>
  <c r="U314"/>
  <c r="AA314" s="1"/>
  <c r="AB313"/>
  <c r="AA313"/>
  <c r="Z313"/>
  <c r="X313"/>
  <c r="V313"/>
  <c r="U313"/>
  <c r="AC313" s="1"/>
  <c r="AA312"/>
  <c r="U312"/>
  <c r="AC312" s="1"/>
  <c r="O312"/>
  <c r="N312"/>
  <c r="N320" s="1"/>
  <c r="M312"/>
  <c r="M320" s="1"/>
  <c r="L312"/>
  <c r="L320" s="1"/>
  <c r="K312"/>
  <c r="K320" s="1"/>
  <c r="J312"/>
  <c r="J320" s="1"/>
  <c r="I312"/>
  <c r="H312"/>
  <c r="H320" s="1"/>
  <c r="G312"/>
  <c r="F312"/>
  <c r="F320" s="1"/>
  <c r="E312"/>
  <c r="D312"/>
  <c r="D320" s="1"/>
  <c r="AA311"/>
  <c r="U311"/>
  <c r="AC311" s="1"/>
  <c r="AA310"/>
  <c r="U310"/>
  <c r="AC310" s="1"/>
  <c r="O310"/>
  <c r="O311" s="1"/>
  <c r="O331" s="1"/>
  <c r="N310"/>
  <c r="N311" s="1"/>
  <c r="N331" s="1"/>
  <c r="M310"/>
  <c r="M311" s="1"/>
  <c r="M331" s="1"/>
  <c r="L310"/>
  <c r="L311" s="1"/>
  <c r="L331" s="1"/>
  <c r="K310"/>
  <c r="K311" s="1"/>
  <c r="K331" s="1"/>
  <c r="J310"/>
  <c r="J311" s="1"/>
  <c r="J331" s="1"/>
  <c r="I310"/>
  <c r="I311" s="1"/>
  <c r="I331" s="1"/>
  <c r="H310"/>
  <c r="H311" s="1"/>
  <c r="H331" s="1"/>
  <c r="G310"/>
  <c r="G311" s="1"/>
  <c r="G331" s="1"/>
  <c r="F310"/>
  <c r="F311" s="1"/>
  <c r="F331" s="1"/>
  <c r="E310"/>
  <c r="E311" s="1"/>
  <c r="E331" s="1"/>
  <c r="D310"/>
  <c r="D311" s="1"/>
  <c r="AA309"/>
  <c r="U309"/>
  <c r="AC309" s="1"/>
  <c r="P309"/>
  <c r="O309"/>
  <c r="N309"/>
  <c r="M309"/>
  <c r="L309"/>
  <c r="K309"/>
  <c r="J309"/>
  <c r="I309"/>
  <c r="H309"/>
  <c r="G309"/>
  <c r="F309"/>
  <c r="E309"/>
  <c r="D309"/>
  <c r="AA308"/>
  <c r="U308"/>
  <c r="AC308" s="1"/>
  <c r="P308"/>
  <c r="AA307"/>
  <c r="U307"/>
  <c r="AC307" s="1"/>
  <c r="P307"/>
  <c r="AA306"/>
  <c r="U306"/>
  <c r="AC306" s="1"/>
  <c r="O306"/>
  <c r="N306"/>
  <c r="M306"/>
  <c r="L306"/>
  <c r="K306"/>
  <c r="J306"/>
  <c r="I306"/>
  <c r="H306"/>
  <c r="G306"/>
  <c r="F306"/>
  <c r="E306"/>
  <c r="D306"/>
  <c r="AA305"/>
  <c r="U305"/>
  <c r="AC305" s="1"/>
  <c r="O305"/>
  <c r="N305"/>
  <c r="M305"/>
  <c r="L305"/>
  <c r="K305"/>
  <c r="J305"/>
  <c r="I305"/>
  <c r="H305"/>
  <c r="G305"/>
  <c r="F305"/>
  <c r="E305"/>
  <c r="D305"/>
  <c r="AA304"/>
  <c r="U304"/>
  <c r="AC304" s="1"/>
  <c r="P304"/>
  <c r="AA303"/>
  <c r="U303"/>
  <c r="AC303" s="1"/>
  <c r="P303"/>
  <c r="P318" s="1"/>
  <c r="AA302"/>
  <c r="U302"/>
  <c r="AC302" s="1"/>
  <c r="AB301"/>
  <c r="AA301"/>
  <c r="Z301"/>
  <c r="X301"/>
  <c r="V301"/>
  <c r="U301"/>
  <c r="AC301" s="1"/>
  <c r="U300"/>
  <c r="C300"/>
  <c r="T300" s="1"/>
  <c r="U299"/>
  <c r="AA299" s="1"/>
  <c r="AB298"/>
  <c r="Z298"/>
  <c r="X298"/>
  <c r="V298"/>
  <c r="U298"/>
  <c r="AA297"/>
  <c r="U297"/>
  <c r="AC297" s="1"/>
  <c r="O297"/>
  <c r="N297"/>
  <c r="M297"/>
  <c r="L297"/>
  <c r="K297"/>
  <c r="J297"/>
  <c r="I297"/>
  <c r="H297"/>
  <c r="G297"/>
  <c r="F297"/>
  <c r="E297"/>
  <c r="D297"/>
  <c r="AB296"/>
  <c r="AA296"/>
  <c r="Z296"/>
  <c r="X296"/>
  <c r="V296"/>
  <c r="W297" s="1"/>
  <c r="U296"/>
  <c r="AC296" s="1"/>
  <c r="D296"/>
  <c r="E296" s="1"/>
  <c r="F296" s="1"/>
  <c r="G296" s="1"/>
  <c r="H296" s="1"/>
  <c r="I296" s="1"/>
  <c r="J296" s="1"/>
  <c r="K296" s="1"/>
  <c r="L296" s="1"/>
  <c r="M296" s="1"/>
  <c r="N296" s="1"/>
  <c r="O296" s="1"/>
  <c r="U295"/>
  <c r="AB294"/>
  <c r="Z294"/>
  <c r="X294"/>
  <c r="V294"/>
  <c r="W295" s="1"/>
  <c r="U294"/>
  <c r="O294"/>
  <c r="N294"/>
  <c r="M294"/>
  <c r="L294"/>
  <c r="K294"/>
  <c r="J294"/>
  <c r="I294"/>
  <c r="H294"/>
  <c r="G294"/>
  <c r="F294"/>
  <c r="E294"/>
  <c r="D294"/>
  <c r="AB293"/>
  <c r="Z293"/>
  <c r="X293"/>
  <c r="V293"/>
  <c r="U293"/>
  <c r="AA293" s="1"/>
  <c r="AA292"/>
  <c r="U292"/>
  <c r="AC292" s="1"/>
  <c r="AB291"/>
  <c r="AA291"/>
  <c r="Z291"/>
  <c r="X291"/>
  <c r="V291"/>
  <c r="W292" s="1"/>
  <c r="U291"/>
  <c r="AC291" s="1"/>
  <c r="AB290"/>
  <c r="AA290"/>
  <c r="Z290"/>
  <c r="X290"/>
  <c r="V290"/>
  <c r="U290"/>
  <c r="AC290" s="1"/>
  <c r="AB289"/>
  <c r="AA289"/>
  <c r="Z289"/>
  <c r="X289"/>
  <c r="V289"/>
  <c r="U289"/>
  <c r="AC289" s="1"/>
  <c r="AB288"/>
  <c r="AA288"/>
  <c r="Z288"/>
  <c r="X288"/>
  <c r="V288"/>
  <c r="U288"/>
  <c r="AC288" s="1"/>
  <c r="O288"/>
  <c r="N288"/>
  <c r="M288"/>
  <c r="L288"/>
  <c r="K288"/>
  <c r="J288"/>
  <c r="I288"/>
  <c r="H288"/>
  <c r="G288"/>
  <c r="F288"/>
  <c r="E288"/>
  <c r="D288"/>
  <c r="AB287"/>
  <c r="AA287"/>
  <c r="Z287"/>
  <c r="X287"/>
  <c r="V287"/>
  <c r="U287"/>
  <c r="AC287" s="1"/>
  <c r="O287"/>
  <c r="N287"/>
  <c r="M287"/>
  <c r="L287"/>
  <c r="K287"/>
  <c r="J287"/>
  <c r="I287"/>
  <c r="H287"/>
  <c r="G287"/>
  <c r="F287"/>
  <c r="E287"/>
  <c r="D287"/>
  <c r="P287" s="1"/>
  <c r="AB286"/>
  <c r="AA286"/>
  <c r="Z286"/>
  <c r="X286"/>
  <c r="V286"/>
  <c r="U286"/>
  <c r="AC286" s="1"/>
  <c r="O286"/>
  <c r="N286"/>
  <c r="M286"/>
  <c r="L286"/>
  <c r="K286"/>
  <c r="J286"/>
  <c r="I286"/>
  <c r="H286"/>
  <c r="G286"/>
  <c r="F286"/>
  <c r="E286"/>
  <c r="D286"/>
  <c r="AB285"/>
  <c r="AA285"/>
  <c r="Z285"/>
  <c r="X285"/>
  <c r="V285"/>
  <c r="U285"/>
  <c r="AC285" s="1"/>
  <c r="P285"/>
  <c r="AB284"/>
  <c r="AA284"/>
  <c r="Z284"/>
  <c r="X284"/>
  <c r="V284"/>
  <c r="U284"/>
  <c r="AC284" s="1"/>
  <c r="O284"/>
  <c r="O291" s="1"/>
  <c r="N284"/>
  <c r="N291" s="1"/>
  <c r="M284"/>
  <c r="M291" s="1"/>
  <c r="L284"/>
  <c r="L291" s="1"/>
  <c r="K284"/>
  <c r="K291" s="1"/>
  <c r="J284"/>
  <c r="J291" s="1"/>
  <c r="I284"/>
  <c r="I291" s="1"/>
  <c r="H284"/>
  <c r="H291" s="1"/>
  <c r="G284"/>
  <c r="G291" s="1"/>
  <c r="F284"/>
  <c r="F291" s="1"/>
  <c r="E284"/>
  <c r="E291" s="1"/>
  <c r="D284"/>
  <c r="D291" s="1"/>
  <c r="AB283"/>
  <c r="AA283"/>
  <c r="Z283"/>
  <c r="X283"/>
  <c r="V283"/>
  <c r="U283"/>
  <c r="AC283" s="1"/>
  <c r="AB282"/>
  <c r="AA282"/>
  <c r="Z282"/>
  <c r="X282"/>
  <c r="V282"/>
  <c r="U282"/>
  <c r="AC282" s="1"/>
  <c r="T282"/>
  <c r="T283" s="1"/>
  <c r="T284" s="1"/>
  <c r="T285" s="1"/>
  <c r="T286" s="1"/>
  <c r="T287" s="1"/>
  <c r="T288" s="1"/>
  <c r="T289" s="1"/>
  <c r="T290" s="1"/>
  <c r="T291" s="1"/>
  <c r="T292" s="1"/>
  <c r="T293" s="1"/>
  <c r="T294" s="1"/>
  <c r="O282"/>
  <c r="O290" s="1"/>
  <c r="N282"/>
  <c r="N290" s="1"/>
  <c r="M282"/>
  <c r="M290" s="1"/>
  <c r="L282"/>
  <c r="L290" s="1"/>
  <c r="K282"/>
  <c r="K290" s="1"/>
  <c r="J282"/>
  <c r="J290" s="1"/>
  <c r="I282"/>
  <c r="I290" s="1"/>
  <c r="H282"/>
  <c r="H290" s="1"/>
  <c r="G282"/>
  <c r="G290" s="1"/>
  <c r="F282"/>
  <c r="F290" s="1"/>
  <c r="E282"/>
  <c r="E290" s="1"/>
  <c r="D282"/>
  <c r="D290" s="1"/>
  <c r="AB281"/>
  <c r="AA281"/>
  <c r="Z281"/>
  <c r="V281"/>
  <c r="U281"/>
  <c r="P281"/>
  <c r="AB280"/>
  <c r="AA280"/>
  <c r="Z280"/>
  <c r="X280"/>
  <c r="V280"/>
  <c r="U280"/>
  <c r="AC280" s="1"/>
  <c r="U279"/>
  <c r="AB278"/>
  <c r="AA278"/>
  <c r="Z278"/>
  <c r="X278"/>
  <c r="V278"/>
  <c r="W279" s="1"/>
  <c r="U278"/>
  <c r="AC278" s="1"/>
  <c r="O278"/>
  <c r="M278"/>
  <c r="K278"/>
  <c r="I278"/>
  <c r="G278"/>
  <c r="E278"/>
  <c r="AB277"/>
  <c r="AA277"/>
  <c r="Z277"/>
  <c r="X277"/>
  <c r="V277"/>
  <c r="U277"/>
  <c r="AC277" s="1"/>
  <c r="AA276"/>
  <c r="U276"/>
  <c r="AC276" s="1"/>
  <c r="P276"/>
  <c r="O276"/>
  <c r="N276"/>
  <c r="M276"/>
  <c r="L276"/>
  <c r="K276"/>
  <c r="J276"/>
  <c r="I276"/>
  <c r="H276"/>
  <c r="G276"/>
  <c r="F276"/>
  <c r="E276"/>
  <c r="D276"/>
  <c r="AA275"/>
  <c r="U275"/>
  <c r="AC275" s="1"/>
  <c r="O275"/>
  <c r="N275"/>
  <c r="M275"/>
  <c r="L275"/>
  <c r="K275"/>
  <c r="J275"/>
  <c r="I275"/>
  <c r="H275"/>
  <c r="G275"/>
  <c r="F275"/>
  <c r="E275"/>
  <c r="D275"/>
  <c r="P275" s="1"/>
  <c r="AA274"/>
  <c r="U274"/>
  <c r="AC274" s="1"/>
  <c r="P274"/>
  <c r="U273"/>
  <c r="AC273" s="1"/>
  <c r="P273"/>
  <c r="P267" s="1"/>
  <c r="AA272"/>
  <c r="U272"/>
  <c r="AC272" s="1"/>
  <c r="AB271"/>
  <c r="AA271"/>
  <c r="Z271"/>
  <c r="X271"/>
  <c r="V271"/>
  <c r="U271"/>
  <c r="AC271" s="1"/>
  <c r="U270"/>
  <c r="O270"/>
  <c r="N270"/>
  <c r="N278" s="1"/>
  <c r="M270"/>
  <c r="L270"/>
  <c r="L278" s="1"/>
  <c r="K270"/>
  <c r="J270"/>
  <c r="J278" s="1"/>
  <c r="I270"/>
  <c r="H270"/>
  <c r="H278" s="1"/>
  <c r="G270"/>
  <c r="F270"/>
  <c r="F278" s="1"/>
  <c r="E270"/>
  <c r="D270"/>
  <c r="D278" s="1"/>
  <c r="U269"/>
  <c r="AA269" s="1"/>
  <c r="U268"/>
  <c r="AA268" s="1"/>
  <c r="O268"/>
  <c r="O269" s="1"/>
  <c r="O289" s="1"/>
  <c r="N268"/>
  <c r="N269" s="1"/>
  <c r="N289" s="1"/>
  <c r="M268"/>
  <c r="M269" s="1"/>
  <c r="M289" s="1"/>
  <c r="L268"/>
  <c r="L269" s="1"/>
  <c r="L289" s="1"/>
  <c r="K268"/>
  <c r="K269" s="1"/>
  <c r="K289" s="1"/>
  <c r="J268"/>
  <c r="J269" s="1"/>
  <c r="J289" s="1"/>
  <c r="I268"/>
  <c r="I269" s="1"/>
  <c r="I289" s="1"/>
  <c r="H268"/>
  <c r="H269" s="1"/>
  <c r="H289" s="1"/>
  <c r="G268"/>
  <c r="G269" s="1"/>
  <c r="G289" s="1"/>
  <c r="F268"/>
  <c r="F269" s="1"/>
  <c r="F289" s="1"/>
  <c r="E268"/>
  <c r="E269" s="1"/>
  <c r="E289" s="1"/>
  <c r="D268"/>
  <c r="D269" s="1"/>
  <c r="U267"/>
  <c r="AA267" s="1"/>
  <c r="O267"/>
  <c r="N267"/>
  <c r="M267"/>
  <c r="L267"/>
  <c r="K267"/>
  <c r="J267"/>
  <c r="I267"/>
  <c r="H267"/>
  <c r="G267"/>
  <c r="F267"/>
  <c r="E267"/>
  <c r="D267"/>
  <c r="U266"/>
  <c r="AA266" s="1"/>
  <c r="P266"/>
  <c r="U265"/>
  <c r="AA265" s="1"/>
  <c r="P265"/>
  <c r="U264"/>
  <c r="AA264" s="1"/>
  <c r="O264"/>
  <c r="N264"/>
  <c r="M264"/>
  <c r="L264"/>
  <c r="K264"/>
  <c r="J264"/>
  <c r="I264"/>
  <c r="H264"/>
  <c r="G264"/>
  <c r="F264"/>
  <c r="E264"/>
  <c r="D264"/>
  <c r="U263"/>
  <c r="AA263" s="1"/>
  <c r="O263"/>
  <c r="N263"/>
  <c r="M263"/>
  <c r="L263"/>
  <c r="K263"/>
  <c r="J263"/>
  <c r="I263"/>
  <c r="H263"/>
  <c r="G263"/>
  <c r="F263"/>
  <c r="E263"/>
  <c r="D263"/>
  <c r="U262"/>
  <c r="AA262" s="1"/>
  <c r="P262"/>
  <c r="U261"/>
  <c r="AA261" s="1"/>
  <c r="P261"/>
  <c r="P270" s="1"/>
  <c r="P278" s="1"/>
  <c r="U260"/>
  <c r="AA260" s="1"/>
  <c r="AB259"/>
  <c r="AA259"/>
  <c r="Z259"/>
  <c r="X259"/>
  <c r="V259"/>
  <c r="U259"/>
  <c r="AC259" s="1"/>
  <c r="C258"/>
  <c r="U258" s="1"/>
  <c r="AA257"/>
  <c r="U257"/>
  <c r="AC257" s="1"/>
  <c r="AB256"/>
  <c r="Z256"/>
  <c r="X256"/>
  <c r="V256"/>
  <c r="U256"/>
  <c r="AC256" s="1"/>
  <c r="U255"/>
  <c r="O255"/>
  <c r="N255"/>
  <c r="M255"/>
  <c r="L255"/>
  <c r="K255"/>
  <c r="J255"/>
  <c r="I255"/>
  <c r="H255"/>
  <c r="G255"/>
  <c r="F255"/>
  <c r="E255"/>
  <c r="AB254"/>
  <c r="AA254"/>
  <c r="Z254"/>
  <c r="X254"/>
  <c r="V254"/>
  <c r="W255" s="1"/>
  <c r="U254"/>
  <c r="AC254" s="1"/>
  <c r="D254"/>
  <c r="E254" s="1"/>
  <c r="F254" s="1"/>
  <c r="G254" s="1"/>
  <c r="H254" s="1"/>
  <c r="I254" s="1"/>
  <c r="J254" s="1"/>
  <c r="K254" s="1"/>
  <c r="L254" s="1"/>
  <c r="M254" s="1"/>
  <c r="N254" s="1"/>
  <c r="O254" s="1"/>
  <c r="AA253"/>
  <c r="U253"/>
  <c r="AC253" s="1"/>
  <c r="AB252"/>
  <c r="Z252"/>
  <c r="X252"/>
  <c r="V252"/>
  <c r="W253" s="1"/>
  <c r="U252"/>
  <c r="AC252" s="1"/>
  <c r="O252"/>
  <c r="N252"/>
  <c r="M252"/>
  <c r="L252"/>
  <c r="K252"/>
  <c r="J252"/>
  <c r="I252"/>
  <c r="H252"/>
  <c r="G252"/>
  <c r="F252"/>
  <c r="E252"/>
  <c r="AB251"/>
  <c r="Z251"/>
  <c r="X251"/>
  <c r="V251"/>
  <c r="U251"/>
  <c r="AC251" s="1"/>
  <c r="U250"/>
  <c r="AB249"/>
  <c r="AA249"/>
  <c r="Z249"/>
  <c r="X249"/>
  <c r="V249"/>
  <c r="W250" s="1"/>
  <c r="U249"/>
  <c r="AC249" s="1"/>
  <c r="AB248"/>
  <c r="AA248"/>
  <c r="Z248"/>
  <c r="X248"/>
  <c r="V248"/>
  <c r="U248"/>
  <c r="AC248" s="1"/>
  <c r="AB247"/>
  <c r="AA247"/>
  <c r="Z247"/>
  <c r="X247"/>
  <c r="V247"/>
  <c r="U247"/>
  <c r="AC247" s="1"/>
  <c r="AB246"/>
  <c r="AA246"/>
  <c r="Z246"/>
  <c r="X246"/>
  <c r="V246"/>
  <c r="U246"/>
  <c r="AC246" s="1"/>
  <c r="O246"/>
  <c r="N246"/>
  <c r="M246"/>
  <c r="L246"/>
  <c r="K246"/>
  <c r="J246"/>
  <c r="I246"/>
  <c r="H246"/>
  <c r="G246"/>
  <c r="F246"/>
  <c r="E246"/>
  <c r="AB245"/>
  <c r="AA245"/>
  <c r="Z245"/>
  <c r="X245"/>
  <c r="V245"/>
  <c r="U245"/>
  <c r="AC245" s="1"/>
  <c r="O245"/>
  <c r="N245"/>
  <c r="M245"/>
  <c r="L245"/>
  <c r="K245"/>
  <c r="J245"/>
  <c r="I245"/>
  <c r="H245"/>
  <c r="G245"/>
  <c r="F245"/>
  <c r="E245"/>
  <c r="D245"/>
  <c r="D246" s="1"/>
  <c r="AB244"/>
  <c r="AA244"/>
  <c r="Z244"/>
  <c r="X244"/>
  <c r="V244"/>
  <c r="U244"/>
  <c r="AC244" s="1"/>
  <c r="O244"/>
  <c r="N244"/>
  <c r="M244"/>
  <c r="L244"/>
  <c r="K244"/>
  <c r="J244"/>
  <c r="I244"/>
  <c r="H244"/>
  <c r="G244"/>
  <c r="F244"/>
  <c r="E244"/>
  <c r="D244"/>
  <c r="AB243"/>
  <c r="AA243"/>
  <c r="Z243"/>
  <c r="X243"/>
  <c r="V243"/>
  <c r="U243"/>
  <c r="AC243" s="1"/>
  <c r="P243"/>
  <c r="AB242"/>
  <c r="AA242"/>
  <c r="Z242"/>
  <c r="X242"/>
  <c r="V242"/>
  <c r="U242"/>
  <c r="AC242" s="1"/>
  <c r="O242"/>
  <c r="O249" s="1"/>
  <c r="N242"/>
  <c r="N249" s="1"/>
  <c r="M242"/>
  <c r="M249" s="1"/>
  <c r="L242"/>
  <c r="L249" s="1"/>
  <c r="K242"/>
  <c r="K249" s="1"/>
  <c r="J242"/>
  <c r="J249" s="1"/>
  <c r="I242"/>
  <c r="I249" s="1"/>
  <c r="H242"/>
  <c r="H249" s="1"/>
  <c r="G242"/>
  <c r="G249" s="1"/>
  <c r="F242"/>
  <c r="F249" s="1"/>
  <c r="E242"/>
  <c r="E249" s="1"/>
  <c r="D242"/>
  <c r="D249" s="1"/>
  <c r="AB241"/>
  <c r="AA241"/>
  <c r="Z241"/>
  <c r="X241"/>
  <c r="V241"/>
  <c r="U241"/>
  <c r="AC241" s="1"/>
  <c r="AB240"/>
  <c r="AA240"/>
  <c r="Z240"/>
  <c r="X240"/>
  <c r="V240"/>
  <c r="U240"/>
  <c r="AC240" s="1"/>
  <c r="T240"/>
  <c r="T241" s="1"/>
  <c r="T242" s="1"/>
  <c r="T243" s="1"/>
  <c r="T244" s="1"/>
  <c r="T245" s="1"/>
  <c r="T246" s="1"/>
  <c r="T247" s="1"/>
  <c r="T248" s="1"/>
  <c r="T249" s="1"/>
  <c r="T250" s="1"/>
  <c r="O240"/>
  <c r="O248" s="1"/>
  <c r="N240"/>
  <c r="N248" s="1"/>
  <c r="M240"/>
  <c r="M248" s="1"/>
  <c r="L240"/>
  <c r="L248" s="1"/>
  <c r="K240"/>
  <c r="K248" s="1"/>
  <c r="J240"/>
  <c r="J248" s="1"/>
  <c r="I240"/>
  <c r="I248" s="1"/>
  <c r="H240"/>
  <c r="H248" s="1"/>
  <c r="G240"/>
  <c r="G248" s="1"/>
  <c r="F240"/>
  <c r="F248" s="1"/>
  <c r="E240"/>
  <c r="E248" s="1"/>
  <c r="D240"/>
  <c r="D248" s="1"/>
  <c r="AB239"/>
  <c r="AA239"/>
  <c r="Z239"/>
  <c r="V239"/>
  <c r="U239"/>
  <c r="P239"/>
  <c r="AB238"/>
  <c r="AA238"/>
  <c r="Z238"/>
  <c r="X238"/>
  <c r="V238"/>
  <c r="U238"/>
  <c r="AC238" s="1"/>
  <c r="AA237"/>
  <c r="U237"/>
  <c r="AC237" s="1"/>
  <c r="AB236"/>
  <c r="Z236"/>
  <c r="X236"/>
  <c r="V236"/>
  <c r="W237" s="1"/>
  <c r="U236"/>
  <c r="AC236" s="1"/>
  <c r="O236"/>
  <c r="M236"/>
  <c r="K236"/>
  <c r="I236"/>
  <c r="H236"/>
  <c r="G236"/>
  <c r="E236"/>
  <c r="AB235"/>
  <c r="Z235"/>
  <c r="X235"/>
  <c r="V235"/>
  <c r="U235"/>
  <c r="AC235" s="1"/>
  <c r="U234"/>
  <c r="O234"/>
  <c r="N234"/>
  <c r="M234"/>
  <c r="L234"/>
  <c r="K234"/>
  <c r="J234"/>
  <c r="I234"/>
  <c r="H234"/>
  <c r="G234"/>
  <c r="F234"/>
  <c r="E234"/>
  <c r="U233"/>
  <c r="AA233" s="1"/>
  <c r="O233"/>
  <c r="N233"/>
  <c r="M233"/>
  <c r="L233"/>
  <c r="K233"/>
  <c r="J233"/>
  <c r="I233"/>
  <c r="H233"/>
  <c r="G233"/>
  <c r="F233"/>
  <c r="E233"/>
  <c r="D233"/>
  <c r="D234" s="1"/>
  <c r="U232"/>
  <c r="AA232" s="1"/>
  <c r="P232"/>
  <c r="U231"/>
  <c r="P231"/>
  <c r="U230"/>
  <c r="AA230" s="1"/>
  <c r="AB229"/>
  <c r="AA229"/>
  <c r="Z229"/>
  <c r="X229"/>
  <c r="V229"/>
  <c r="U229"/>
  <c r="AC229" s="1"/>
  <c r="AA228"/>
  <c r="U228"/>
  <c r="AC228" s="1"/>
  <c r="O228"/>
  <c r="N228"/>
  <c r="N236" s="1"/>
  <c r="M228"/>
  <c r="L228"/>
  <c r="L236" s="1"/>
  <c r="K228"/>
  <c r="J228"/>
  <c r="J236" s="1"/>
  <c r="I228"/>
  <c r="H228"/>
  <c r="G228"/>
  <c r="F228"/>
  <c r="F236" s="1"/>
  <c r="E228"/>
  <c r="AA227"/>
  <c r="U227"/>
  <c r="AC227" s="1"/>
  <c r="AA226"/>
  <c r="U226"/>
  <c r="AC226" s="1"/>
  <c r="O226"/>
  <c r="O227" s="1"/>
  <c r="O247" s="1"/>
  <c r="N226"/>
  <c r="N227" s="1"/>
  <c r="N247" s="1"/>
  <c r="M226"/>
  <c r="M227" s="1"/>
  <c r="M247" s="1"/>
  <c r="L226"/>
  <c r="L227" s="1"/>
  <c r="L247" s="1"/>
  <c r="K226"/>
  <c r="K227" s="1"/>
  <c r="K247" s="1"/>
  <c r="J226"/>
  <c r="J227" s="1"/>
  <c r="J247" s="1"/>
  <c r="I226"/>
  <c r="I227" s="1"/>
  <c r="I247" s="1"/>
  <c r="H226"/>
  <c r="H227" s="1"/>
  <c r="H247" s="1"/>
  <c r="G226"/>
  <c r="G227" s="1"/>
  <c r="G247" s="1"/>
  <c r="F226"/>
  <c r="F227" s="1"/>
  <c r="F247" s="1"/>
  <c r="E226"/>
  <c r="E227" s="1"/>
  <c r="E247" s="1"/>
  <c r="D226"/>
  <c r="D227" s="1"/>
  <c r="AA225"/>
  <c r="U225"/>
  <c r="AC225" s="1"/>
  <c r="O225"/>
  <c r="N225"/>
  <c r="M225"/>
  <c r="L225"/>
  <c r="K225"/>
  <c r="J225"/>
  <c r="I225"/>
  <c r="H225"/>
  <c r="G225"/>
  <c r="F225"/>
  <c r="E225"/>
  <c r="D225"/>
  <c r="AA224"/>
  <c r="U224"/>
  <c r="AC224" s="1"/>
  <c r="P224"/>
  <c r="AA223"/>
  <c r="U223"/>
  <c r="AC223" s="1"/>
  <c r="P223"/>
  <c r="P225" s="1"/>
  <c r="AA222"/>
  <c r="U222"/>
  <c r="AC222" s="1"/>
  <c r="O222"/>
  <c r="N222"/>
  <c r="M222"/>
  <c r="L222"/>
  <c r="K222"/>
  <c r="J222"/>
  <c r="I222"/>
  <c r="H222"/>
  <c r="G222"/>
  <c r="F222"/>
  <c r="E222"/>
  <c r="AA221"/>
  <c r="U221"/>
  <c r="AC221" s="1"/>
  <c r="O221"/>
  <c r="N221"/>
  <c r="M221"/>
  <c r="L221"/>
  <c r="K221"/>
  <c r="J221"/>
  <c r="I221"/>
  <c r="H221"/>
  <c r="G221"/>
  <c r="F221"/>
  <c r="E221"/>
  <c r="D221"/>
  <c r="D222" s="1"/>
  <c r="AA220"/>
  <c r="U220"/>
  <c r="AC220" s="1"/>
  <c r="P220"/>
  <c r="AA219"/>
  <c r="U219"/>
  <c r="AC219" s="1"/>
  <c r="P219"/>
  <c r="AA218"/>
  <c r="U218"/>
  <c r="AC218" s="1"/>
  <c r="AB217"/>
  <c r="AA217"/>
  <c r="Z217"/>
  <c r="X217"/>
  <c r="V217"/>
  <c r="U217"/>
  <c r="AC217" s="1"/>
  <c r="U216"/>
  <c r="T217" s="1"/>
  <c r="T218" s="1"/>
  <c r="C216"/>
  <c r="T216" s="1"/>
  <c r="U215"/>
  <c r="AA215" s="1"/>
  <c r="AB214"/>
  <c r="Z214"/>
  <c r="X214"/>
  <c r="V214"/>
  <c r="U214"/>
  <c r="AA213"/>
  <c r="U213"/>
  <c r="AC213" s="1"/>
  <c r="O213"/>
  <c r="N213"/>
  <c r="M213"/>
  <c r="L213"/>
  <c r="K213"/>
  <c r="J213"/>
  <c r="I213"/>
  <c r="H213"/>
  <c r="G213"/>
  <c r="F213"/>
  <c r="E213"/>
  <c r="AB212"/>
  <c r="AA212"/>
  <c r="Z212"/>
  <c r="X212"/>
  <c r="V212"/>
  <c r="W213" s="1"/>
  <c r="U212"/>
  <c r="AC212" s="1"/>
  <c r="D212"/>
  <c r="E212" s="1"/>
  <c r="F212" s="1"/>
  <c r="G212" s="1"/>
  <c r="H212" s="1"/>
  <c r="I212" s="1"/>
  <c r="J212" s="1"/>
  <c r="K212" s="1"/>
  <c r="L212" s="1"/>
  <c r="M212" s="1"/>
  <c r="N212" s="1"/>
  <c r="O212" s="1"/>
  <c r="U211"/>
  <c r="AB210"/>
  <c r="Z210"/>
  <c r="X210"/>
  <c r="V210"/>
  <c r="W211" s="1"/>
  <c r="U210"/>
  <c r="O210"/>
  <c r="N210"/>
  <c r="M210"/>
  <c r="L210"/>
  <c r="K210"/>
  <c r="J210"/>
  <c r="I210"/>
  <c r="H210"/>
  <c r="G210"/>
  <c r="F210"/>
  <c r="E210"/>
  <c r="AB209"/>
  <c r="Z209"/>
  <c r="X209"/>
  <c r="V209"/>
  <c r="U209"/>
  <c r="AA209" s="1"/>
  <c r="AA208"/>
  <c r="U208"/>
  <c r="AC208" s="1"/>
  <c r="AB207"/>
  <c r="AA207"/>
  <c r="Z207"/>
  <c r="X207"/>
  <c r="V207"/>
  <c r="W208" s="1"/>
  <c r="U207"/>
  <c r="AC207" s="1"/>
  <c r="AB206"/>
  <c r="AA206"/>
  <c r="Z206"/>
  <c r="X206"/>
  <c r="V206"/>
  <c r="U206"/>
  <c r="AC206" s="1"/>
  <c r="AB205"/>
  <c r="AA205"/>
  <c r="Z205"/>
  <c r="X205"/>
  <c r="V205"/>
  <c r="U205"/>
  <c r="AC205" s="1"/>
  <c r="AB204"/>
  <c r="AA204"/>
  <c r="Z204"/>
  <c r="X204"/>
  <c r="V204"/>
  <c r="U204"/>
  <c r="AC204" s="1"/>
  <c r="O204"/>
  <c r="N204"/>
  <c r="M204"/>
  <c r="L204"/>
  <c r="K204"/>
  <c r="J204"/>
  <c r="I204"/>
  <c r="H204"/>
  <c r="G204"/>
  <c r="F204"/>
  <c r="E204"/>
  <c r="AB203"/>
  <c r="AA203"/>
  <c r="Z203"/>
  <c r="X203"/>
  <c r="V203"/>
  <c r="U203"/>
  <c r="AC203" s="1"/>
  <c r="O203"/>
  <c r="N203"/>
  <c r="M203"/>
  <c r="L203"/>
  <c r="K203"/>
  <c r="J203"/>
  <c r="I203"/>
  <c r="H203"/>
  <c r="G203"/>
  <c r="F203"/>
  <c r="E203"/>
  <c r="D203"/>
  <c r="D204" s="1"/>
  <c r="AB202"/>
  <c r="AA202"/>
  <c r="Z202"/>
  <c r="X202"/>
  <c r="V202"/>
  <c r="U202"/>
  <c r="AC202" s="1"/>
  <c r="O202"/>
  <c r="N202"/>
  <c r="M202"/>
  <c r="L202"/>
  <c r="K202"/>
  <c r="J202"/>
  <c r="I202"/>
  <c r="H202"/>
  <c r="G202"/>
  <c r="F202"/>
  <c r="E202"/>
  <c r="D202"/>
  <c r="AB201"/>
  <c r="AA201"/>
  <c r="Z201"/>
  <c r="X201"/>
  <c r="V201"/>
  <c r="U201"/>
  <c r="AC201" s="1"/>
  <c r="P201"/>
  <c r="AB200"/>
  <c r="AA200"/>
  <c r="Z200"/>
  <c r="X200"/>
  <c r="V200"/>
  <c r="U200"/>
  <c r="AC200" s="1"/>
  <c r="O200"/>
  <c r="O207" s="1"/>
  <c r="N200"/>
  <c r="N207" s="1"/>
  <c r="M200"/>
  <c r="M207" s="1"/>
  <c r="L200"/>
  <c r="L207" s="1"/>
  <c r="K200"/>
  <c r="K207" s="1"/>
  <c r="J200"/>
  <c r="J207" s="1"/>
  <c r="I200"/>
  <c r="I207" s="1"/>
  <c r="H200"/>
  <c r="H207" s="1"/>
  <c r="G200"/>
  <c r="G207" s="1"/>
  <c r="F200"/>
  <c r="F207" s="1"/>
  <c r="E200"/>
  <c r="E207" s="1"/>
  <c r="D200"/>
  <c r="D207" s="1"/>
  <c r="AB199"/>
  <c r="AA199"/>
  <c r="Z199"/>
  <c r="X199"/>
  <c r="V199"/>
  <c r="U199"/>
  <c r="AC199" s="1"/>
  <c r="AB198"/>
  <c r="AA198"/>
  <c r="Z198"/>
  <c r="X198"/>
  <c r="V198"/>
  <c r="U198"/>
  <c r="AC198" s="1"/>
  <c r="T198"/>
  <c r="T199" s="1"/>
  <c r="T200" s="1"/>
  <c r="T201" s="1"/>
  <c r="T202" s="1"/>
  <c r="T203" s="1"/>
  <c r="T204" s="1"/>
  <c r="T205" s="1"/>
  <c r="T206" s="1"/>
  <c r="T207" s="1"/>
  <c r="T208" s="1"/>
  <c r="T209" s="1"/>
  <c r="T210" s="1"/>
  <c r="O198"/>
  <c r="O206" s="1"/>
  <c r="N198"/>
  <c r="N206" s="1"/>
  <c r="M198"/>
  <c r="M206" s="1"/>
  <c r="L198"/>
  <c r="L206" s="1"/>
  <c r="K198"/>
  <c r="K206" s="1"/>
  <c r="J198"/>
  <c r="J206" s="1"/>
  <c r="I198"/>
  <c r="I206" s="1"/>
  <c r="H198"/>
  <c r="H206" s="1"/>
  <c r="G198"/>
  <c r="G206" s="1"/>
  <c r="F198"/>
  <c r="F206" s="1"/>
  <c r="E198"/>
  <c r="E206" s="1"/>
  <c r="D198"/>
  <c r="D206" s="1"/>
  <c r="AB197"/>
  <c r="AA197"/>
  <c r="Z197"/>
  <c r="V197"/>
  <c r="U197"/>
  <c r="P197"/>
  <c r="AB196"/>
  <c r="AA196"/>
  <c r="Z196"/>
  <c r="X196"/>
  <c r="V196"/>
  <c r="U196"/>
  <c r="AC196" s="1"/>
  <c r="AA195"/>
  <c r="U195"/>
  <c r="AB195" s="1"/>
  <c r="AB194"/>
  <c r="Z194"/>
  <c r="X194"/>
  <c r="V194"/>
  <c r="W195" s="1"/>
  <c r="U194"/>
  <c r="O194"/>
  <c r="M194"/>
  <c r="K194"/>
  <c r="I194"/>
  <c r="H194"/>
  <c r="G194"/>
  <c r="E194"/>
  <c r="AB193"/>
  <c r="Z193"/>
  <c r="X193"/>
  <c r="V193"/>
  <c r="U193"/>
  <c r="AA193" s="1"/>
  <c r="U192"/>
  <c r="AC192" s="1"/>
  <c r="O192"/>
  <c r="N192"/>
  <c r="M192"/>
  <c r="L192"/>
  <c r="K192"/>
  <c r="J192"/>
  <c r="I192"/>
  <c r="H192"/>
  <c r="G192"/>
  <c r="F192"/>
  <c r="E192"/>
  <c r="U191"/>
  <c r="AC191" s="1"/>
  <c r="O191"/>
  <c r="N191"/>
  <c r="M191"/>
  <c r="L191"/>
  <c r="K191"/>
  <c r="J191"/>
  <c r="I191"/>
  <c r="H191"/>
  <c r="G191"/>
  <c r="F191"/>
  <c r="E191"/>
  <c r="D191"/>
  <c r="D192" s="1"/>
  <c r="U190"/>
  <c r="AC190" s="1"/>
  <c r="P190"/>
  <c r="U189"/>
  <c r="AC189" s="1"/>
  <c r="P189"/>
  <c r="U188"/>
  <c r="AC188" s="1"/>
  <c r="AB187"/>
  <c r="AA187"/>
  <c r="Z187"/>
  <c r="X187"/>
  <c r="V187"/>
  <c r="U187"/>
  <c r="AC187" s="1"/>
  <c r="AA186"/>
  <c r="U186"/>
  <c r="AB186" s="1"/>
  <c r="O186"/>
  <c r="N186"/>
  <c r="N194" s="1"/>
  <c r="M186"/>
  <c r="L186"/>
  <c r="L194" s="1"/>
  <c r="K186"/>
  <c r="J186"/>
  <c r="J194" s="1"/>
  <c r="I186"/>
  <c r="H186"/>
  <c r="G186"/>
  <c r="F186"/>
  <c r="F194" s="1"/>
  <c r="AA185"/>
  <c r="U185"/>
  <c r="AA184"/>
  <c r="U184"/>
  <c r="O184"/>
  <c r="O185" s="1"/>
  <c r="O205" s="1"/>
  <c r="N184"/>
  <c r="N185" s="1"/>
  <c r="N205" s="1"/>
  <c r="M184"/>
  <c r="M185" s="1"/>
  <c r="M205" s="1"/>
  <c r="L184"/>
  <c r="L185" s="1"/>
  <c r="L205" s="1"/>
  <c r="K184"/>
  <c r="K185" s="1"/>
  <c r="K205" s="1"/>
  <c r="J184"/>
  <c r="J185" s="1"/>
  <c r="J205" s="1"/>
  <c r="I184"/>
  <c r="I185" s="1"/>
  <c r="I205" s="1"/>
  <c r="H184"/>
  <c r="H185" s="1"/>
  <c r="H205" s="1"/>
  <c r="G184"/>
  <c r="G185" s="1"/>
  <c r="G205" s="1"/>
  <c r="F184"/>
  <c r="F185" s="1"/>
  <c r="F205" s="1"/>
  <c r="E184"/>
  <c r="E185" s="1"/>
  <c r="D184"/>
  <c r="D185" s="1"/>
  <c r="AA183"/>
  <c r="U183"/>
  <c r="O183"/>
  <c r="N183"/>
  <c r="M183"/>
  <c r="L183"/>
  <c r="K183"/>
  <c r="J183"/>
  <c r="I183"/>
  <c r="H183"/>
  <c r="G183"/>
  <c r="F183"/>
  <c r="E183"/>
  <c r="D183"/>
  <c r="AA182"/>
  <c r="U182"/>
  <c r="P182"/>
  <c r="AA181"/>
  <c r="U181"/>
  <c r="P181"/>
  <c r="P183" s="1"/>
  <c r="AA180"/>
  <c r="U180"/>
  <c r="O180"/>
  <c r="N180"/>
  <c r="M180"/>
  <c r="L180"/>
  <c r="K180"/>
  <c r="J180"/>
  <c r="I180"/>
  <c r="H180"/>
  <c r="G180"/>
  <c r="F180"/>
  <c r="AA179"/>
  <c r="U179"/>
  <c r="O179"/>
  <c r="N179"/>
  <c r="M179"/>
  <c r="L179"/>
  <c r="K179"/>
  <c r="J179"/>
  <c r="I179"/>
  <c r="H179"/>
  <c r="G179"/>
  <c r="F179"/>
  <c r="E179"/>
  <c r="E180" s="1"/>
  <c r="D179"/>
  <c r="D180" s="1"/>
  <c r="AA178"/>
  <c r="U178"/>
  <c r="P178"/>
  <c r="AA177"/>
  <c r="U177"/>
  <c r="P177"/>
  <c r="AA176"/>
  <c r="U176"/>
  <c r="AB175"/>
  <c r="AA175"/>
  <c r="Z175"/>
  <c r="X175"/>
  <c r="V175"/>
  <c r="U175"/>
  <c r="AC175" s="1"/>
  <c r="U174"/>
  <c r="AC174" s="1"/>
  <c r="C174"/>
  <c r="T174" s="1"/>
  <c r="U173"/>
  <c r="AC173" s="1"/>
  <c r="AB172"/>
  <c r="Z172"/>
  <c r="X172"/>
  <c r="V172"/>
  <c r="U172"/>
  <c r="AC172" s="1"/>
  <c r="AA171"/>
  <c r="U171"/>
  <c r="AB171" s="1"/>
  <c r="O171"/>
  <c r="N171"/>
  <c r="M171"/>
  <c r="L171"/>
  <c r="K171"/>
  <c r="J171"/>
  <c r="I171"/>
  <c r="H171"/>
  <c r="G171"/>
  <c r="F171"/>
  <c r="E171"/>
  <c r="D171"/>
  <c r="AB170"/>
  <c r="AA170"/>
  <c r="Z170"/>
  <c r="X170"/>
  <c r="V170"/>
  <c r="W171" s="1"/>
  <c r="U170"/>
  <c r="AC170" s="1"/>
  <c r="D170"/>
  <c r="E170" s="1"/>
  <c r="F170" s="1"/>
  <c r="G170" s="1"/>
  <c r="H170" s="1"/>
  <c r="I170" s="1"/>
  <c r="J170" s="1"/>
  <c r="K170" s="1"/>
  <c r="L170" s="1"/>
  <c r="M170" s="1"/>
  <c r="N170" s="1"/>
  <c r="O170" s="1"/>
  <c r="U169"/>
  <c r="AC169" s="1"/>
  <c r="AB168"/>
  <c r="Z168"/>
  <c r="X168"/>
  <c r="V168"/>
  <c r="W169" s="1"/>
  <c r="U168"/>
  <c r="AC168" s="1"/>
  <c r="O168"/>
  <c r="N168"/>
  <c r="M168"/>
  <c r="L168"/>
  <c r="K168"/>
  <c r="J168"/>
  <c r="I168"/>
  <c r="H168"/>
  <c r="G168"/>
  <c r="F168"/>
  <c r="E168"/>
  <c r="D168"/>
  <c r="AB167"/>
  <c r="Z167"/>
  <c r="X167"/>
  <c r="V167"/>
  <c r="U167"/>
  <c r="AC167" s="1"/>
  <c r="AA166"/>
  <c r="U166"/>
  <c r="AB166" s="1"/>
  <c r="AB165"/>
  <c r="AA165"/>
  <c r="Z165"/>
  <c r="X165"/>
  <c r="V165"/>
  <c r="W166" s="1"/>
  <c r="U165"/>
  <c r="AC165" s="1"/>
  <c r="AB164"/>
  <c r="AA164"/>
  <c r="Z164"/>
  <c r="X164"/>
  <c r="V164"/>
  <c r="U164"/>
  <c r="AC164" s="1"/>
  <c r="AB163"/>
  <c r="AA163"/>
  <c r="Z163"/>
  <c r="X163"/>
  <c r="V163"/>
  <c r="U163"/>
  <c r="AC163" s="1"/>
  <c r="AB162"/>
  <c r="AA162"/>
  <c r="Z162"/>
  <c r="X162"/>
  <c r="V162"/>
  <c r="U162"/>
  <c r="AC162" s="1"/>
  <c r="O162"/>
  <c r="N162"/>
  <c r="M162"/>
  <c r="L162"/>
  <c r="K162"/>
  <c r="J162"/>
  <c r="I162"/>
  <c r="H162"/>
  <c r="G162"/>
  <c r="F162"/>
  <c r="E162"/>
  <c r="D162"/>
  <c r="AB161"/>
  <c r="AA161"/>
  <c r="Z161"/>
  <c r="X161"/>
  <c r="V161"/>
  <c r="U161"/>
  <c r="AC161" s="1"/>
  <c r="O161"/>
  <c r="N161"/>
  <c r="M161"/>
  <c r="L161"/>
  <c r="K161"/>
  <c r="J161"/>
  <c r="I161"/>
  <c r="H161"/>
  <c r="G161"/>
  <c r="F161"/>
  <c r="E161"/>
  <c r="D161"/>
  <c r="P161" s="1"/>
  <c r="AB160"/>
  <c r="AA160"/>
  <c r="Z160"/>
  <c r="X160"/>
  <c r="V160"/>
  <c r="U160"/>
  <c r="AC160" s="1"/>
  <c r="O160"/>
  <c r="N160"/>
  <c r="M160"/>
  <c r="L160"/>
  <c r="K160"/>
  <c r="J160"/>
  <c r="I160"/>
  <c r="H160"/>
  <c r="G160"/>
  <c r="F160"/>
  <c r="E160"/>
  <c r="D160"/>
  <c r="AB159"/>
  <c r="AA159"/>
  <c r="Z159"/>
  <c r="X159"/>
  <c r="V159"/>
  <c r="U159"/>
  <c r="AC159" s="1"/>
  <c r="P159"/>
  <c r="AB158"/>
  <c r="AA158"/>
  <c r="Z158"/>
  <c r="X158"/>
  <c r="V158"/>
  <c r="U158"/>
  <c r="AC158" s="1"/>
  <c r="O158"/>
  <c r="O165" s="1"/>
  <c r="N158"/>
  <c r="N165" s="1"/>
  <c r="M158"/>
  <c r="M165" s="1"/>
  <c r="L158"/>
  <c r="L165" s="1"/>
  <c r="K158"/>
  <c r="K165" s="1"/>
  <c r="J158"/>
  <c r="J165" s="1"/>
  <c r="I158"/>
  <c r="I165" s="1"/>
  <c r="H158"/>
  <c r="H165" s="1"/>
  <c r="G158"/>
  <c r="G165" s="1"/>
  <c r="F158"/>
  <c r="F165" s="1"/>
  <c r="E158"/>
  <c r="E165" s="1"/>
  <c r="D158"/>
  <c r="D165" s="1"/>
  <c r="AB157"/>
  <c r="AA157"/>
  <c r="Z157"/>
  <c r="X157"/>
  <c r="V157"/>
  <c r="U157"/>
  <c r="AC157" s="1"/>
  <c r="AB156"/>
  <c r="AA156"/>
  <c r="Z156"/>
  <c r="X156"/>
  <c r="V156"/>
  <c r="U156"/>
  <c r="AC156" s="1"/>
  <c r="T156"/>
  <c r="T157" s="1"/>
  <c r="T158" s="1"/>
  <c r="T159" s="1"/>
  <c r="T160" s="1"/>
  <c r="T161" s="1"/>
  <c r="T162" s="1"/>
  <c r="T163" s="1"/>
  <c r="T164" s="1"/>
  <c r="T165" s="1"/>
  <c r="T166" s="1"/>
  <c r="T167" s="1"/>
  <c r="T168" s="1"/>
  <c r="O156"/>
  <c r="O164" s="1"/>
  <c r="N156"/>
  <c r="N164" s="1"/>
  <c r="M156"/>
  <c r="M164" s="1"/>
  <c r="L156"/>
  <c r="L164" s="1"/>
  <c r="K156"/>
  <c r="K164" s="1"/>
  <c r="J156"/>
  <c r="J164" s="1"/>
  <c r="I156"/>
  <c r="I164" s="1"/>
  <c r="H156"/>
  <c r="H164" s="1"/>
  <c r="G156"/>
  <c r="G164" s="1"/>
  <c r="F156"/>
  <c r="F164" s="1"/>
  <c r="E156"/>
  <c r="E164" s="1"/>
  <c r="D156"/>
  <c r="D164" s="1"/>
  <c r="AB155"/>
  <c r="AA155"/>
  <c r="Z155"/>
  <c r="V155"/>
  <c r="U155"/>
  <c r="P155"/>
  <c r="AB154"/>
  <c r="AA154"/>
  <c r="Z154"/>
  <c r="X154"/>
  <c r="V154"/>
  <c r="U154"/>
  <c r="AC154" s="1"/>
  <c r="AA153"/>
  <c r="U153"/>
  <c r="AC153" s="1"/>
  <c r="AB152"/>
  <c r="Z152"/>
  <c r="X152"/>
  <c r="V152"/>
  <c r="W153" s="1"/>
  <c r="U152"/>
  <c r="AC152" s="1"/>
  <c r="O152"/>
  <c r="N152"/>
  <c r="M152"/>
  <c r="L152"/>
  <c r="K152"/>
  <c r="J152"/>
  <c r="I152"/>
  <c r="H152"/>
  <c r="G152"/>
  <c r="F152"/>
  <c r="E152"/>
  <c r="AB151"/>
  <c r="Z151"/>
  <c r="X151"/>
  <c r="V151"/>
  <c r="U151"/>
  <c r="AC151" s="1"/>
  <c r="U150"/>
  <c r="O150"/>
  <c r="N150"/>
  <c r="M150"/>
  <c r="L150"/>
  <c r="K150"/>
  <c r="J150"/>
  <c r="I150"/>
  <c r="H150"/>
  <c r="G150"/>
  <c r="F150"/>
  <c r="E150"/>
  <c r="D150"/>
  <c r="U149"/>
  <c r="AA149" s="1"/>
  <c r="O149"/>
  <c r="N149"/>
  <c r="M149"/>
  <c r="L149"/>
  <c r="K149"/>
  <c r="J149"/>
  <c r="I149"/>
  <c r="H149"/>
  <c r="G149"/>
  <c r="F149"/>
  <c r="E149"/>
  <c r="D149"/>
  <c r="P149" s="1"/>
  <c r="U148"/>
  <c r="AA148" s="1"/>
  <c r="P148"/>
  <c r="U147"/>
  <c r="P147"/>
  <c r="P162" s="1"/>
  <c r="U146"/>
  <c r="AA146" s="1"/>
  <c r="AB145"/>
  <c r="AA145"/>
  <c r="Z145"/>
  <c r="X145"/>
  <c r="V145"/>
  <c r="U145"/>
  <c r="AC145" s="1"/>
  <c r="AA144"/>
  <c r="U144"/>
  <c r="AC144" s="1"/>
  <c r="O144"/>
  <c r="N144"/>
  <c r="M144"/>
  <c r="L144"/>
  <c r="K144"/>
  <c r="J144"/>
  <c r="I144"/>
  <c r="H144"/>
  <c r="G144"/>
  <c r="F144"/>
  <c r="E144"/>
  <c r="D144"/>
  <c r="D152" s="1"/>
  <c r="AA143"/>
  <c r="U143"/>
  <c r="AC143" s="1"/>
  <c r="AA142"/>
  <c r="U142"/>
  <c r="AC142" s="1"/>
  <c r="O142"/>
  <c r="O143" s="1"/>
  <c r="O163" s="1"/>
  <c r="N142"/>
  <c r="N143" s="1"/>
  <c r="N163" s="1"/>
  <c r="M142"/>
  <c r="M143" s="1"/>
  <c r="M163" s="1"/>
  <c r="L142"/>
  <c r="L143" s="1"/>
  <c r="L163" s="1"/>
  <c r="K142"/>
  <c r="K143" s="1"/>
  <c r="K163" s="1"/>
  <c r="J142"/>
  <c r="J143" s="1"/>
  <c r="J163" s="1"/>
  <c r="I142"/>
  <c r="I143" s="1"/>
  <c r="I163" s="1"/>
  <c r="H142"/>
  <c r="H143" s="1"/>
  <c r="H163" s="1"/>
  <c r="G142"/>
  <c r="G143" s="1"/>
  <c r="G163" s="1"/>
  <c r="F142"/>
  <c r="F143" s="1"/>
  <c r="F163" s="1"/>
  <c r="E142"/>
  <c r="E143" s="1"/>
  <c r="E163" s="1"/>
  <c r="D142"/>
  <c r="D143" s="1"/>
  <c r="AA141"/>
  <c r="U141"/>
  <c r="AC141" s="1"/>
  <c r="P141"/>
  <c r="O141"/>
  <c r="N141"/>
  <c r="M141"/>
  <c r="L141"/>
  <c r="K141"/>
  <c r="J141"/>
  <c r="I141"/>
  <c r="H141"/>
  <c r="G141"/>
  <c r="F141"/>
  <c r="E141"/>
  <c r="D141"/>
  <c r="AA140"/>
  <c r="U140"/>
  <c r="AC140" s="1"/>
  <c r="P140"/>
  <c r="AA139"/>
  <c r="U139"/>
  <c r="AC139" s="1"/>
  <c r="P139"/>
  <c r="AA138"/>
  <c r="U138"/>
  <c r="AC138" s="1"/>
  <c r="O138"/>
  <c r="N138"/>
  <c r="M138"/>
  <c r="L138"/>
  <c r="K138"/>
  <c r="J138"/>
  <c r="I138"/>
  <c r="H138"/>
  <c r="G138"/>
  <c r="F138"/>
  <c r="E138"/>
  <c r="D138"/>
  <c r="AA137"/>
  <c r="U137"/>
  <c r="AC137" s="1"/>
  <c r="O137"/>
  <c r="N137"/>
  <c r="M137"/>
  <c r="L137"/>
  <c r="K137"/>
  <c r="J137"/>
  <c r="I137"/>
  <c r="H137"/>
  <c r="G137"/>
  <c r="F137"/>
  <c r="E137"/>
  <c r="D137"/>
  <c r="AA136"/>
  <c r="U136"/>
  <c r="AC136" s="1"/>
  <c r="P136"/>
  <c r="AA135"/>
  <c r="U135"/>
  <c r="AC135" s="1"/>
  <c r="P135"/>
  <c r="P150" s="1"/>
  <c r="AA134"/>
  <c r="U134"/>
  <c r="AC134" s="1"/>
  <c r="AB133"/>
  <c r="AA133"/>
  <c r="Z133"/>
  <c r="X133"/>
  <c r="V133"/>
  <c r="U133"/>
  <c r="AC133" s="1"/>
  <c r="U132"/>
  <c r="C132"/>
  <c r="U131"/>
  <c r="AA131" s="1"/>
  <c r="AB130"/>
  <c r="Z130"/>
  <c r="X130"/>
  <c r="V130"/>
  <c r="U130"/>
  <c r="AA129"/>
  <c r="U129"/>
  <c r="AC129" s="1"/>
  <c r="O129"/>
  <c r="N129"/>
  <c r="M129"/>
  <c r="L129"/>
  <c r="K129"/>
  <c r="J129"/>
  <c r="I129"/>
  <c r="H129"/>
  <c r="G129"/>
  <c r="F129"/>
  <c r="AB128"/>
  <c r="AA128"/>
  <c r="Z128"/>
  <c r="X128"/>
  <c r="V128"/>
  <c r="W129" s="1"/>
  <c r="U128"/>
  <c r="AC128" s="1"/>
  <c r="D128"/>
  <c r="E128" s="1"/>
  <c r="F128" s="1"/>
  <c r="G128" s="1"/>
  <c r="H128" s="1"/>
  <c r="I128" s="1"/>
  <c r="J128" s="1"/>
  <c r="K128" s="1"/>
  <c r="L128" s="1"/>
  <c r="M128" s="1"/>
  <c r="N128" s="1"/>
  <c r="O128" s="1"/>
  <c r="U127"/>
  <c r="AB126"/>
  <c r="Z126"/>
  <c r="X126"/>
  <c r="V126"/>
  <c r="W127" s="1"/>
  <c r="U126"/>
  <c r="O126"/>
  <c r="N126"/>
  <c r="M126"/>
  <c r="L126"/>
  <c r="K126"/>
  <c r="J126"/>
  <c r="I126"/>
  <c r="H126"/>
  <c r="G126"/>
  <c r="F126"/>
  <c r="AB125"/>
  <c r="Z125"/>
  <c r="X125"/>
  <c r="V125"/>
  <c r="U125"/>
  <c r="AA125" s="1"/>
  <c r="AA124"/>
  <c r="U124"/>
  <c r="AC124" s="1"/>
  <c r="AB123"/>
  <c r="AA123"/>
  <c r="Z123"/>
  <c r="X123"/>
  <c r="V123"/>
  <c r="W124" s="1"/>
  <c r="U123"/>
  <c r="AC123" s="1"/>
  <c r="AB122"/>
  <c r="AA122"/>
  <c r="Z122"/>
  <c r="X122"/>
  <c r="V122"/>
  <c r="U122"/>
  <c r="AC122" s="1"/>
  <c r="AB121"/>
  <c r="AA121"/>
  <c r="Z121"/>
  <c r="X121"/>
  <c r="V121"/>
  <c r="U121"/>
  <c r="AC121" s="1"/>
  <c r="AB120"/>
  <c r="AA120"/>
  <c r="Z120"/>
  <c r="X120"/>
  <c r="V120"/>
  <c r="U120"/>
  <c r="AC120" s="1"/>
  <c r="O120"/>
  <c r="N120"/>
  <c r="M120"/>
  <c r="L120"/>
  <c r="K120"/>
  <c r="J120"/>
  <c r="I120"/>
  <c r="H120"/>
  <c r="G120"/>
  <c r="F120"/>
  <c r="AB119"/>
  <c r="AA119"/>
  <c r="Z119"/>
  <c r="X119"/>
  <c r="V119"/>
  <c r="U119"/>
  <c r="AC119" s="1"/>
  <c r="O119"/>
  <c r="N119"/>
  <c r="M119"/>
  <c r="L119"/>
  <c r="K119"/>
  <c r="J119"/>
  <c r="I119"/>
  <c r="H119"/>
  <c r="G119"/>
  <c r="F119"/>
  <c r="E119"/>
  <c r="E120" s="1"/>
  <c r="D119"/>
  <c r="D120" s="1"/>
  <c r="AB118"/>
  <c r="AA118"/>
  <c r="Z118"/>
  <c r="X118"/>
  <c r="V118"/>
  <c r="U118"/>
  <c r="AC118" s="1"/>
  <c r="O118"/>
  <c r="N118"/>
  <c r="M118"/>
  <c r="L118"/>
  <c r="K118"/>
  <c r="J118"/>
  <c r="I118"/>
  <c r="H118"/>
  <c r="G118"/>
  <c r="F118"/>
  <c r="E118"/>
  <c r="D118"/>
  <c r="AB117"/>
  <c r="AA117"/>
  <c r="Z117"/>
  <c r="X117"/>
  <c r="V117"/>
  <c r="U117"/>
  <c r="AC117" s="1"/>
  <c r="P117"/>
  <c r="AB116"/>
  <c r="AA116"/>
  <c r="Z116"/>
  <c r="X116"/>
  <c r="V116"/>
  <c r="U116"/>
  <c r="AC116" s="1"/>
  <c r="O116"/>
  <c r="O123" s="1"/>
  <c r="N116"/>
  <c r="N123" s="1"/>
  <c r="M116"/>
  <c r="M123" s="1"/>
  <c r="L116"/>
  <c r="L123" s="1"/>
  <c r="K116"/>
  <c r="K123" s="1"/>
  <c r="J116"/>
  <c r="J123" s="1"/>
  <c r="I116"/>
  <c r="I123" s="1"/>
  <c r="H116"/>
  <c r="H123" s="1"/>
  <c r="G116"/>
  <c r="G123" s="1"/>
  <c r="F116"/>
  <c r="F123" s="1"/>
  <c r="E116"/>
  <c r="E123" s="1"/>
  <c r="D116"/>
  <c r="D123" s="1"/>
  <c r="AB115"/>
  <c r="AA115"/>
  <c r="Z115"/>
  <c r="X115"/>
  <c r="V115"/>
  <c r="U115"/>
  <c r="AC115" s="1"/>
  <c r="AB114"/>
  <c r="AA114"/>
  <c r="Z114"/>
  <c r="X114"/>
  <c r="V114"/>
  <c r="U114"/>
  <c r="AC114" s="1"/>
  <c r="T114"/>
  <c r="T115" s="1"/>
  <c r="T116" s="1"/>
  <c r="T117" s="1"/>
  <c r="T118" s="1"/>
  <c r="T119" s="1"/>
  <c r="T120" s="1"/>
  <c r="T121" s="1"/>
  <c r="T122" s="1"/>
  <c r="T123" s="1"/>
  <c r="T124" s="1"/>
  <c r="T125" s="1"/>
  <c r="T126" s="1"/>
  <c r="O114"/>
  <c r="O122" s="1"/>
  <c r="N114"/>
  <c r="N122" s="1"/>
  <c r="M114"/>
  <c r="M122" s="1"/>
  <c r="L114"/>
  <c r="L122" s="1"/>
  <c r="K114"/>
  <c r="K122" s="1"/>
  <c r="J114"/>
  <c r="J122" s="1"/>
  <c r="I114"/>
  <c r="I122" s="1"/>
  <c r="H114"/>
  <c r="H122" s="1"/>
  <c r="G114"/>
  <c r="G122" s="1"/>
  <c r="F114"/>
  <c r="F122" s="1"/>
  <c r="E114"/>
  <c r="E122" s="1"/>
  <c r="D114"/>
  <c r="D122" s="1"/>
  <c r="AB113"/>
  <c r="AA113"/>
  <c r="Z113"/>
  <c r="V113"/>
  <c r="U113"/>
  <c r="P113"/>
  <c r="AB112"/>
  <c r="Z112"/>
  <c r="X112"/>
  <c r="V112"/>
  <c r="U112"/>
  <c r="AC112" s="1"/>
  <c r="AA111"/>
  <c r="U111"/>
  <c r="AB111" s="1"/>
  <c r="AB110"/>
  <c r="AA110"/>
  <c r="Z110"/>
  <c r="X110"/>
  <c r="V110"/>
  <c r="W111" s="1"/>
  <c r="U110"/>
  <c r="AC110" s="1"/>
  <c r="O110"/>
  <c r="M110"/>
  <c r="K110"/>
  <c r="I110"/>
  <c r="G110"/>
  <c r="AB109"/>
  <c r="AA109"/>
  <c r="Z109"/>
  <c r="X109"/>
  <c r="V109"/>
  <c r="U109"/>
  <c r="AC109" s="1"/>
  <c r="U108"/>
  <c r="AC108" s="1"/>
  <c r="O108"/>
  <c r="N108"/>
  <c r="M108"/>
  <c r="L108"/>
  <c r="K108"/>
  <c r="J108"/>
  <c r="I108"/>
  <c r="H108"/>
  <c r="G108"/>
  <c r="F108"/>
  <c r="U107"/>
  <c r="AC107" s="1"/>
  <c r="O107"/>
  <c r="N107"/>
  <c r="M107"/>
  <c r="L107"/>
  <c r="K107"/>
  <c r="J107"/>
  <c r="I107"/>
  <c r="H107"/>
  <c r="G107"/>
  <c r="F107"/>
  <c r="E107"/>
  <c r="E108" s="1"/>
  <c r="D107"/>
  <c r="D108" s="1"/>
  <c r="U106"/>
  <c r="AC106" s="1"/>
  <c r="P106"/>
  <c r="U105"/>
  <c r="AC105" s="1"/>
  <c r="P105"/>
  <c r="U104"/>
  <c r="AC104" s="1"/>
  <c r="AB103"/>
  <c r="AA103"/>
  <c r="Z103"/>
  <c r="X103"/>
  <c r="V103"/>
  <c r="U103"/>
  <c r="AC103" s="1"/>
  <c r="AA102"/>
  <c r="U102"/>
  <c r="AB102" s="1"/>
  <c r="O102"/>
  <c r="N102"/>
  <c r="N110" s="1"/>
  <c r="M102"/>
  <c r="L102"/>
  <c r="L110" s="1"/>
  <c r="K102"/>
  <c r="J102"/>
  <c r="J110" s="1"/>
  <c r="I102"/>
  <c r="H102"/>
  <c r="H110" s="1"/>
  <c r="G102"/>
  <c r="F102"/>
  <c r="F110" s="1"/>
  <c r="AA101"/>
  <c r="U101"/>
  <c r="L101"/>
  <c r="L121" s="1"/>
  <c r="H101"/>
  <c r="H121" s="1"/>
  <c r="AA100"/>
  <c r="U100"/>
  <c r="O100"/>
  <c r="O101" s="1"/>
  <c r="O121" s="1"/>
  <c r="N100"/>
  <c r="N101" s="1"/>
  <c r="N121" s="1"/>
  <c r="M100"/>
  <c r="M101" s="1"/>
  <c r="M121" s="1"/>
  <c r="L100"/>
  <c r="K100"/>
  <c r="K101" s="1"/>
  <c r="K121" s="1"/>
  <c r="J100"/>
  <c r="J101" s="1"/>
  <c r="J121" s="1"/>
  <c r="I100"/>
  <c r="I101" s="1"/>
  <c r="I121" s="1"/>
  <c r="H100"/>
  <c r="G100"/>
  <c r="G101" s="1"/>
  <c r="G121" s="1"/>
  <c r="F100"/>
  <c r="F101" s="1"/>
  <c r="F121" s="1"/>
  <c r="E100"/>
  <c r="E101" s="1"/>
  <c r="D100"/>
  <c r="D101" s="1"/>
  <c r="AA99"/>
  <c r="U99"/>
  <c r="O99"/>
  <c r="N99"/>
  <c r="M99"/>
  <c r="L99"/>
  <c r="K99"/>
  <c r="J99"/>
  <c r="I99"/>
  <c r="H99"/>
  <c r="G99"/>
  <c r="F99"/>
  <c r="E99"/>
  <c r="D99"/>
  <c r="AA98"/>
  <c r="U98"/>
  <c r="P98"/>
  <c r="AA97"/>
  <c r="U97"/>
  <c r="P97"/>
  <c r="P99" s="1"/>
  <c r="AA96"/>
  <c r="U96"/>
  <c r="O96"/>
  <c r="N96"/>
  <c r="M96"/>
  <c r="L96"/>
  <c r="K96"/>
  <c r="J96"/>
  <c r="I96"/>
  <c r="H96"/>
  <c r="G96"/>
  <c r="F96"/>
  <c r="AA95"/>
  <c r="U95"/>
  <c r="O95"/>
  <c r="N95"/>
  <c r="M95"/>
  <c r="L95"/>
  <c r="K95"/>
  <c r="J95"/>
  <c r="I95"/>
  <c r="H95"/>
  <c r="G95"/>
  <c r="F95"/>
  <c r="E95"/>
  <c r="E96" s="1"/>
  <c r="D95"/>
  <c r="D96" s="1"/>
  <c r="AA94"/>
  <c r="U94"/>
  <c r="P94"/>
  <c r="AA93"/>
  <c r="U93"/>
  <c r="P93"/>
  <c r="AA92"/>
  <c r="U92"/>
  <c r="AB91"/>
  <c r="AA91"/>
  <c r="Z91"/>
  <c r="X91"/>
  <c r="V91"/>
  <c r="U91"/>
  <c r="AC91" s="1"/>
  <c r="AC90"/>
  <c r="Y90"/>
  <c r="U90"/>
  <c r="C90"/>
  <c r="T90" s="1"/>
  <c r="AC89"/>
  <c r="U89"/>
  <c r="AB88"/>
  <c r="Z88"/>
  <c r="X88"/>
  <c r="V88"/>
  <c r="U88"/>
  <c r="AC88" s="1"/>
  <c r="O88"/>
  <c r="N88"/>
  <c r="N66" s="1"/>
  <c r="M88"/>
  <c r="AB87"/>
  <c r="AA87"/>
  <c r="Z87"/>
  <c r="X87"/>
  <c r="V87"/>
  <c r="U87"/>
  <c r="AC87" s="1"/>
  <c r="O87"/>
  <c r="N87"/>
  <c r="M87"/>
  <c r="L87"/>
  <c r="K87"/>
  <c r="J87"/>
  <c r="I87"/>
  <c r="H87"/>
  <c r="G87"/>
  <c r="F87"/>
  <c r="E87"/>
  <c r="D87"/>
  <c r="AA86"/>
  <c r="Y86"/>
  <c r="W86"/>
  <c r="U86"/>
  <c r="G86"/>
  <c r="H86" s="1"/>
  <c r="I86" s="1"/>
  <c r="J86" s="1"/>
  <c r="K86" s="1"/>
  <c r="L86" s="1"/>
  <c r="M86" s="1"/>
  <c r="N86" s="1"/>
  <c r="O86" s="1"/>
  <c r="E86"/>
  <c r="F86" s="1"/>
  <c r="D86"/>
  <c r="AB85"/>
  <c r="Z85"/>
  <c r="X85"/>
  <c r="V85"/>
  <c r="U85"/>
  <c r="AC85" s="1"/>
  <c r="U84"/>
  <c r="Y84" s="1"/>
  <c r="P84"/>
  <c r="O84"/>
  <c r="N84"/>
  <c r="M84"/>
  <c r="L84"/>
  <c r="K84"/>
  <c r="J84"/>
  <c r="I84"/>
  <c r="H84"/>
  <c r="G84"/>
  <c r="F84"/>
  <c r="E84"/>
  <c r="D84"/>
  <c r="Y83"/>
  <c r="U83"/>
  <c r="AB82"/>
  <c r="AA82"/>
  <c r="Z82"/>
  <c r="X82"/>
  <c r="V82"/>
  <c r="U82"/>
  <c r="AC82" s="1"/>
  <c r="AA81"/>
  <c r="Y81"/>
  <c r="U81"/>
  <c r="AA80"/>
  <c r="Y80"/>
  <c r="U80"/>
  <c r="AA79"/>
  <c r="Y79"/>
  <c r="U79"/>
  <c r="AA78"/>
  <c r="Y78"/>
  <c r="U78"/>
  <c r="P78"/>
  <c r="O78"/>
  <c r="N78"/>
  <c r="M78"/>
  <c r="L78"/>
  <c r="K78"/>
  <c r="J78"/>
  <c r="I78"/>
  <c r="H78"/>
  <c r="G78"/>
  <c r="F78"/>
  <c r="E78"/>
  <c r="D78"/>
  <c r="AA77"/>
  <c r="U77"/>
  <c r="Y77" s="1"/>
  <c r="O77"/>
  <c r="N77"/>
  <c r="M77"/>
  <c r="L77"/>
  <c r="K77"/>
  <c r="J77"/>
  <c r="I77"/>
  <c r="H77"/>
  <c r="G77"/>
  <c r="F77"/>
  <c r="E77"/>
  <c r="D77"/>
  <c r="P77" s="1"/>
  <c r="AA76"/>
  <c r="Y76"/>
  <c r="U76"/>
  <c r="P76"/>
  <c r="O76"/>
  <c r="N76"/>
  <c r="M76"/>
  <c r="L76"/>
  <c r="K76"/>
  <c r="J76"/>
  <c r="I76"/>
  <c r="H76"/>
  <c r="G76"/>
  <c r="F76"/>
  <c r="E76"/>
  <c r="D76"/>
  <c r="AA75"/>
  <c r="U75"/>
  <c r="Y75" s="1"/>
  <c r="P75"/>
  <c r="AA74"/>
  <c r="Y74"/>
  <c r="U74"/>
  <c r="O74"/>
  <c r="O81" s="1"/>
  <c r="N74"/>
  <c r="N81" s="1"/>
  <c r="M74"/>
  <c r="M81" s="1"/>
  <c r="L74"/>
  <c r="L81" s="1"/>
  <c r="K74"/>
  <c r="K81" s="1"/>
  <c r="J74"/>
  <c r="J81" s="1"/>
  <c r="I74"/>
  <c r="I81" s="1"/>
  <c r="H74"/>
  <c r="H81" s="1"/>
  <c r="G74"/>
  <c r="G81" s="1"/>
  <c r="F74"/>
  <c r="F81" s="1"/>
  <c r="E74"/>
  <c r="E81" s="1"/>
  <c r="D74"/>
  <c r="P74" s="1"/>
  <c r="AA73"/>
  <c r="U73"/>
  <c r="Y73" s="1"/>
  <c r="P73"/>
  <c r="AA72"/>
  <c r="Y72"/>
  <c r="U72"/>
  <c r="P72"/>
  <c r="P80" s="1"/>
  <c r="O72"/>
  <c r="O80" s="1"/>
  <c r="N72"/>
  <c r="N80" s="1"/>
  <c r="M72"/>
  <c r="M80" s="1"/>
  <c r="L72"/>
  <c r="L80" s="1"/>
  <c r="K72"/>
  <c r="K80" s="1"/>
  <c r="J72"/>
  <c r="J80" s="1"/>
  <c r="I72"/>
  <c r="I80" s="1"/>
  <c r="H72"/>
  <c r="H80" s="1"/>
  <c r="G72"/>
  <c r="G80" s="1"/>
  <c r="F72"/>
  <c r="F80" s="1"/>
  <c r="E72"/>
  <c r="E80" s="1"/>
  <c r="D72"/>
  <c r="D80" s="1"/>
  <c r="AA71"/>
  <c r="U71"/>
  <c r="Y71" s="1"/>
  <c r="P71"/>
  <c r="AA70"/>
  <c r="Y70"/>
  <c r="U70"/>
  <c r="AB69"/>
  <c r="AA69"/>
  <c r="Z69"/>
  <c r="X69"/>
  <c r="V69"/>
  <c r="U69"/>
  <c r="AC69" s="1"/>
  <c r="U68"/>
  <c r="N68"/>
  <c r="L68"/>
  <c r="J68"/>
  <c r="H68"/>
  <c r="F68"/>
  <c r="D68"/>
  <c r="U67"/>
  <c r="Y67" s="1"/>
  <c r="AB66"/>
  <c r="Z66"/>
  <c r="X66"/>
  <c r="V66"/>
  <c r="U66"/>
  <c r="O66"/>
  <c r="M66"/>
  <c r="L66"/>
  <c r="K66"/>
  <c r="J66"/>
  <c r="I66"/>
  <c r="H66"/>
  <c r="G66"/>
  <c r="F66"/>
  <c r="E66"/>
  <c r="D66"/>
  <c r="AB65"/>
  <c r="Z65"/>
  <c r="X65"/>
  <c r="V65"/>
  <c r="U65"/>
  <c r="AA65" s="1"/>
  <c r="O65"/>
  <c r="N65"/>
  <c r="M65"/>
  <c r="L65"/>
  <c r="K65"/>
  <c r="J65"/>
  <c r="I65"/>
  <c r="H65"/>
  <c r="G65"/>
  <c r="F65"/>
  <c r="E65"/>
  <c r="D65"/>
  <c r="Z64"/>
  <c r="V64"/>
  <c r="U64"/>
  <c r="AA64" s="1"/>
  <c r="P64"/>
  <c r="AB63"/>
  <c r="Z63"/>
  <c r="V63"/>
  <c r="W64" s="1"/>
  <c r="U63"/>
  <c r="P63"/>
  <c r="AB62"/>
  <c r="Z62"/>
  <c r="X62"/>
  <c r="V62"/>
  <c r="U62"/>
  <c r="AA62" s="1"/>
  <c r="AA61"/>
  <c r="W61"/>
  <c r="U61"/>
  <c r="Y61" s="1"/>
  <c r="AB60"/>
  <c r="AA60"/>
  <c r="Z60"/>
  <c r="X60"/>
  <c r="V60"/>
  <c r="U60"/>
  <c r="AC60" s="1"/>
  <c r="O60"/>
  <c r="N60"/>
  <c r="M60"/>
  <c r="M68" s="1"/>
  <c r="L60"/>
  <c r="K60"/>
  <c r="K68" s="1"/>
  <c r="J60"/>
  <c r="I60"/>
  <c r="I68" s="1"/>
  <c r="H60"/>
  <c r="G60"/>
  <c r="G68" s="1"/>
  <c r="F60"/>
  <c r="E60"/>
  <c r="E68" s="1"/>
  <c r="D60"/>
  <c r="AB59"/>
  <c r="AA59"/>
  <c r="Z59"/>
  <c r="V59"/>
  <c r="U59"/>
  <c r="AC59" s="1"/>
  <c r="AB58"/>
  <c r="AA58"/>
  <c r="Z58"/>
  <c r="X58"/>
  <c r="X64" s="1"/>
  <c r="V58"/>
  <c r="U58"/>
  <c r="AC58" s="1"/>
  <c r="O58"/>
  <c r="O59" s="1"/>
  <c r="O79" s="1"/>
  <c r="N58"/>
  <c r="N59" s="1"/>
  <c r="N79" s="1"/>
  <c r="M58"/>
  <c r="M59" s="1"/>
  <c r="M79" s="1"/>
  <c r="L58"/>
  <c r="L59" s="1"/>
  <c r="K58"/>
  <c r="K59" s="1"/>
  <c r="K79" s="1"/>
  <c r="J58"/>
  <c r="J59" s="1"/>
  <c r="J79" s="1"/>
  <c r="I58"/>
  <c r="I59" s="1"/>
  <c r="I79" s="1"/>
  <c r="H58"/>
  <c r="H59" s="1"/>
  <c r="G58"/>
  <c r="G59" s="1"/>
  <c r="G79" s="1"/>
  <c r="F58"/>
  <c r="F59" s="1"/>
  <c r="F79" s="1"/>
  <c r="E58"/>
  <c r="E59" s="1"/>
  <c r="E79" s="1"/>
  <c r="D58"/>
  <c r="D59" s="1"/>
  <c r="AB57"/>
  <c r="AA57"/>
  <c r="Z57"/>
  <c r="X57"/>
  <c r="X63" s="1"/>
  <c r="V57"/>
  <c r="U57"/>
  <c r="AC57" s="1"/>
  <c r="P57"/>
  <c r="O57"/>
  <c r="N57"/>
  <c r="M57"/>
  <c r="L57"/>
  <c r="K57"/>
  <c r="J57"/>
  <c r="I57"/>
  <c r="H57"/>
  <c r="G57"/>
  <c r="F57"/>
  <c r="E57"/>
  <c r="D57"/>
  <c r="AB56"/>
  <c r="AA56"/>
  <c r="V56"/>
  <c r="U56"/>
  <c r="AC56" s="1"/>
  <c r="P56"/>
  <c r="AB55"/>
  <c r="AA55"/>
  <c r="Z55"/>
  <c r="V55"/>
  <c r="U55"/>
  <c r="AC55" s="1"/>
  <c r="P55"/>
  <c r="AB54"/>
  <c r="AA54"/>
  <c r="Z54"/>
  <c r="X54"/>
  <c r="V54"/>
  <c r="U54"/>
  <c r="AC54" s="1"/>
  <c r="O54"/>
  <c r="N54"/>
  <c r="M54"/>
  <c r="L54"/>
  <c r="K54"/>
  <c r="J54"/>
  <c r="I54"/>
  <c r="H54"/>
  <c r="G54"/>
  <c r="F54"/>
  <c r="E54"/>
  <c r="D54"/>
  <c r="AB53"/>
  <c r="AA53"/>
  <c r="Z53"/>
  <c r="V53"/>
  <c r="U53"/>
  <c r="AC53" s="1"/>
  <c r="O53"/>
  <c r="N53"/>
  <c r="M53"/>
  <c r="L53"/>
  <c r="K53"/>
  <c r="J53"/>
  <c r="I53"/>
  <c r="H53"/>
  <c r="G53"/>
  <c r="F53"/>
  <c r="E53"/>
  <c r="D53"/>
  <c r="AB52"/>
  <c r="AA52"/>
  <c r="Z52"/>
  <c r="V52"/>
  <c r="W53" s="1"/>
  <c r="U52"/>
  <c r="AC52" s="1"/>
  <c r="P52"/>
  <c r="AB51"/>
  <c r="AA51"/>
  <c r="Z51"/>
  <c r="X51"/>
  <c r="U51"/>
  <c r="AC51" s="1"/>
  <c r="P51"/>
  <c r="P66" s="1"/>
  <c r="AB50"/>
  <c r="AA50"/>
  <c r="Z50"/>
  <c r="X50"/>
  <c r="X56" s="1"/>
  <c r="V50"/>
  <c r="U50"/>
  <c r="AC50" s="1"/>
  <c r="AA49"/>
  <c r="W49"/>
  <c r="U49"/>
  <c r="Y49" s="1"/>
  <c r="AB48"/>
  <c r="Z48"/>
  <c r="X48"/>
  <c r="V48"/>
  <c r="U48"/>
  <c r="T48"/>
  <c r="D48"/>
  <c r="C48"/>
  <c r="AB47"/>
  <c r="Z47"/>
  <c r="X47"/>
  <c r="V47"/>
  <c r="U47"/>
  <c r="AA47" s="1"/>
  <c r="AA46"/>
  <c r="Y46"/>
  <c r="U46"/>
  <c r="N46"/>
  <c r="N24" s="1"/>
  <c r="M46"/>
  <c r="AB45"/>
  <c r="Z45"/>
  <c r="X45"/>
  <c r="V45"/>
  <c r="W46" s="1"/>
  <c r="U45"/>
  <c r="AA45" s="1"/>
  <c r="O45"/>
  <c r="N45"/>
  <c r="M45"/>
  <c r="L45"/>
  <c r="K45"/>
  <c r="J45"/>
  <c r="I45"/>
  <c r="H45"/>
  <c r="G45"/>
  <c r="F45"/>
  <c r="U44"/>
  <c r="Y44" s="1"/>
  <c r="E44"/>
  <c r="F44" s="1"/>
  <c r="G44" s="1"/>
  <c r="H44" s="1"/>
  <c r="I44" s="1"/>
  <c r="J44" s="1"/>
  <c r="K44" s="1"/>
  <c r="L44" s="1"/>
  <c r="M44" s="1"/>
  <c r="N44" s="1"/>
  <c r="O44" s="1"/>
  <c r="D44"/>
  <c r="AB43"/>
  <c r="AA43"/>
  <c r="Z43"/>
  <c r="X43"/>
  <c r="V43"/>
  <c r="W44" s="1"/>
  <c r="U43"/>
  <c r="AC43" s="1"/>
  <c r="Y42"/>
  <c r="U42"/>
  <c r="O42"/>
  <c r="N42"/>
  <c r="M42"/>
  <c r="L42"/>
  <c r="K42"/>
  <c r="J42"/>
  <c r="I42"/>
  <c r="H42"/>
  <c r="G42"/>
  <c r="F42"/>
  <c r="AA41"/>
  <c r="Y41"/>
  <c r="U41"/>
  <c r="AB40"/>
  <c r="Z40"/>
  <c r="X40"/>
  <c r="V40"/>
  <c r="U40"/>
  <c r="AA39"/>
  <c r="Y39"/>
  <c r="U39"/>
  <c r="AA38"/>
  <c r="Y38"/>
  <c r="U38"/>
  <c r="U37"/>
  <c r="AC37" s="1"/>
  <c r="AC36"/>
  <c r="X36"/>
  <c r="U36"/>
  <c r="O36"/>
  <c r="N36"/>
  <c r="M36"/>
  <c r="L36"/>
  <c r="K36"/>
  <c r="J36"/>
  <c r="I36"/>
  <c r="H36"/>
  <c r="H38" s="1"/>
  <c r="G36"/>
  <c r="F36"/>
  <c r="D36"/>
  <c r="AC35"/>
  <c r="AB35"/>
  <c r="Y35"/>
  <c r="X35"/>
  <c r="U35"/>
  <c r="O35"/>
  <c r="N35"/>
  <c r="M35"/>
  <c r="L35"/>
  <c r="K35"/>
  <c r="J35"/>
  <c r="I35"/>
  <c r="H35"/>
  <c r="G35"/>
  <c r="F35"/>
  <c r="E35"/>
  <c r="E36" s="1"/>
  <c r="D35"/>
  <c r="P35" s="1"/>
  <c r="P36" s="1"/>
  <c r="U34"/>
  <c r="AB34" s="1"/>
  <c r="P34"/>
  <c r="O34"/>
  <c r="N34"/>
  <c r="M34"/>
  <c r="L34"/>
  <c r="K34"/>
  <c r="J34"/>
  <c r="I34"/>
  <c r="H34"/>
  <c r="G34"/>
  <c r="F34"/>
  <c r="E34"/>
  <c r="D34"/>
  <c r="AB33"/>
  <c r="Y33"/>
  <c r="U33"/>
  <c r="AC33" s="1"/>
  <c r="P33"/>
  <c r="AC32"/>
  <c r="X32"/>
  <c r="U32"/>
  <c r="O32"/>
  <c r="O1922" s="1"/>
  <c r="N32"/>
  <c r="N1922" s="1"/>
  <c r="M32"/>
  <c r="L32"/>
  <c r="L1922" s="1"/>
  <c r="K32"/>
  <c r="K1922" s="1"/>
  <c r="J32"/>
  <c r="J1922" s="1"/>
  <c r="J1937" s="1"/>
  <c r="I32"/>
  <c r="H32"/>
  <c r="G32"/>
  <c r="G1922" s="1"/>
  <c r="F32"/>
  <c r="F1922" s="1"/>
  <c r="F1937" s="1"/>
  <c r="E32"/>
  <c r="D32"/>
  <c r="D1922" s="1"/>
  <c r="AC31"/>
  <c r="AB31"/>
  <c r="Y31"/>
  <c r="X31"/>
  <c r="U31"/>
  <c r="U30"/>
  <c r="AB30" s="1"/>
  <c r="P30"/>
  <c r="O30"/>
  <c r="O38" s="1"/>
  <c r="N30"/>
  <c r="N38" s="1"/>
  <c r="M30"/>
  <c r="M38" s="1"/>
  <c r="L30"/>
  <c r="L38" s="1"/>
  <c r="K30"/>
  <c r="K38" s="1"/>
  <c r="J30"/>
  <c r="J38" s="1"/>
  <c r="I30"/>
  <c r="I38" s="1"/>
  <c r="H30"/>
  <c r="G30"/>
  <c r="G38" s="1"/>
  <c r="F30"/>
  <c r="F38" s="1"/>
  <c r="E30"/>
  <c r="D30"/>
  <c r="D38" s="1"/>
  <c r="AB29"/>
  <c r="Y29"/>
  <c r="U29"/>
  <c r="P29"/>
  <c r="AC28"/>
  <c r="X28"/>
  <c r="U28"/>
  <c r="AB27"/>
  <c r="AA27"/>
  <c r="Z27"/>
  <c r="X27"/>
  <c r="V27"/>
  <c r="U27"/>
  <c r="AC27" s="1"/>
  <c r="U26"/>
  <c r="AA26" s="1"/>
  <c r="L26"/>
  <c r="E26"/>
  <c r="D26"/>
  <c r="AC25"/>
  <c r="AA25"/>
  <c r="Y25"/>
  <c r="V25"/>
  <c r="W26" s="1"/>
  <c r="U25"/>
  <c r="AB24"/>
  <c r="Z24"/>
  <c r="X24"/>
  <c r="V24"/>
  <c r="U24"/>
  <c r="AA24" s="1"/>
  <c r="O24"/>
  <c r="M24"/>
  <c r="L24"/>
  <c r="K24"/>
  <c r="J24"/>
  <c r="J26" s="1"/>
  <c r="I24"/>
  <c r="H24"/>
  <c r="G24"/>
  <c r="G26" s="1"/>
  <c r="F24"/>
  <c r="F26" s="1"/>
  <c r="E24"/>
  <c r="D24"/>
  <c r="Z23"/>
  <c r="V23"/>
  <c r="U23"/>
  <c r="AC23" s="1"/>
  <c r="O23"/>
  <c r="N23"/>
  <c r="M23"/>
  <c r="L23"/>
  <c r="K23"/>
  <c r="J23"/>
  <c r="I23"/>
  <c r="H23"/>
  <c r="G23"/>
  <c r="F23"/>
  <c r="E23"/>
  <c r="D23"/>
  <c r="P23" s="1"/>
  <c r="Z22"/>
  <c r="V22"/>
  <c r="W23" s="1"/>
  <c r="U22"/>
  <c r="AC22" s="1"/>
  <c r="P22"/>
  <c r="AB21"/>
  <c r="Z21"/>
  <c r="V21"/>
  <c r="U21"/>
  <c r="AC21" s="1"/>
  <c r="P21"/>
  <c r="AB20"/>
  <c r="Z20"/>
  <c r="X20"/>
  <c r="V20"/>
  <c r="U20"/>
  <c r="AC20" s="1"/>
  <c r="U19"/>
  <c r="AB19" s="1"/>
  <c r="AB18"/>
  <c r="AA18"/>
  <c r="Z18"/>
  <c r="X18"/>
  <c r="W17" s="1"/>
  <c r="V18"/>
  <c r="W19" s="1"/>
  <c r="U18"/>
  <c r="AC18" s="1"/>
  <c r="O18"/>
  <c r="O26" s="1"/>
  <c r="N18"/>
  <c r="M18"/>
  <c r="M26" s="1"/>
  <c r="L18"/>
  <c r="K18"/>
  <c r="K26" s="1"/>
  <c r="J18"/>
  <c r="I18"/>
  <c r="I26" s="1"/>
  <c r="H18"/>
  <c r="H26" s="1"/>
  <c r="G18"/>
  <c r="F18"/>
  <c r="AB17"/>
  <c r="AA17"/>
  <c r="Z17"/>
  <c r="V17"/>
  <c r="U17"/>
  <c r="AC17" s="1"/>
  <c r="AB16"/>
  <c r="AA16"/>
  <c r="Z16"/>
  <c r="X16"/>
  <c r="W15" s="1"/>
  <c r="V16"/>
  <c r="U16"/>
  <c r="AC16" s="1"/>
  <c r="O16"/>
  <c r="O17" s="1"/>
  <c r="O37" s="1"/>
  <c r="N16"/>
  <c r="N17" s="1"/>
  <c r="N37" s="1"/>
  <c r="M16"/>
  <c r="M17" s="1"/>
  <c r="M37" s="1"/>
  <c r="L16"/>
  <c r="L17" s="1"/>
  <c r="L37" s="1"/>
  <c r="K16"/>
  <c r="K17" s="1"/>
  <c r="K37" s="1"/>
  <c r="J16"/>
  <c r="J17" s="1"/>
  <c r="J37" s="1"/>
  <c r="I16"/>
  <c r="I17" s="1"/>
  <c r="I37" s="1"/>
  <c r="H16"/>
  <c r="H17" s="1"/>
  <c r="H37" s="1"/>
  <c r="G16"/>
  <c r="G17" s="1"/>
  <c r="G37" s="1"/>
  <c r="F16"/>
  <c r="F17" s="1"/>
  <c r="F37" s="1"/>
  <c r="E16"/>
  <c r="E17" s="1"/>
  <c r="D16"/>
  <c r="D17" s="1"/>
  <c r="AB15"/>
  <c r="AA15"/>
  <c r="Z15"/>
  <c r="X15"/>
  <c r="W14" s="1"/>
  <c r="V15"/>
  <c r="U15"/>
  <c r="AC15" s="1"/>
  <c r="O15"/>
  <c r="N15"/>
  <c r="M15"/>
  <c r="L15"/>
  <c r="K15"/>
  <c r="J15"/>
  <c r="I15"/>
  <c r="H15"/>
  <c r="G15"/>
  <c r="F15"/>
  <c r="E15"/>
  <c r="D15"/>
  <c r="AB14"/>
  <c r="AA14"/>
  <c r="V14"/>
  <c r="U14"/>
  <c r="AC14" s="1"/>
  <c r="P14"/>
  <c r="AB13"/>
  <c r="AA13"/>
  <c r="Z13"/>
  <c r="V13"/>
  <c r="U13"/>
  <c r="AC13" s="1"/>
  <c r="P13"/>
  <c r="P15" s="1"/>
  <c r="AB12"/>
  <c r="AA12"/>
  <c r="Z12"/>
  <c r="X12"/>
  <c r="W11" s="1"/>
  <c r="V12"/>
  <c r="U12"/>
  <c r="AC12" s="1"/>
  <c r="O12"/>
  <c r="N12"/>
  <c r="M12"/>
  <c r="L12"/>
  <c r="K12"/>
  <c r="J12"/>
  <c r="I12"/>
  <c r="H12"/>
  <c r="G12"/>
  <c r="F12"/>
  <c r="AB11"/>
  <c r="AA11"/>
  <c r="Z11"/>
  <c r="V11"/>
  <c r="U11"/>
  <c r="AC11" s="1"/>
  <c r="O11"/>
  <c r="N11"/>
  <c r="M11"/>
  <c r="L11"/>
  <c r="K11"/>
  <c r="J11"/>
  <c r="I11"/>
  <c r="H11"/>
  <c r="G11"/>
  <c r="F11"/>
  <c r="E11"/>
  <c r="E12" s="1"/>
  <c r="D11"/>
  <c r="D12" s="1"/>
  <c r="AB10"/>
  <c r="AA10"/>
  <c r="Z10"/>
  <c r="X10"/>
  <c r="W9" s="1"/>
  <c r="V10"/>
  <c r="U10"/>
  <c r="AC10" s="1"/>
  <c r="P10"/>
  <c r="AB9"/>
  <c r="AA9"/>
  <c r="Z9"/>
  <c r="X9"/>
  <c r="U9"/>
  <c r="AC9" s="1"/>
  <c r="P9"/>
  <c r="AB8"/>
  <c r="AA8"/>
  <c r="Z8"/>
  <c r="X8"/>
  <c r="X14" s="1"/>
  <c r="W13" s="1"/>
  <c r="V8"/>
  <c r="U8"/>
  <c r="AC8" s="1"/>
  <c r="AA7"/>
  <c r="U7"/>
  <c r="Z7" s="1"/>
  <c r="Z6"/>
  <c r="V6"/>
  <c r="W7" s="1"/>
  <c r="U6"/>
  <c r="AC6" s="1"/>
  <c r="F6"/>
  <c r="G6" s="1"/>
  <c r="H6" s="1"/>
  <c r="I6" s="1"/>
  <c r="J6" s="1"/>
  <c r="K6" s="1"/>
  <c r="L6" s="1"/>
  <c r="M6" s="1"/>
  <c r="N6" s="1"/>
  <c r="O6" s="1"/>
  <c r="E6"/>
  <c r="C6"/>
  <c r="T6" s="1"/>
  <c r="O4"/>
  <c r="D4"/>
  <c r="O3"/>
  <c r="P81" l="1"/>
  <c r="D121"/>
  <c r="D102"/>
  <c r="D110" s="1"/>
  <c r="P101"/>
  <c r="E18"/>
  <c r="E37"/>
  <c r="E42" s="1"/>
  <c r="D18"/>
  <c r="P17"/>
  <c r="P18" s="1"/>
  <c r="P26" s="1"/>
  <c r="D37"/>
  <c r="Z32"/>
  <c r="V32"/>
  <c r="AB42"/>
  <c r="X42"/>
  <c r="Z42"/>
  <c r="V42"/>
  <c r="AB83"/>
  <c r="X83"/>
  <c r="Z83"/>
  <c r="V83"/>
  <c r="Z89"/>
  <c r="V89"/>
  <c r="AA89"/>
  <c r="AB89"/>
  <c r="X89"/>
  <c r="E121"/>
  <c r="E126" s="1"/>
  <c r="E102"/>
  <c r="E110" s="1"/>
  <c r="P269"/>
  <c r="D289"/>
  <c r="AC19"/>
  <c r="AA19"/>
  <c r="X21"/>
  <c r="X23"/>
  <c r="AD23" s="1"/>
  <c r="AB23"/>
  <c r="AA32"/>
  <c r="W41"/>
  <c r="AC42"/>
  <c r="W57"/>
  <c r="O68"/>
  <c r="W63"/>
  <c r="W65"/>
  <c r="Y68"/>
  <c r="D79"/>
  <c r="L79"/>
  <c r="D81"/>
  <c r="AC83"/>
  <c r="P95"/>
  <c r="W364"/>
  <c r="Z28"/>
  <c r="V28"/>
  <c r="Z36"/>
  <c r="V36"/>
  <c r="D90"/>
  <c r="E48"/>
  <c r="F48" s="1"/>
  <c r="G48" s="1"/>
  <c r="H48" s="1"/>
  <c r="I48" s="1"/>
  <c r="J48" s="1"/>
  <c r="K48" s="1"/>
  <c r="L48" s="1"/>
  <c r="M48" s="1"/>
  <c r="N48" s="1"/>
  <c r="O48" s="1"/>
  <c r="AB25"/>
  <c r="X25"/>
  <c r="Z31"/>
  <c r="V31"/>
  <c r="E1922"/>
  <c r="E39"/>
  <c r="I39"/>
  <c r="M39"/>
  <c r="Z35"/>
  <c r="V35"/>
  <c r="Z38"/>
  <c r="V38"/>
  <c r="AB38"/>
  <c r="X38"/>
  <c r="Z39"/>
  <c r="V39"/>
  <c r="AB39"/>
  <c r="X39"/>
  <c r="AB41"/>
  <c r="X41"/>
  <c r="Z41"/>
  <c r="V41"/>
  <c r="Z46"/>
  <c r="V46"/>
  <c r="AB46"/>
  <c r="X46"/>
  <c r="X52" s="1"/>
  <c r="Z70"/>
  <c r="V70"/>
  <c r="AB70"/>
  <c r="X70"/>
  <c r="Z72"/>
  <c r="V72"/>
  <c r="AB72"/>
  <c r="X72"/>
  <c r="Z74"/>
  <c r="V74"/>
  <c r="AB74"/>
  <c r="X74"/>
  <c r="Z76"/>
  <c r="V76"/>
  <c r="AB76"/>
  <c r="X76"/>
  <c r="Z78"/>
  <c r="V78"/>
  <c r="AB78"/>
  <c r="X78"/>
  <c r="Z79"/>
  <c r="V79"/>
  <c r="AB79"/>
  <c r="X79"/>
  <c r="Z80"/>
  <c r="V80"/>
  <c r="AB80"/>
  <c r="X80"/>
  <c r="Z81"/>
  <c r="V81"/>
  <c r="AB81"/>
  <c r="X81"/>
  <c r="Z86"/>
  <c r="V86"/>
  <c r="AB86"/>
  <c r="X86"/>
  <c r="Z90"/>
  <c r="V90"/>
  <c r="T91"/>
  <c r="T92" s="1"/>
  <c r="AA90"/>
  <c r="AB90"/>
  <c r="X90"/>
  <c r="W89" s="1"/>
  <c r="D163"/>
  <c r="P143"/>
  <c r="D331"/>
  <c r="P311"/>
  <c r="D379"/>
  <c r="E379" s="1"/>
  <c r="F379" s="1"/>
  <c r="AA30"/>
  <c r="X6"/>
  <c r="AB6"/>
  <c r="Y7"/>
  <c r="AC7"/>
  <c r="X22"/>
  <c r="W21" s="1"/>
  <c r="AC26"/>
  <c r="AA28"/>
  <c r="X30"/>
  <c r="AC30"/>
  <c r="X34"/>
  <c r="AC34"/>
  <c r="AA36"/>
  <c r="X37"/>
  <c r="D39"/>
  <c r="L39"/>
  <c r="W51"/>
  <c r="AA6"/>
  <c r="T7"/>
  <c r="T8" s="1"/>
  <c r="T9" s="1"/>
  <c r="X7"/>
  <c r="AB7"/>
  <c r="Y8"/>
  <c r="Y9"/>
  <c r="Y10"/>
  <c r="Y11"/>
  <c r="Y12"/>
  <c r="Y14"/>
  <c r="Y15"/>
  <c r="AD15" s="1"/>
  <c r="Y16"/>
  <c r="Y17"/>
  <c r="Y18"/>
  <c r="V19"/>
  <c r="Z19"/>
  <c r="AA20"/>
  <c r="W22"/>
  <c r="AA22"/>
  <c r="AA23"/>
  <c r="P24"/>
  <c r="W24"/>
  <c r="Z25"/>
  <c r="N26"/>
  <c r="V26"/>
  <c r="Y28"/>
  <c r="X29"/>
  <c r="W28" s="1"/>
  <c r="AA31"/>
  <c r="Y32"/>
  <c r="X33"/>
  <c r="AA35"/>
  <c r="Y36"/>
  <c r="AC38"/>
  <c r="J39"/>
  <c r="AC39"/>
  <c r="AC41"/>
  <c r="AA42"/>
  <c r="AC46"/>
  <c r="T49"/>
  <c r="T50" s="1"/>
  <c r="T51" s="1"/>
  <c r="W56"/>
  <c r="P59"/>
  <c r="AC70"/>
  <c r="AC72"/>
  <c r="AC74"/>
  <c r="AC76"/>
  <c r="AC78"/>
  <c r="AC79"/>
  <c r="AC80"/>
  <c r="AC81"/>
  <c r="AA83"/>
  <c r="AC86"/>
  <c r="P96"/>
  <c r="P100"/>
  <c r="T127"/>
  <c r="T128" s="1"/>
  <c r="T129" s="1"/>
  <c r="T130" s="1"/>
  <c r="T131" s="1"/>
  <c r="T132" s="1"/>
  <c r="T133" s="1"/>
  <c r="T134" s="1"/>
  <c r="T135" s="1"/>
  <c r="T211"/>
  <c r="T212" s="1"/>
  <c r="T213" s="1"/>
  <c r="T214" s="1"/>
  <c r="T215" s="1"/>
  <c r="T251"/>
  <c r="T252" s="1"/>
  <c r="T301"/>
  <c r="T302" s="1"/>
  <c r="Z34"/>
  <c r="V34"/>
  <c r="Z37"/>
  <c r="V37"/>
  <c r="AB37"/>
  <c r="Z44"/>
  <c r="V44"/>
  <c r="AB44"/>
  <c r="X44"/>
  <c r="AB67"/>
  <c r="X67"/>
  <c r="W66" s="1"/>
  <c r="AD66" s="1"/>
  <c r="Z67"/>
  <c r="V67"/>
  <c r="AB68"/>
  <c r="X68"/>
  <c r="W67" s="1"/>
  <c r="Z68"/>
  <c r="V68"/>
  <c r="AB84"/>
  <c r="X84"/>
  <c r="W83" s="1"/>
  <c r="Z84"/>
  <c r="V84"/>
  <c r="E205"/>
  <c r="E186"/>
  <c r="D247"/>
  <c r="D228"/>
  <c r="D236" s="1"/>
  <c r="P227"/>
  <c r="G373"/>
  <c r="P373" s="1"/>
  <c r="P353"/>
  <c r="Y19"/>
  <c r="P32"/>
  <c r="AA34"/>
  <c r="AA37"/>
  <c r="H39"/>
  <c r="AC44"/>
  <c r="W55"/>
  <c r="AC67"/>
  <c r="AC68"/>
  <c r="H79"/>
  <c r="AC84"/>
  <c r="AB26"/>
  <c r="X26"/>
  <c r="W25" s="1"/>
  <c r="AD25" s="1"/>
  <c r="Z30"/>
  <c r="V30"/>
  <c r="Z29"/>
  <c r="V29"/>
  <c r="Z33"/>
  <c r="V33"/>
  <c r="AB49"/>
  <c r="X49"/>
  <c r="X55" s="1"/>
  <c r="W54" s="1"/>
  <c r="AD54" s="1"/>
  <c r="Z49"/>
  <c r="V49"/>
  <c r="Z61"/>
  <c r="V61"/>
  <c r="AB61"/>
  <c r="X61"/>
  <c r="W60" s="1"/>
  <c r="AD60" s="1"/>
  <c r="Z71"/>
  <c r="V71"/>
  <c r="T72"/>
  <c r="T73" s="1"/>
  <c r="T74" s="1"/>
  <c r="T75" s="1"/>
  <c r="T76" s="1"/>
  <c r="T77" s="1"/>
  <c r="T78" s="1"/>
  <c r="T79" s="1"/>
  <c r="T80" s="1"/>
  <c r="T81" s="1"/>
  <c r="T82" s="1"/>
  <c r="T83" s="1"/>
  <c r="T84" s="1"/>
  <c r="T85" s="1"/>
  <c r="T86" s="1"/>
  <c r="T87" s="1"/>
  <c r="T88" s="1"/>
  <c r="T89" s="1"/>
  <c r="AB71"/>
  <c r="X71"/>
  <c r="W70" s="1"/>
  <c r="Z73"/>
  <c r="V73"/>
  <c r="AB73"/>
  <c r="X73"/>
  <c r="Z75"/>
  <c r="V75"/>
  <c r="AB75"/>
  <c r="X75"/>
  <c r="Z77"/>
  <c r="V77"/>
  <c r="AB77"/>
  <c r="X77"/>
  <c r="D186"/>
  <c r="D194" s="1"/>
  <c r="P185"/>
  <c r="D205"/>
  <c r="AC258"/>
  <c r="Y258"/>
  <c r="Z258"/>
  <c r="V258"/>
  <c r="AA258"/>
  <c r="AB258"/>
  <c r="X258"/>
  <c r="W257" s="1"/>
  <c r="Z26"/>
  <c r="Y6"/>
  <c r="V7"/>
  <c r="P11"/>
  <c r="P12"/>
  <c r="P16"/>
  <c r="X19"/>
  <c r="W18" s="1"/>
  <c r="AD18" s="1"/>
  <c r="Y20"/>
  <c r="Y21"/>
  <c r="Y22"/>
  <c r="Y23"/>
  <c r="Y24"/>
  <c r="AD24" s="1"/>
  <c r="AC24"/>
  <c r="Y26"/>
  <c r="AB28"/>
  <c r="AA29"/>
  <c r="E38"/>
  <c r="T30"/>
  <c r="T31" s="1"/>
  <c r="T32" s="1"/>
  <c r="T33" s="1"/>
  <c r="T34" s="1"/>
  <c r="T35" s="1"/>
  <c r="T36" s="1"/>
  <c r="T37" s="1"/>
  <c r="T38" s="1"/>
  <c r="T39" s="1"/>
  <c r="T40" s="1"/>
  <c r="T41" s="1"/>
  <c r="T42" s="1"/>
  <c r="T43" s="1"/>
  <c r="T44" s="1"/>
  <c r="T45" s="1"/>
  <c r="T46" s="1"/>
  <c r="T47" s="1"/>
  <c r="Y30"/>
  <c r="AB32"/>
  <c r="AA33"/>
  <c r="Y34"/>
  <c r="AB36"/>
  <c r="Y37"/>
  <c r="F39"/>
  <c r="N39"/>
  <c r="AA44"/>
  <c r="AC49"/>
  <c r="W59"/>
  <c r="AC61"/>
  <c r="P65"/>
  <c r="AA67"/>
  <c r="AA68"/>
  <c r="AC73"/>
  <c r="AC75"/>
  <c r="AC77"/>
  <c r="AA84"/>
  <c r="W88"/>
  <c r="Y89"/>
  <c r="T93"/>
  <c r="T94"/>
  <c r="T95" s="1"/>
  <c r="P102"/>
  <c r="P186"/>
  <c r="T295"/>
  <c r="T296" s="1"/>
  <c r="T297" s="1"/>
  <c r="T298" s="1"/>
  <c r="T299" s="1"/>
  <c r="AB318"/>
  <c r="X318"/>
  <c r="W317" s="1"/>
  <c r="AA328"/>
  <c r="AB328"/>
  <c r="X328"/>
  <c r="W327" s="1"/>
  <c r="AD327" s="1"/>
  <c r="AA330"/>
  <c r="AB330"/>
  <c r="X330"/>
  <c r="AA331"/>
  <c r="AB331"/>
  <c r="X331"/>
  <c r="AA332"/>
  <c r="AB332"/>
  <c r="X332"/>
  <c r="AA333"/>
  <c r="AB333"/>
  <c r="X333"/>
  <c r="AD333" s="1"/>
  <c r="AA343"/>
  <c r="AB343"/>
  <c r="X343"/>
  <c r="X349" s="1"/>
  <c r="W348" s="1"/>
  <c r="Z358"/>
  <c r="V358"/>
  <c r="AA358"/>
  <c r="Z360"/>
  <c r="V360"/>
  <c r="AA360"/>
  <c r="Z377"/>
  <c r="V377"/>
  <c r="AA377"/>
  <c r="AB377"/>
  <c r="X377"/>
  <c r="Z397"/>
  <c r="V397"/>
  <c r="AA397"/>
  <c r="AB397"/>
  <c r="X397"/>
  <c r="Z408"/>
  <c r="V408"/>
  <c r="AA408"/>
  <c r="AB408"/>
  <c r="X408"/>
  <c r="Z413"/>
  <c r="V413"/>
  <c r="AA413"/>
  <c r="AB413"/>
  <c r="X413"/>
  <c r="Z415"/>
  <c r="V415"/>
  <c r="AA415"/>
  <c r="AB415"/>
  <c r="X415"/>
  <c r="Z417"/>
  <c r="V417"/>
  <c r="AA417"/>
  <c r="AB417"/>
  <c r="X417"/>
  <c r="Z422"/>
  <c r="V422"/>
  <c r="AA422"/>
  <c r="AB422"/>
  <c r="X422"/>
  <c r="Z427"/>
  <c r="V427"/>
  <c r="AA427"/>
  <c r="AB427"/>
  <c r="X427"/>
  <c r="Z446"/>
  <c r="V446"/>
  <c r="AA446"/>
  <c r="AB446"/>
  <c r="X446"/>
  <c r="Z461"/>
  <c r="V461"/>
  <c r="AA461"/>
  <c r="AB461"/>
  <c r="X461"/>
  <c r="Z481"/>
  <c r="V481"/>
  <c r="AA481"/>
  <c r="AB481"/>
  <c r="X481"/>
  <c r="Z523"/>
  <c r="V523"/>
  <c r="AA523"/>
  <c r="AB523"/>
  <c r="X523"/>
  <c r="Y40"/>
  <c r="AC40"/>
  <c r="Y45"/>
  <c r="AC45"/>
  <c r="Y47"/>
  <c r="AC47"/>
  <c r="Y48"/>
  <c r="AC48"/>
  <c r="P53"/>
  <c r="P54"/>
  <c r="P58"/>
  <c r="P60"/>
  <c r="P68" s="1"/>
  <c r="Y62"/>
  <c r="AC62"/>
  <c r="Y63"/>
  <c r="AC63"/>
  <c r="Y64"/>
  <c r="AC64"/>
  <c r="Y65"/>
  <c r="AD65" s="1"/>
  <c r="AC65"/>
  <c r="Y66"/>
  <c r="AC66"/>
  <c r="Y82"/>
  <c r="AA85"/>
  <c r="Y87"/>
  <c r="AA88"/>
  <c r="Y91"/>
  <c r="V92"/>
  <c r="Z92"/>
  <c r="Z93"/>
  <c r="V94"/>
  <c r="Z94"/>
  <c r="V95"/>
  <c r="Z95"/>
  <c r="V96"/>
  <c r="Z96"/>
  <c r="V97"/>
  <c r="Z97"/>
  <c r="V98"/>
  <c r="V99"/>
  <c r="Z99"/>
  <c r="V100"/>
  <c r="Z100"/>
  <c r="V101"/>
  <c r="Z101"/>
  <c r="V102"/>
  <c r="Z102"/>
  <c r="X104"/>
  <c r="AB104"/>
  <c r="AB105"/>
  <c r="X107"/>
  <c r="X113" s="1"/>
  <c r="AB107"/>
  <c r="X108"/>
  <c r="AB108"/>
  <c r="Y109"/>
  <c r="Y110"/>
  <c r="V111"/>
  <c r="Z111"/>
  <c r="AA112"/>
  <c r="W113"/>
  <c r="P114"/>
  <c r="W114"/>
  <c r="AD114" s="1"/>
  <c r="W115"/>
  <c r="AD115" s="1"/>
  <c r="P116"/>
  <c r="P123" s="1"/>
  <c r="W116"/>
  <c r="AD116" s="1"/>
  <c r="W117"/>
  <c r="AD117" s="1"/>
  <c r="P118"/>
  <c r="W118"/>
  <c r="AD118" s="1"/>
  <c r="P119"/>
  <c r="P120" s="1"/>
  <c r="W119"/>
  <c r="AD119" s="1"/>
  <c r="W120"/>
  <c r="AD120" s="1"/>
  <c r="W121"/>
  <c r="AD121" s="1"/>
  <c r="W122"/>
  <c r="AD122" s="1"/>
  <c r="X124"/>
  <c r="W123" s="1"/>
  <c r="AD123" s="1"/>
  <c r="AB124"/>
  <c r="Y125"/>
  <c r="AC125"/>
  <c r="Y126"/>
  <c r="AC126"/>
  <c r="V127"/>
  <c r="Z127"/>
  <c r="X129"/>
  <c r="X135" s="1"/>
  <c r="W134" s="1"/>
  <c r="AB129"/>
  <c r="Y130"/>
  <c r="AC130"/>
  <c r="V131"/>
  <c r="Z131"/>
  <c r="V132"/>
  <c r="Z132"/>
  <c r="X134"/>
  <c r="AB134"/>
  <c r="AB135"/>
  <c r="X136"/>
  <c r="AB136"/>
  <c r="AB137"/>
  <c r="X138"/>
  <c r="AB138"/>
  <c r="X139"/>
  <c r="AB139"/>
  <c r="X140"/>
  <c r="AB140"/>
  <c r="X141"/>
  <c r="AB141"/>
  <c r="X142"/>
  <c r="AB142"/>
  <c r="AB143"/>
  <c r="X144"/>
  <c r="AB144"/>
  <c r="Y145"/>
  <c r="V146"/>
  <c r="Z146"/>
  <c r="V147"/>
  <c r="Z147"/>
  <c r="V148"/>
  <c r="Z148"/>
  <c r="V149"/>
  <c r="Z149"/>
  <c r="V150"/>
  <c r="Z150"/>
  <c r="AA151"/>
  <c r="W152"/>
  <c r="AA152"/>
  <c r="X153"/>
  <c r="AB153"/>
  <c r="Y154"/>
  <c r="Y155"/>
  <c r="Y156"/>
  <c r="Y157"/>
  <c r="Y158"/>
  <c r="Y159"/>
  <c r="Y160"/>
  <c r="Y161"/>
  <c r="Y162"/>
  <c r="Y163"/>
  <c r="Y164"/>
  <c r="Y165"/>
  <c r="V166"/>
  <c r="Z166"/>
  <c r="AA167"/>
  <c r="P168"/>
  <c r="W168"/>
  <c r="AA168"/>
  <c r="T169"/>
  <c r="X169"/>
  <c r="AB169"/>
  <c r="Y170"/>
  <c r="V171"/>
  <c r="Z171"/>
  <c r="AA172"/>
  <c r="X173"/>
  <c r="AB173"/>
  <c r="X174"/>
  <c r="W173" s="1"/>
  <c r="AB174"/>
  <c r="Y175"/>
  <c r="V176"/>
  <c r="Z176"/>
  <c r="Z177"/>
  <c r="V178"/>
  <c r="Z178"/>
  <c r="V179"/>
  <c r="Z179"/>
  <c r="V180"/>
  <c r="Z180"/>
  <c r="V181"/>
  <c r="Z181"/>
  <c r="V182"/>
  <c r="V183"/>
  <c r="Z183"/>
  <c r="V184"/>
  <c r="Z184"/>
  <c r="V185"/>
  <c r="Z185"/>
  <c r="V186"/>
  <c r="Z186"/>
  <c r="X188"/>
  <c r="AB188"/>
  <c r="AB189"/>
  <c r="X191"/>
  <c r="X197" s="1"/>
  <c r="AB191"/>
  <c r="X192"/>
  <c r="AB192"/>
  <c r="Y193"/>
  <c r="AC193"/>
  <c r="Y194"/>
  <c r="AC194"/>
  <c r="V195"/>
  <c r="Z195"/>
  <c r="W197"/>
  <c r="P198"/>
  <c r="W198"/>
  <c r="AD198" s="1"/>
  <c r="P199"/>
  <c r="W199"/>
  <c r="AD199" s="1"/>
  <c r="P200"/>
  <c r="P207" s="1"/>
  <c r="W200"/>
  <c r="AD200" s="1"/>
  <c r="W201"/>
  <c r="AD201" s="1"/>
  <c r="P202"/>
  <c r="W202"/>
  <c r="AD202" s="1"/>
  <c r="P203"/>
  <c r="W203"/>
  <c r="AD203" s="1"/>
  <c r="P204"/>
  <c r="W204"/>
  <c r="AD204" s="1"/>
  <c r="W205"/>
  <c r="AD205" s="1"/>
  <c r="W206"/>
  <c r="AD206" s="1"/>
  <c r="W207"/>
  <c r="X208"/>
  <c r="AB208"/>
  <c r="Y209"/>
  <c r="AC209"/>
  <c r="Y210"/>
  <c r="AC210"/>
  <c r="V211"/>
  <c r="Z211"/>
  <c r="X213"/>
  <c r="AB213"/>
  <c r="Y214"/>
  <c r="AC214"/>
  <c r="V215"/>
  <c r="Z215"/>
  <c r="V216"/>
  <c r="Z216"/>
  <c r="X218"/>
  <c r="AB218"/>
  <c r="T219"/>
  <c r="T220" s="1"/>
  <c r="T221" s="1"/>
  <c r="T222" s="1"/>
  <c r="T223" s="1"/>
  <c r="X219"/>
  <c r="W218" s="1"/>
  <c r="AB219"/>
  <c r="X220"/>
  <c r="AB220"/>
  <c r="AB221"/>
  <c r="X222"/>
  <c r="AB222"/>
  <c r="X223"/>
  <c r="AB223"/>
  <c r="X224"/>
  <c r="AB224"/>
  <c r="X225"/>
  <c r="AB225"/>
  <c r="X226"/>
  <c r="AB226"/>
  <c r="AB227"/>
  <c r="X228"/>
  <c r="AB228"/>
  <c r="Y229"/>
  <c r="V230"/>
  <c r="Z230"/>
  <c r="V231"/>
  <c r="Z231"/>
  <c r="V232"/>
  <c r="Z232"/>
  <c r="V233"/>
  <c r="Z233"/>
  <c r="V234"/>
  <c r="Z234"/>
  <c r="AA235"/>
  <c r="AA236"/>
  <c r="X237"/>
  <c r="W236" s="1"/>
  <c r="AD236" s="1"/>
  <c r="AB237"/>
  <c r="Y238"/>
  <c r="Y239"/>
  <c r="Y240"/>
  <c r="Y241"/>
  <c r="Y242"/>
  <c r="Y243"/>
  <c r="Y244"/>
  <c r="Y245"/>
  <c r="Y246"/>
  <c r="Y247"/>
  <c r="Y248"/>
  <c r="Y249"/>
  <c r="V250"/>
  <c r="Z250"/>
  <c r="AA251"/>
  <c r="W252"/>
  <c r="AA252"/>
  <c r="T253"/>
  <c r="T254" s="1"/>
  <c r="T255" s="1"/>
  <c r="T256" s="1"/>
  <c r="T257" s="1"/>
  <c r="X253"/>
  <c r="AB253"/>
  <c r="Y254"/>
  <c r="V255"/>
  <c r="Z255"/>
  <c r="AA256"/>
  <c r="X257"/>
  <c r="AB257"/>
  <c r="T258"/>
  <c r="T259" s="1"/>
  <c r="T260" s="1"/>
  <c r="T261" s="1"/>
  <c r="Y259"/>
  <c r="V260"/>
  <c r="Z260"/>
  <c r="Z261"/>
  <c r="V262"/>
  <c r="Z262"/>
  <c r="V263"/>
  <c r="Z263"/>
  <c r="V264"/>
  <c r="Z264"/>
  <c r="V265"/>
  <c r="Z265"/>
  <c r="V266"/>
  <c r="V267"/>
  <c r="Z267"/>
  <c r="V268"/>
  <c r="Z268"/>
  <c r="V269"/>
  <c r="Z269"/>
  <c r="V270"/>
  <c r="Z270"/>
  <c r="X272"/>
  <c r="AB272"/>
  <c r="AB273"/>
  <c r="X275"/>
  <c r="X281" s="1"/>
  <c r="AB275"/>
  <c r="X276"/>
  <c r="AB276"/>
  <c r="Y277"/>
  <c r="Y278"/>
  <c r="V279"/>
  <c r="Z279"/>
  <c r="W281"/>
  <c r="P282"/>
  <c r="W282"/>
  <c r="AD282" s="1"/>
  <c r="P283"/>
  <c r="W283"/>
  <c r="AD283" s="1"/>
  <c r="P284"/>
  <c r="P291" s="1"/>
  <c r="W284"/>
  <c r="AD284" s="1"/>
  <c r="W285"/>
  <c r="AD285" s="1"/>
  <c r="P286"/>
  <c r="W286"/>
  <c r="AD286" s="1"/>
  <c r="W287"/>
  <c r="AD287" s="1"/>
  <c r="P288"/>
  <c r="W288"/>
  <c r="AD288" s="1"/>
  <c r="W289"/>
  <c r="AD289" s="1"/>
  <c r="W290"/>
  <c r="AD290" s="1"/>
  <c r="W291"/>
  <c r="X292"/>
  <c r="AB292"/>
  <c r="Y293"/>
  <c r="AC293"/>
  <c r="Y294"/>
  <c r="AC294"/>
  <c r="V295"/>
  <c r="Z295"/>
  <c r="X297"/>
  <c r="AB297"/>
  <c r="Y298"/>
  <c r="AC298"/>
  <c r="V299"/>
  <c r="Z299"/>
  <c r="V300"/>
  <c r="Z300"/>
  <c r="X302"/>
  <c r="X308" s="1"/>
  <c r="AB302"/>
  <c r="T303"/>
  <c r="T304" s="1"/>
  <c r="T305" s="1"/>
  <c r="T306" s="1"/>
  <c r="T307" s="1"/>
  <c r="X303"/>
  <c r="W302" s="1"/>
  <c r="AB303"/>
  <c r="X304"/>
  <c r="AB304"/>
  <c r="AB305"/>
  <c r="X306"/>
  <c r="AB306"/>
  <c r="X307"/>
  <c r="AB307"/>
  <c r="AB308"/>
  <c r="X309"/>
  <c r="AB309"/>
  <c r="X310"/>
  <c r="AB310"/>
  <c r="AB311"/>
  <c r="X312"/>
  <c r="AB312"/>
  <c r="Y313"/>
  <c r="V314"/>
  <c r="Z314"/>
  <c r="V315"/>
  <c r="V317"/>
  <c r="Z318"/>
  <c r="Y321"/>
  <c r="Y322"/>
  <c r="Z323"/>
  <c r="Z325"/>
  <c r="AC328"/>
  <c r="AC330"/>
  <c r="AC331"/>
  <c r="AC332"/>
  <c r="AC333"/>
  <c r="W334"/>
  <c r="AD334" s="1"/>
  <c r="W335"/>
  <c r="AC343"/>
  <c r="W344"/>
  <c r="Y356"/>
  <c r="AB357"/>
  <c r="AC358"/>
  <c r="AC360"/>
  <c r="Z361"/>
  <c r="W424"/>
  <c r="H494"/>
  <c r="D501"/>
  <c r="X513"/>
  <c r="W596"/>
  <c r="AB317"/>
  <c r="X317"/>
  <c r="AA324"/>
  <c r="AB324"/>
  <c r="X324"/>
  <c r="AA326"/>
  <c r="AB326"/>
  <c r="X326"/>
  <c r="W325" s="1"/>
  <c r="AD325" s="1"/>
  <c r="Z342"/>
  <c r="V342"/>
  <c r="AA342"/>
  <c r="Z378"/>
  <c r="V378"/>
  <c r="AA378"/>
  <c r="AB378"/>
  <c r="X378"/>
  <c r="Z409"/>
  <c r="V409"/>
  <c r="AA409"/>
  <c r="AB409"/>
  <c r="X409"/>
  <c r="Z462"/>
  <c r="V462"/>
  <c r="AA462"/>
  <c r="AB462"/>
  <c r="X462"/>
  <c r="Z503"/>
  <c r="V503"/>
  <c r="AA503"/>
  <c r="AB503"/>
  <c r="X503"/>
  <c r="Z508"/>
  <c r="V508"/>
  <c r="AA508"/>
  <c r="AB508"/>
  <c r="X508"/>
  <c r="X514" s="1"/>
  <c r="D667"/>
  <c r="P647"/>
  <c r="W676"/>
  <c r="W691"/>
  <c r="Y92"/>
  <c r="AC92"/>
  <c r="Y93"/>
  <c r="AC93"/>
  <c r="Y94"/>
  <c r="AC94"/>
  <c r="Y95"/>
  <c r="AC95"/>
  <c r="Y96"/>
  <c r="AC96"/>
  <c r="AC97"/>
  <c r="Y98"/>
  <c r="AC98"/>
  <c r="Y99"/>
  <c r="AC99"/>
  <c r="Y100"/>
  <c r="AC100"/>
  <c r="Y101"/>
  <c r="AC101"/>
  <c r="Y102"/>
  <c r="AC102"/>
  <c r="AA104"/>
  <c r="AA106"/>
  <c r="P107"/>
  <c r="P108" s="1"/>
  <c r="AA107"/>
  <c r="AA108"/>
  <c r="Y111"/>
  <c r="AC111"/>
  <c r="Y127"/>
  <c r="AC127"/>
  <c r="Y131"/>
  <c r="AC131"/>
  <c r="Y132"/>
  <c r="AC132"/>
  <c r="P137"/>
  <c r="P138"/>
  <c r="P142"/>
  <c r="P144"/>
  <c r="P152" s="1"/>
  <c r="Y146"/>
  <c r="AC146"/>
  <c r="Y147"/>
  <c r="AC147"/>
  <c r="Y148"/>
  <c r="AC148"/>
  <c r="Y149"/>
  <c r="AC149"/>
  <c r="Y150"/>
  <c r="AC150"/>
  <c r="Y166"/>
  <c r="AC166"/>
  <c r="AA169"/>
  <c r="T170"/>
  <c r="T171" s="1"/>
  <c r="T172" s="1"/>
  <c r="T173" s="1"/>
  <c r="Y171"/>
  <c r="AC171"/>
  <c r="AA173"/>
  <c r="AA174"/>
  <c r="T175"/>
  <c r="T176" s="1"/>
  <c r="T177" s="1"/>
  <c r="Y176"/>
  <c r="AC176"/>
  <c r="Y177"/>
  <c r="AC177"/>
  <c r="Y178"/>
  <c r="AC178"/>
  <c r="Y179"/>
  <c r="AC179"/>
  <c r="Y180"/>
  <c r="AC180"/>
  <c r="AC181"/>
  <c r="Y182"/>
  <c r="AC182"/>
  <c r="Y183"/>
  <c r="AC183"/>
  <c r="Y184"/>
  <c r="AC184"/>
  <c r="Y185"/>
  <c r="AC185"/>
  <c r="Y186"/>
  <c r="AC186"/>
  <c r="AA188"/>
  <c r="AA190"/>
  <c r="P191"/>
  <c r="AA191"/>
  <c r="P192"/>
  <c r="AA192"/>
  <c r="Y195"/>
  <c r="AC195"/>
  <c r="Y211"/>
  <c r="AC211"/>
  <c r="Y215"/>
  <c r="AC215"/>
  <c r="Y216"/>
  <c r="AC216"/>
  <c r="P221"/>
  <c r="P222" s="1"/>
  <c r="P226"/>
  <c r="P228"/>
  <c r="Y230"/>
  <c r="AC230"/>
  <c r="Y231"/>
  <c r="AC231"/>
  <c r="Y232"/>
  <c r="AC232"/>
  <c r="Y233"/>
  <c r="AC233"/>
  <c r="Y234"/>
  <c r="AC234"/>
  <c r="Y250"/>
  <c r="AC250"/>
  <c r="Y255"/>
  <c r="AC255"/>
  <c r="Y260"/>
  <c r="AC260"/>
  <c r="Y261"/>
  <c r="AC261"/>
  <c r="Y262"/>
  <c r="AC262"/>
  <c r="Y263"/>
  <c r="AC263"/>
  <c r="Y264"/>
  <c r="AC264"/>
  <c r="AC265"/>
  <c r="Y266"/>
  <c r="AC266"/>
  <c r="Y267"/>
  <c r="AC267"/>
  <c r="Y268"/>
  <c r="AC268"/>
  <c r="Y269"/>
  <c r="AC269"/>
  <c r="Y270"/>
  <c r="AC270"/>
  <c r="Y279"/>
  <c r="AC279"/>
  <c r="Y295"/>
  <c r="AC295"/>
  <c r="Y299"/>
  <c r="AC299"/>
  <c r="Y300"/>
  <c r="AC300"/>
  <c r="P305"/>
  <c r="P306"/>
  <c r="P310"/>
  <c r="P312"/>
  <c r="P320" s="1"/>
  <c r="Y314"/>
  <c r="AC314"/>
  <c r="Y315"/>
  <c r="AC315"/>
  <c r="Z317"/>
  <c r="AC324"/>
  <c r="AC326"/>
  <c r="W330"/>
  <c r="AC342"/>
  <c r="W356"/>
  <c r="P371"/>
  <c r="P437"/>
  <c r="P452"/>
  <c r="P459" s="1"/>
  <c r="D457"/>
  <c r="W512"/>
  <c r="X316"/>
  <c r="AA327"/>
  <c r="AB327"/>
  <c r="X327"/>
  <c r="W326" s="1"/>
  <c r="AD326" s="1"/>
  <c r="AA329"/>
  <c r="AB329"/>
  <c r="X329"/>
  <c r="W328" s="1"/>
  <c r="AD328" s="1"/>
  <c r="Z337"/>
  <c r="V337"/>
  <c r="AA337"/>
  <c r="AA338"/>
  <c r="AB338"/>
  <c r="X338"/>
  <c r="Z341"/>
  <c r="V341"/>
  <c r="AA341"/>
  <c r="Z356"/>
  <c r="V356"/>
  <c r="AA356"/>
  <c r="Z359"/>
  <c r="V359"/>
  <c r="AA359"/>
  <c r="AA362"/>
  <c r="AB362"/>
  <c r="X362"/>
  <c r="D415"/>
  <c r="D396"/>
  <c r="P395"/>
  <c r="P396" s="1"/>
  <c r="P404" s="1"/>
  <c r="Z410"/>
  <c r="V410"/>
  <c r="AA410"/>
  <c r="AB410"/>
  <c r="X410"/>
  <c r="Z411"/>
  <c r="V411"/>
  <c r="AA411"/>
  <c r="AB411"/>
  <c r="X411"/>
  <c r="Z414"/>
  <c r="V414"/>
  <c r="AA414"/>
  <c r="AB414"/>
  <c r="X414"/>
  <c r="Z416"/>
  <c r="V416"/>
  <c r="AA416"/>
  <c r="AB416"/>
  <c r="X416"/>
  <c r="Z445"/>
  <c r="V445"/>
  <c r="AA445"/>
  <c r="AB445"/>
  <c r="X445"/>
  <c r="D480"/>
  <c r="D488" s="1"/>
  <c r="P479"/>
  <c r="P480" s="1"/>
  <c r="P488" s="1"/>
  <c r="Z490"/>
  <c r="V490"/>
  <c r="AA490"/>
  <c r="AB490"/>
  <c r="X490"/>
  <c r="W489" s="1"/>
  <c r="Z491"/>
  <c r="V491"/>
  <c r="AA491"/>
  <c r="T492"/>
  <c r="AB491"/>
  <c r="Y27"/>
  <c r="G39"/>
  <c r="K39"/>
  <c r="O39"/>
  <c r="AA40"/>
  <c r="Y43"/>
  <c r="AA48"/>
  <c r="Y50"/>
  <c r="Y51"/>
  <c r="Y52"/>
  <c r="Y53"/>
  <c r="Y54"/>
  <c r="Y56"/>
  <c r="Y57"/>
  <c r="Y58"/>
  <c r="Y59"/>
  <c r="Y60"/>
  <c r="AA66"/>
  <c r="Y69"/>
  <c r="Y85"/>
  <c r="Y88"/>
  <c r="AD88" s="1"/>
  <c r="X92"/>
  <c r="AB92"/>
  <c r="X93"/>
  <c r="W92" s="1"/>
  <c r="AB93"/>
  <c r="X94"/>
  <c r="AB94"/>
  <c r="AB95"/>
  <c r="X96"/>
  <c r="AB96"/>
  <c r="X97"/>
  <c r="AB97"/>
  <c r="X98"/>
  <c r="AB98"/>
  <c r="X99"/>
  <c r="X105" s="1"/>
  <c r="W104" s="1"/>
  <c r="AB99"/>
  <c r="X100"/>
  <c r="X106" s="1"/>
  <c r="AB100"/>
  <c r="AB101"/>
  <c r="X102"/>
  <c r="Y103"/>
  <c r="V104"/>
  <c r="Z104"/>
  <c r="V105"/>
  <c r="Z105"/>
  <c r="V106"/>
  <c r="Z106"/>
  <c r="V107"/>
  <c r="Z107"/>
  <c r="V108"/>
  <c r="Z108"/>
  <c r="W110"/>
  <c r="X111"/>
  <c r="Y112"/>
  <c r="Y113"/>
  <c r="Y114"/>
  <c r="Y115"/>
  <c r="Y116"/>
  <c r="Y117"/>
  <c r="Y118"/>
  <c r="Y119"/>
  <c r="Y120"/>
  <c r="Y121"/>
  <c r="Y122"/>
  <c r="Y123"/>
  <c r="V124"/>
  <c r="Z124"/>
  <c r="AA126"/>
  <c r="X127"/>
  <c r="W126" s="1"/>
  <c r="AD126" s="1"/>
  <c r="AB127"/>
  <c r="Y128"/>
  <c r="V129"/>
  <c r="Z129"/>
  <c r="AA130"/>
  <c r="X131"/>
  <c r="AB131"/>
  <c r="X132"/>
  <c r="W131" s="1"/>
  <c r="AB132"/>
  <c r="Y133"/>
  <c r="V134"/>
  <c r="Z134"/>
  <c r="Z135"/>
  <c r="V136"/>
  <c r="Z136"/>
  <c r="V137"/>
  <c r="Z137"/>
  <c r="V138"/>
  <c r="Z138"/>
  <c r="V139"/>
  <c r="Z139"/>
  <c r="V140"/>
  <c r="V141"/>
  <c r="Z141"/>
  <c r="V142"/>
  <c r="Z142"/>
  <c r="V143"/>
  <c r="Z143"/>
  <c r="V144"/>
  <c r="Z144"/>
  <c r="X146"/>
  <c r="AB146"/>
  <c r="X147"/>
  <c r="W146" s="1"/>
  <c r="AB147"/>
  <c r="X148"/>
  <c r="X149"/>
  <c r="X155" s="1"/>
  <c r="AB149"/>
  <c r="X150"/>
  <c r="AB150"/>
  <c r="Y151"/>
  <c r="Y152"/>
  <c r="AD152" s="1"/>
  <c r="V153"/>
  <c r="Z153"/>
  <c r="W155"/>
  <c r="P156"/>
  <c r="P164" s="1"/>
  <c r="W156"/>
  <c r="AD156" s="1"/>
  <c r="P157"/>
  <c r="W157"/>
  <c r="AD157" s="1"/>
  <c r="P158"/>
  <c r="P165" s="1"/>
  <c r="W158"/>
  <c r="AD158" s="1"/>
  <c r="W159"/>
  <c r="AD159" s="1"/>
  <c r="P160"/>
  <c r="W160"/>
  <c r="AD160" s="1"/>
  <c r="W161"/>
  <c r="AD161" s="1"/>
  <c r="W162"/>
  <c r="AD162" s="1"/>
  <c r="W163"/>
  <c r="AD163" s="1"/>
  <c r="W164"/>
  <c r="AD164" s="1"/>
  <c r="X166"/>
  <c r="W165" s="1"/>
  <c r="AD165" s="1"/>
  <c r="Y167"/>
  <c r="Y168"/>
  <c r="AD168" s="1"/>
  <c r="V169"/>
  <c r="Z169"/>
  <c r="X171"/>
  <c r="Y172"/>
  <c r="V173"/>
  <c r="Z173"/>
  <c r="V174"/>
  <c r="Z174"/>
  <c r="X176"/>
  <c r="AB176"/>
  <c r="X177"/>
  <c r="W176" s="1"/>
  <c r="AB177"/>
  <c r="X178"/>
  <c r="AB178"/>
  <c r="AB179"/>
  <c r="X180"/>
  <c r="AB180"/>
  <c r="X181"/>
  <c r="AB181"/>
  <c r="X182"/>
  <c r="AB182"/>
  <c r="X183"/>
  <c r="X189" s="1"/>
  <c r="W188" s="1"/>
  <c r="AB183"/>
  <c r="X184"/>
  <c r="X190" s="1"/>
  <c r="AB184"/>
  <c r="AB185"/>
  <c r="X186"/>
  <c r="Y187"/>
  <c r="V188"/>
  <c r="Z188"/>
  <c r="V189"/>
  <c r="Z189"/>
  <c r="V190"/>
  <c r="Z190"/>
  <c r="V191"/>
  <c r="Z191"/>
  <c r="V192"/>
  <c r="Z192"/>
  <c r="AA194"/>
  <c r="X195"/>
  <c r="W194" s="1"/>
  <c r="AD194" s="1"/>
  <c r="Y196"/>
  <c r="Y197"/>
  <c r="Y198"/>
  <c r="Y199"/>
  <c r="Y200"/>
  <c r="Y201"/>
  <c r="Y202"/>
  <c r="Y203"/>
  <c r="Y204"/>
  <c r="Y205"/>
  <c r="Y206"/>
  <c r="Y207"/>
  <c r="AD207" s="1"/>
  <c r="V208"/>
  <c r="Z208"/>
  <c r="AA210"/>
  <c r="X211"/>
  <c r="W210" s="1"/>
  <c r="AD210" s="1"/>
  <c r="AB211"/>
  <c r="Y212"/>
  <c r="V213"/>
  <c r="Z213"/>
  <c r="AA214"/>
  <c r="X215"/>
  <c r="AB215"/>
  <c r="X216"/>
  <c r="W215" s="1"/>
  <c r="AB216"/>
  <c r="Y217"/>
  <c r="V218"/>
  <c r="Z218"/>
  <c r="Z219"/>
  <c r="V220"/>
  <c r="Z220"/>
  <c r="V221"/>
  <c r="Z221"/>
  <c r="V222"/>
  <c r="Z222"/>
  <c r="V223"/>
  <c r="Z223"/>
  <c r="V224"/>
  <c r="V225"/>
  <c r="Z225"/>
  <c r="V226"/>
  <c r="Z226"/>
  <c r="V227"/>
  <c r="Z227"/>
  <c r="V228"/>
  <c r="Z228"/>
  <c r="X230"/>
  <c r="AB230"/>
  <c r="X231"/>
  <c r="W230" s="1"/>
  <c r="AB231"/>
  <c r="X232"/>
  <c r="X233"/>
  <c r="X239" s="1"/>
  <c r="AB233"/>
  <c r="X234"/>
  <c r="AB234"/>
  <c r="Y235"/>
  <c r="Y236"/>
  <c r="V237"/>
  <c r="Z237"/>
  <c r="W239"/>
  <c r="P240"/>
  <c r="W240"/>
  <c r="AD240" s="1"/>
  <c r="W241"/>
  <c r="AD241" s="1"/>
  <c r="P242"/>
  <c r="P249" s="1"/>
  <c r="W242"/>
  <c r="AD242" s="1"/>
  <c r="W243"/>
  <c r="AD243" s="1"/>
  <c r="P244"/>
  <c r="W244"/>
  <c r="AD244" s="1"/>
  <c r="P245"/>
  <c r="P246" s="1"/>
  <c r="W245"/>
  <c r="AD245" s="1"/>
  <c r="W246"/>
  <c r="AD246" s="1"/>
  <c r="W247"/>
  <c r="AD247" s="1"/>
  <c r="W248"/>
  <c r="AD248" s="1"/>
  <c r="W249"/>
  <c r="X250"/>
  <c r="AB250"/>
  <c r="Y251"/>
  <c r="Y252"/>
  <c r="AD252" s="1"/>
  <c r="V253"/>
  <c r="Z253"/>
  <c r="X255"/>
  <c r="AB255"/>
  <c r="Y256"/>
  <c r="V257"/>
  <c r="Z257"/>
  <c r="X260"/>
  <c r="AB260"/>
  <c r="X261"/>
  <c r="W260" s="1"/>
  <c r="AB261"/>
  <c r="X262"/>
  <c r="AB262"/>
  <c r="AB263"/>
  <c r="X264"/>
  <c r="AB264"/>
  <c r="X265"/>
  <c r="AB265"/>
  <c r="X266"/>
  <c r="AB266"/>
  <c r="X267"/>
  <c r="X273" s="1"/>
  <c r="W272" s="1"/>
  <c r="AB267"/>
  <c r="X268"/>
  <c r="X274" s="1"/>
  <c r="AB268"/>
  <c r="AB269"/>
  <c r="X270"/>
  <c r="AB270"/>
  <c r="Y271"/>
  <c r="V272"/>
  <c r="Z272"/>
  <c r="V273"/>
  <c r="Z273"/>
  <c r="V274"/>
  <c r="Z274"/>
  <c r="V275"/>
  <c r="Z275"/>
  <c r="V276"/>
  <c r="Z276"/>
  <c r="X279"/>
  <c r="W278" s="1"/>
  <c r="AD278" s="1"/>
  <c r="AB279"/>
  <c r="Y280"/>
  <c r="Y281"/>
  <c r="Y282"/>
  <c r="Y283"/>
  <c r="Y284"/>
  <c r="Y285"/>
  <c r="Y286"/>
  <c r="Y287"/>
  <c r="Y288"/>
  <c r="Y289"/>
  <c r="Y290"/>
  <c r="Y291"/>
  <c r="AD291" s="1"/>
  <c r="V292"/>
  <c r="Z292"/>
  <c r="P294"/>
  <c r="W294"/>
  <c r="AA294"/>
  <c r="X295"/>
  <c r="AB295"/>
  <c r="Y296"/>
  <c r="V297"/>
  <c r="Z297"/>
  <c r="AA298"/>
  <c r="X299"/>
  <c r="AB299"/>
  <c r="X300"/>
  <c r="W299" s="1"/>
  <c r="AB300"/>
  <c r="Y301"/>
  <c r="V302"/>
  <c r="Z302"/>
  <c r="Z303"/>
  <c r="V304"/>
  <c r="Z304"/>
  <c r="V305"/>
  <c r="Z305"/>
  <c r="V306"/>
  <c r="Z306"/>
  <c r="V307"/>
  <c r="Z307"/>
  <c r="V308"/>
  <c r="V309"/>
  <c r="Z309"/>
  <c r="V310"/>
  <c r="Z310"/>
  <c r="V311"/>
  <c r="Z311"/>
  <c r="V312"/>
  <c r="Z312"/>
  <c r="X314"/>
  <c r="AB314"/>
  <c r="X315"/>
  <c r="W314" s="1"/>
  <c r="AB315"/>
  <c r="Z316"/>
  <c r="Y317"/>
  <c r="V322"/>
  <c r="Z324"/>
  <c r="Z326"/>
  <c r="AC327"/>
  <c r="P329"/>
  <c r="AC329"/>
  <c r="AC337"/>
  <c r="AC338"/>
  <c r="AC341"/>
  <c r="AB342"/>
  <c r="P347"/>
  <c r="P348"/>
  <c r="P354"/>
  <c r="P362" s="1"/>
  <c r="AC356"/>
  <c r="AC359"/>
  <c r="AC362"/>
  <c r="W376"/>
  <c r="J415"/>
  <c r="P443"/>
  <c r="W460"/>
  <c r="P497"/>
  <c r="P498" s="1"/>
  <c r="D499"/>
  <c r="P330"/>
  <c r="P328"/>
  <c r="P325"/>
  <c r="P324"/>
  <c r="Z321"/>
  <c r="V321"/>
  <c r="AA322"/>
  <c r="AB322"/>
  <c r="AA323"/>
  <c r="T324"/>
  <c r="T325" s="1"/>
  <c r="T326" s="1"/>
  <c r="T327" s="1"/>
  <c r="T328" s="1"/>
  <c r="T329" s="1"/>
  <c r="T330" s="1"/>
  <c r="T331" s="1"/>
  <c r="T332" s="1"/>
  <c r="T333" s="1"/>
  <c r="T334" s="1"/>
  <c r="T335" s="1"/>
  <c r="T336" s="1"/>
  <c r="T337" s="1"/>
  <c r="T338" s="1"/>
  <c r="T339" s="1"/>
  <c r="T340" s="1"/>
  <c r="T341" s="1"/>
  <c r="T342" s="1"/>
  <c r="T343" s="1"/>
  <c r="T344" s="1"/>
  <c r="T345" s="1"/>
  <c r="AB323"/>
  <c r="X323"/>
  <c r="AA325"/>
  <c r="AB325"/>
  <c r="X325"/>
  <c r="W324" s="1"/>
  <c r="AD324" s="1"/>
  <c r="Z357"/>
  <c r="V357"/>
  <c r="AA361"/>
  <c r="AB361"/>
  <c r="X361"/>
  <c r="Z382"/>
  <c r="V382"/>
  <c r="AA382"/>
  <c r="AB382"/>
  <c r="X382"/>
  <c r="X388" s="1"/>
  <c r="Z406"/>
  <c r="V406"/>
  <c r="AA406"/>
  <c r="AB406"/>
  <c r="X406"/>
  <c r="W405" s="1"/>
  <c r="Z407"/>
  <c r="V407"/>
  <c r="AA407"/>
  <c r="T408"/>
  <c r="T409" s="1"/>
  <c r="T410" s="1"/>
  <c r="T411" s="1"/>
  <c r="T412" s="1"/>
  <c r="T413" s="1"/>
  <c r="T414" s="1"/>
  <c r="T415" s="1"/>
  <c r="T416" s="1"/>
  <c r="T417" s="1"/>
  <c r="T418" s="1"/>
  <c r="T419" s="1"/>
  <c r="T420" s="1"/>
  <c r="T421" s="1"/>
  <c r="T422" s="1"/>
  <c r="T423" s="1"/>
  <c r="T424" s="1"/>
  <c r="T425" s="1"/>
  <c r="AB407"/>
  <c r="Z412"/>
  <c r="V412"/>
  <c r="AA412"/>
  <c r="AB412"/>
  <c r="X412"/>
  <c r="Z466"/>
  <c r="V466"/>
  <c r="AA466"/>
  <c r="AB466"/>
  <c r="X466"/>
  <c r="X472" s="1"/>
  <c r="T493"/>
  <c r="T494" s="1"/>
  <c r="T495" s="1"/>
  <c r="T496" s="1"/>
  <c r="T497" s="1"/>
  <c r="T498" s="1"/>
  <c r="T499" s="1"/>
  <c r="T500" s="1"/>
  <c r="T501" s="1"/>
  <c r="T502" s="1"/>
  <c r="Z492"/>
  <c r="V492"/>
  <c r="AA492"/>
  <c r="AB492"/>
  <c r="X492"/>
  <c r="Z504"/>
  <c r="V504"/>
  <c r="AA504"/>
  <c r="AB504"/>
  <c r="X504"/>
  <c r="D541"/>
  <c r="P521"/>
  <c r="D564"/>
  <c r="D572" s="1"/>
  <c r="P563"/>
  <c r="P564" s="1"/>
  <c r="D583"/>
  <c r="D625"/>
  <c r="P605"/>
  <c r="Y104"/>
  <c r="Y105"/>
  <c r="Y106"/>
  <c r="Y107"/>
  <c r="Y108"/>
  <c r="AD110"/>
  <c r="Y124"/>
  <c r="AA127"/>
  <c r="Y129"/>
  <c r="AA132"/>
  <c r="Y134"/>
  <c r="Y135"/>
  <c r="Y136"/>
  <c r="Y137"/>
  <c r="Y138"/>
  <c r="Y140"/>
  <c r="Y141"/>
  <c r="Y142"/>
  <c r="Y143"/>
  <c r="Y144"/>
  <c r="AA150"/>
  <c r="Y153"/>
  <c r="Y169"/>
  <c r="Y173"/>
  <c r="Y174"/>
  <c r="P179"/>
  <c r="P180"/>
  <c r="P184"/>
  <c r="Y188"/>
  <c r="Y189"/>
  <c r="Y190"/>
  <c r="Y191"/>
  <c r="Y192"/>
  <c r="Y208"/>
  <c r="AA211"/>
  <c r="Y213"/>
  <c r="AA216"/>
  <c r="Y218"/>
  <c r="Y219"/>
  <c r="Y220"/>
  <c r="Y221"/>
  <c r="Y222"/>
  <c r="Y224"/>
  <c r="Y225"/>
  <c r="Y226"/>
  <c r="Y227"/>
  <c r="Y228"/>
  <c r="P233"/>
  <c r="P234" s="1"/>
  <c r="AA234"/>
  <c r="Y237"/>
  <c r="AD249"/>
  <c r="AA250"/>
  <c r="Y253"/>
  <c r="AA255"/>
  <c r="Y257"/>
  <c r="P263"/>
  <c r="P264"/>
  <c r="P268"/>
  <c r="AA270"/>
  <c r="Y272"/>
  <c r="Y273"/>
  <c r="Y274"/>
  <c r="Y275"/>
  <c r="Y276"/>
  <c r="AA279"/>
  <c r="Y292"/>
  <c r="AD294"/>
  <c r="AA295"/>
  <c r="Y297"/>
  <c r="AA300"/>
  <c r="Y302"/>
  <c r="Y303"/>
  <c r="Y304"/>
  <c r="Y305"/>
  <c r="Y306"/>
  <c r="Y308"/>
  <c r="Y309"/>
  <c r="Y310"/>
  <c r="Y311"/>
  <c r="Y312"/>
  <c r="AC317"/>
  <c r="AA321"/>
  <c r="Z322"/>
  <c r="Y324"/>
  <c r="AC325"/>
  <c r="Y326"/>
  <c r="W329"/>
  <c r="AD329" s="1"/>
  <c r="W331"/>
  <c r="AD331" s="1"/>
  <c r="AD330"/>
  <c r="W332"/>
  <c r="AD332"/>
  <c r="W340"/>
  <c r="Y342"/>
  <c r="AC357"/>
  <c r="P359"/>
  <c r="AC361"/>
  <c r="P368"/>
  <c r="P375" s="1"/>
  <c r="AC378"/>
  <c r="W386"/>
  <c r="AC409"/>
  <c r="AC462"/>
  <c r="W470"/>
  <c r="W502"/>
  <c r="AC503"/>
  <c r="W507"/>
  <c r="AC508"/>
  <c r="W574"/>
  <c r="AD574" s="1"/>
  <c r="W673"/>
  <c r="P711"/>
  <c r="AB653"/>
  <c r="X653"/>
  <c r="AA685"/>
  <c r="AB685"/>
  <c r="X685"/>
  <c r="Z718"/>
  <c r="V718"/>
  <c r="AA718"/>
  <c r="AB718"/>
  <c r="X718"/>
  <c r="X724" s="1"/>
  <c r="Z744"/>
  <c r="V744"/>
  <c r="AA744"/>
  <c r="AB744"/>
  <c r="X744"/>
  <c r="Z749"/>
  <c r="V749"/>
  <c r="AA749"/>
  <c r="AB749"/>
  <c r="X749"/>
  <c r="Z751"/>
  <c r="V751"/>
  <c r="AA751"/>
  <c r="AB751"/>
  <c r="X751"/>
  <c r="Z753"/>
  <c r="V753"/>
  <c r="AA753"/>
  <c r="AB753"/>
  <c r="X753"/>
  <c r="D835"/>
  <c r="P815"/>
  <c r="AC930"/>
  <c r="Y930"/>
  <c r="Z930"/>
  <c r="V930"/>
  <c r="AA930"/>
  <c r="AB930"/>
  <c r="X930"/>
  <c r="Y532"/>
  <c r="AC532"/>
  <c r="Y533"/>
  <c r="Y534"/>
  <c r="AC534"/>
  <c r="Y535"/>
  <c r="AC535"/>
  <c r="Y536"/>
  <c r="AC536"/>
  <c r="Y537"/>
  <c r="AC537"/>
  <c r="Y538"/>
  <c r="AC538"/>
  <c r="Y539"/>
  <c r="AC539"/>
  <c r="Y540"/>
  <c r="AC540"/>
  <c r="Y541"/>
  <c r="AC541"/>
  <c r="Y542"/>
  <c r="AC542"/>
  <c r="Y543"/>
  <c r="AC543"/>
  <c r="P546"/>
  <c r="Y548"/>
  <c r="AC548"/>
  <c r="Y553"/>
  <c r="AC553"/>
  <c r="Y571"/>
  <c r="AC571"/>
  <c r="Y572"/>
  <c r="AC572"/>
  <c r="P576"/>
  <c r="P578"/>
  <c r="P577" s="1"/>
  <c r="P581"/>
  <c r="P582" s="1"/>
  <c r="Y587"/>
  <c r="AC587"/>
  <c r="Y588"/>
  <c r="AC588"/>
  <c r="Y592"/>
  <c r="AC592"/>
  <c r="Y607"/>
  <c r="AC607"/>
  <c r="Y616"/>
  <c r="AC616"/>
  <c r="Y617"/>
  <c r="Y618"/>
  <c r="AC618"/>
  <c r="Y619"/>
  <c r="AC619"/>
  <c r="Y620"/>
  <c r="AC620"/>
  <c r="Y621"/>
  <c r="AC621"/>
  <c r="Y622"/>
  <c r="AC622"/>
  <c r="Y623"/>
  <c r="AC623"/>
  <c r="Y624"/>
  <c r="AC624"/>
  <c r="Y625"/>
  <c r="AC625"/>
  <c r="Y626"/>
  <c r="AC626"/>
  <c r="Y627"/>
  <c r="AC627"/>
  <c r="P630"/>
  <c r="Y632"/>
  <c r="AC632"/>
  <c r="Y637"/>
  <c r="AC637"/>
  <c r="Y649"/>
  <c r="Y650"/>
  <c r="Z653"/>
  <c r="P654"/>
  <c r="P656" s="1"/>
  <c r="Y654"/>
  <c r="Y657"/>
  <c r="Y658"/>
  <c r="Z660"/>
  <c r="Y661"/>
  <c r="Z663"/>
  <c r="Y664"/>
  <c r="W667"/>
  <c r="Y667"/>
  <c r="Y669"/>
  <c r="Y670"/>
  <c r="AB674"/>
  <c r="Z675"/>
  <c r="T678"/>
  <c r="AB678"/>
  <c r="Z682"/>
  <c r="W684"/>
  <c r="AD684" s="1"/>
  <c r="Z684"/>
  <c r="AC685"/>
  <c r="Z687"/>
  <c r="Z690"/>
  <c r="W722"/>
  <c r="T838"/>
  <c r="W890"/>
  <c r="T923"/>
  <c r="T924" s="1"/>
  <c r="T925" s="1"/>
  <c r="T926" s="1"/>
  <c r="W952"/>
  <c r="W968"/>
  <c r="AA680"/>
  <c r="AB680"/>
  <c r="X680"/>
  <c r="AA683"/>
  <c r="AB683"/>
  <c r="AA686"/>
  <c r="AB686"/>
  <c r="X686"/>
  <c r="W685" s="1"/>
  <c r="AA688"/>
  <c r="AB688"/>
  <c r="X688"/>
  <c r="X694" s="1"/>
  <c r="AA689"/>
  <c r="AB689"/>
  <c r="Z698"/>
  <c r="V698"/>
  <c r="AA698"/>
  <c r="AB698"/>
  <c r="X698"/>
  <c r="Z713"/>
  <c r="V713"/>
  <c r="AA713"/>
  <c r="T714"/>
  <c r="AB713"/>
  <c r="X713"/>
  <c r="W712" s="1"/>
  <c r="Z745"/>
  <c r="V745"/>
  <c r="AA745"/>
  <c r="AB745"/>
  <c r="X745"/>
  <c r="D858"/>
  <c r="P857"/>
  <c r="D877"/>
  <c r="Y334"/>
  <c r="V335"/>
  <c r="Z335"/>
  <c r="V336"/>
  <c r="Z336"/>
  <c r="Y339"/>
  <c r="AD339" s="1"/>
  <c r="V340"/>
  <c r="Z340"/>
  <c r="Y344"/>
  <c r="AD344" s="1"/>
  <c r="Y345"/>
  <c r="Y346"/>
  <c r="Y347"/>
  <c r="Y348"/>
  <c r="Y350"/>
  <c r="Y351"/>
  <c r="AD351" s="1"/>
  <c r="Y352"/>
  <c r="Y353"/>
  <c r="AC353"/>
  <c r="Y354"/>
  <c r="AC354"/>
  <c r="Y363"/>
  <c r="AC363"/>
  <c r="AA376"/>
  <c r="T377"/>
  <c r="T378" s="1"/>
  <c r="T379" s="1"/>
  <c r="T380" s="1"/>
  <c r="T381" s="1"/>
  <c r="T382" s="1"/>
  <c r="T383" s="1"/>
  <c r="Y379"/>
  <c r="AC379"/>
  <c r="AA381"/>
  <c r="Y383"/>
  <c r="AC383"/>
  <c r="U384"/>
  <c r="AA386"/>
  <c r="AA387"/>
  <c r="AA388"/>
  <c r="P389"/>
  <c r="P390" s="1"/>
  <c r="AA389"/>
  <c r="AA390"/>
  <c r="AA391"/>
  <c r="AA392"/>
  <c r="P393"/>
  <c r="AA393"/>
  <c r="P394"/>
  <c r="AA394"/>
  <c r="AA395"/>
  <c r="AA396"/>
  <c r="Y398"/>
  <c r="AC398"/>
  <c r="Y399"/>
  <c r="AC399"/>
  <c r="Y400"/>
  <c r="AC400"/>
  <c r="Y401"/>
  <c r="AC401"/>
  <c r="Y402"/>
  <c r="AC402"/>
  <c r="AA405"/>
  <c r="Y418"/>
  <c r="V419"/>
  <c r="Z419"/>
  <c r="V420"/>
  <c r="Z420"/>
  <c r="AA421"/>
  <c r="Y423"/>
  <c r="AC423"/>
  <c r="V424"/>
  <c r="Z424"/>
  <c r="AA425"/>
  <c r="AA426"/>
  <c r="T427"/>
  <c r="T428" s="1"/>
  <c r="T429" s="1"/>
  <c r="Y428"/>
  <c r="Y429"/>
  <c r="Y430"/>
  <c r="AC430"/>
  <c r="Y431"/>
  <c r="AC431"/>
  <c r="Y432"/>
  <c r="AC432"/>
  <c r="AC433"/>
  <c r="Y434"/>
  <c r="AC434"/>
  <c r="Y435"/>
  <c r="AC435"/>
  <c r="Y436"/>
  <c r="AC436"/>
  <c r="Y437"/>
  <c r="AC437"/>
  <c r="Y438"/>
  <c r="AC438"/>
  <c r="AA440"/>
  <c r="AA442"/>
  <c r="AA443"/>
  <c r="P444"/>
  <c r="P446" s="1"/>
  <c r="AA444"/>
  <c r="Y447"/>
  <c r="AC447"/>
  <c r="AA460"/>
  <c r="T461"/>
  <c r="T462" s="1"/>
  <c r="T463" s="1"/>
  <c r="T464" s="1"/>
  <c r="T465" s="1"/>
  <c r="T466" s="1"/>
  <c r="T467" s="1"/>
  <c r="Y463"/>
  <c r="AC463"/>
  <c r="AA465"/>
  <c r="Y467"/>
  <c r="AC467"/>
  <c r="U468"/>
  <c r="AA470"/>
  <c r="AA471"/>
  <c r="AA472"/>
  <c r="P473"/>
  <c r="AA473"/>
  <c r="P474"/>
  <c r="AA474"/>
  <c r="AA475"/>
  <c r="AA476"/>
  <c r="P477"/>
  <c r="AA477"/>
  <c r="P478"/>
  <c r="AA478"/>
  <c r="AA479"/>
  <c r="AA480"/>
  <c r="Y482"/>
  <c r="AC482"/>
  <c r="Y483"/>
  <c r="AC483"/>
  <c r="Y484"/>
  <c r="AC484"/>
  <c r="Y485"/>
  <c r="AC485"/>
  <c r="Y486"/>
  <c r="AC486"/>
  <c r="AA489"/>
  <c r="AA502"/>
  <c r="T503"/>
  <c r="T504" s="1"/>
  <c r="T505" s="1"/>
  <c r="T506" s="1"/>
  <c r="T507" s="1"/>
  <c r="T508" s="1"/>
  <c r="T509" s="1"/>
  <c r="Y505"/>
  <c r="AC505"/>
  <c r="AA507"/>
  <c r="Y509"/>
  <c r="AC509"/>
  <c r="U510"/>
  <c r="AA512"/>
  <c r="AA513"/>
  <c r="AA514"/>
  <c r="P515"/>
  <c r="AA515"/>
  <c r="P516"/>
  <c r="AA516"/>
  <c r="AA517"/>
  <c r="AA518"/>
  <c r="P519"/>
  <c r="AA519"/>
  <c r="P520"/>
  <c r="AA520"/>
  <c r="AA521"/>
  <c r="AA522"/>
  <c r="Y524"/>
  <c r="AC524"/>
  <c r="Y525"/>
  <c r="AC525"/>
  <c r="Y526"/>
  <c r="AC526"/>
  <c r="Y527"/>
  <c r="AC527"/>
  <c r="Y528"/>
  <c r="AC528"/>
  <c r="AA531"/>
  <c r="X532"/>
  <c r="W531" s="1"/>
  <c r="AB532"/>
  <c r="AB533"/>
  <c r="T534"/>
  <c r="T535" s="1"/>
  <c r="T536" s="1"/>
  <c r="T537" s="1"/>
  <c r="T538" s="1"/>
  <c r="T539" s="1"/>
  <c r="T540" s="1"/>
  <c r="T541" s="1"/>
  <c r="T542" s="1"/>
  <c r="T543" s="1"/>
  <c r="T544" s="1"/>
  <c r="T545" s="1"/>
  <c r="T546" s="1"/>
  <c r="T547" s="1"/>
  <c r="T548" s="1"/>
  <c r="T549" s="1"/>
  <c r="T550" s="1"/>
  <c r="T551" s="1"/>
  <c r="X534"/>
  <c r="AB534"/>
  <c r="X535"/>
  <c r="AB535"/>
  <c r="X536"/>
  <c r="AB536"/>
  <c r="X537"/>
  <c r="AB537"/>
  <c r="X538"/>
  <c r="AB538"/>
  <c r="X539"/>
  <c r="AB539"/>
  <c r="X540"/>
  <c r="AB540"/>
  <c r="X541"/>
  <c r="AB541"/>
  <c r="X542"/>
  <c r="AB542"/>
  <c r="X543"/>
  <c r="AB543"/>
  <c r="Y544"/>
  <c r="AC544"/>
  <c r="AA547"/>
  <c r="X548"/>
  <c r="W547" s="1"/>
  <c r="AB548"/>
  <c r="Y549"/>
  <c r="AC549"/>
  <c r="AA551"/>
  <c r="AA552"/>
  <c r="T553"/>
  <c r="X553"/>
  <c r="AB553"/>
  <c r="Y554"/>
  <c r="AC554"/>
  <c r="Y555"/>
  <c r="AC555"/>
  <c r="Y556"/>
  <c r="AC556"/>
  <c r="Y557"/>
  <c r="AC557"/>
  <c r="Y558"/>
  <c r="AC558"/>
  <c r="AC559"/>
  <c r="Y560"/>
  <c r="AC560"/>
  <c r="Y561"/>
  <c r="AC561"/>
  <c r="Y562"/>
  <c r="AC562"/>
  <c r="Y563"/>
  <c r="AC563"/>
  <c r="Y564"/>
  <c r="AC564"/>
  <c r="AA566"/>
  <c r="AA568"/>
  <c r="P569"/>
  <c r="P570" s="1"/>
  <c r="AA569"/>
  <c r="AA570"/>
  <c r="X571"/>
  <c r="AB571"/>
  <c r="X572"/>
  <c r="AB572"/>
  <c r="Y573"/>
  <c r="AC573"/>
  <c r="AA586"/>
  <c r="T587"/>
  <c r="X587"/>
  <c r="W586" s="1"/>
  <c r="AB587"/>
  <c r="T588"/>
  <c r="X588"/>
  <c r="AB588"/>
  <c r="Y589"/>
  <c r="AC589"/>
  <c r="AA591"/>
  <c r="X592"/>
  <c r="X598" s="1"/>
  <c r="AB592"/>
  <c r="Y593"/>
  <c r="AC593"/>
  <c r="U594"/>
  <c r="AA596"/>
  <c r="AA597"/>
  <c r="AA598"/>
  <c r="P599"/>
  <c r="AA599"/>
  <c r="P600"/>
  <c r="AA600"/>
  <c r="AA601"/>
  <c r="AA602"/>
  <c r="P603"/>
  <c r="AA603"/>
  <c r="P604"/>
  <c r="AA604"/>
  <c r="AA605"/>
  <c r="P606"/>
  <c r="P614" s="1"/>
  <c r="AA606"/>
  <c r="X607"/>
  <c r="AB607"/>
  <c r="Y608"/>
  <c r="AC608"/>
  <c r="Y609"/>
  <c r="AC609"/>
  <c r="Y610"/>
  <c r="AC610"/>
  <c r="Y611"/>
  <c r="AC611"/>
  <c r="Y612"/>
  <c r="AC612"/>
  <c r="AA615"/>
  <c r="X616"/>
  <c r="W615" s="1"/>
  <c r="AB616"/>
  <c r="AB617"/>
  <c r="T618"/>
  <c r="X618"/>
  <c r="AB618"/>
  <c r="T619"/>
  <c r="T620" s="1"/>
  <c r="T621" s="1"/>
  <c r="T622" s="1"/>
  <c r="T623" s="1"/>
  <c r="T624" s="1"/>
  <c r="T625" s="1"/>
  <c r="T626" s="1"/>
  <c r="T627" s="1"/>
  <c r="T628" s="1"/>
  <c r="T629" s="1"/>
  <c r="T630" s="1"/>
  <c r="T631" s="1"/>
  <c r="T632" s="1"/>
  <c r="T633" s="1"/>
  <c r="T634" s="1"/>
  <c r="T635" s="1"/>
  <c r="T636" s="1"/>
  <c r="T637" s="1"/>
  <c r="T638" s="1"/>
  <c r="T639" s="1"/>
  <c r="X619"/>
  <c r="AB619"/>
  <c r="X620"/>
  <c r="AB620"/>
  <c r="X621"/>
  <c r="AB621"/>
  <c r="X622"/>
  <c r="AB622"/>
  <c r="X623"/>
  <c r="AB623"/>
  <c r="X624"/>
  <c r="AB624"/>
  <c r="X625"/>
  <c r="AB625"/>
  <c r="X626"/>
  <c r="AB626"/>
  <c r="X627"/>
  <c r="AB627"/>
  <c r="Y628"/>
  <c r="AC628"/>
  <c r="AA631"/>
  <c r="X632"/>
  <c r="W631" s="1"/>
  <c r="AB632"/>
  <c r="Y633"/>
  <c r="AC633"/>
  <c r="AA635"/>
  <c r="AA636"/>
  <c r="X637"/>
  <c r="AB637"/>
  <c r="Y638"/>
  <c r="AC638"/>
  <c r="Y639"/>
  <c r="AC639"/>
  <c r="Y640"/>
  <c r="AC640"/>
  <c r="Y641"/>
  <c r="AC641"/>
  <c r="Y642"/>
  <c r="AC642"/>
  <c r="AC643"/>
  <c r="Y644"/>
  <c r="AC644"/>
  <c r="Y645"/>
  <c r="AC645"/>
  <c r="Y646"/>
  <c r="AC646"/>
  <c r="Y647"/>
  <c r="AC647"/>
  <c r="Y648"/>
  <c r="AC648"/>
  <c r="X649"/>
  <c r="W648" s="1"/>
  <c r="AD648" s="1"/>
  <c r="AC649"/>
  <c r="AC650"/>
  <c r="Z652"/>
  <c r="Y653"/>
  <c r="AC654"/>
  <c r="X657"/>
  <c r="W656" s="1"/>
  <c r="AD656" s="1"/>
  <c r="AC657"/>
  <c r="X658"/>
  <c r="W657" s="1"/>
  <c r="AC658"/>
  <c r="Z659"/>
  <c r="T660"/>
  <c r="T661" s="1"/>
  <c r="T662" s="1"/>
  <c r="T663" s="1"/>
  <c r="T664" s="1"/>
  <c r="T665" s="1"/>
  <c r="T666" s="1"/>
  <c r="T667" s="1"/>
  <c r="T668" s="1"/>
  <c r="T669" s="1"/>
  <c r="T670" s="1"/>
  <c r="T671" s="1"/>
  <c r="T672" s="1"/>
  <c r="T673" s="1"/>
  <c r="T674" s="1"/>
  <c r="T675" s="1"/>
  <c r="T676" s="1"/>
  <c r="T677" s="1"/>
  <c r="Y660"/>
  <c r="X661"/>
  <c r="W660" s="1"/>
  <c r="AD660" s="1"/>
  <c r="AC661"/>
  <c r="W663"/>
  <c r="Y663"/>
  <c r="X664"/>
  <c r="AC664"/>
  <c r="Z666"/>
  <c r="X667"/>
  <c r="W666" s="1"/>
  <c r="AD666" s="1"/>
  <c r="AC667"/>
  <c r="Z668"/>
  <c r="X669"/>
  <c r="AC669"/>
  <c r="AC670"/>
  <c r="Y674"/>
  <c r="Y675"/>
  <c r="AA678"/>
  <c r="AC680"/>
  <c r="Y682"/>
  <c r="AC683"/>
  <c r="Y684"/>
  <c r="Z685"/>
  <c r="AC686"/>
  <c r="Y687"/>
  <c r="P689"/>
  <c r="AC688"/>
  <c r="AC689"/>
  <c r="Y690"/>
  <c r="AC697"/>
  <c r="D711"/>
  <c r="T721"/>
  <c r="T722" s="1"/>
  <c r="T723" s="1"/>
  <c r="T724" s="1"/>
  <c r="T725" s="1"/>
  <c r="T726" s="1"/>
  <c r="T727" s="1"/>
  <c r="T728" s="1"/>
  <c r="T729" s="1"/>
  <c r="T730" s="1"/>
  <c r="T731" s="1"/>
  <c r="T732" s="1"/>
  <c r="T733" s="1"/>
  <c r="T734" s="1"/>
  <c r="T735" s="1"/>
  <c r="AC742"/>
  <c r="AC748"/>
  <c r="T927"/>
  <c r="T928" s="1"/>
  <c r="T929" s="1"/>
  <c r="AB651"/>
  <c r="Z679"/>
  <c r="V679"/>
  <c r="AA679"/>
  <c r="AA681"/>
  <c r="AB681"/>
  <c r="Z714"/>
  <c r="V714"/>
  <c r="T715"/>
  <c r="T716" s="1"/>
  <c r="T717" s="1"/>
  <c r="T718" s="1"/>
  <c r="T719" s="1"/>
  <c r="AA714"/>
  <c r="AB714"/>
  <c r="X714"/>
  <c r="Z733"/>
  <c r="V733"/>
  <c r="AA733"/>
  <c r="AB733"/>
  <c r="X733"/>
  <c r="Z746"/>
  <c r="V746"/>
  <c r="AA746"/>
  <c r="AB746"/>
  <c r="X746"/>
  <c r="Z747"/>
  <c r="V747"/>
  <c r="AA747"/>
  <c r="AB747"/>
  <c r="X747"/>
  <c r="Z750"/>
  <c r="V750"/>
  <c r="AA750"/>
  <c r="AB750"/>
  <c r="X750"/>
  <c r="Z752"/>
  <c r="V752"/>
  <c r="AA752"/>
  <c r="AB752"/>
  <c r="X752"/>
  <c r="D774"/>
  <c r="P773"/>
  <c r="P774" s="1"/>
  <c r="P782" s="1"/>
  <c r="D793"/>
  <c r="AC846"/>
  <c r="Y846"/>
  <c r="Z846"/>
  <c r="V846"/>
  <c r="AA846"/>
  <c r="AB846"/>
  <c r="X846"/>
  <c r="W845" s="1"/>
  <c r="W950"/>
  <c r="Y319"/>
  <c r="AD319" s="1"/>
  <c r="Y320"/>
  <c r="AD320" s="1"/>
  <c r="P326"/>
  <c r="P333" s="1"/>
  <c r="Y335"/>
  <c r="Y336"/>
  <c r="Y340"/>
  <c r="AB353"/>
  <c r="X354"/>
  <c r="AD354" s="1"/>
  <c r="Y355"/>
  <c r="AD355" s="1"/>
  <c r="X363"/>
  <c r="W362" s="1"/>
  <c r="AD362" s="1"/>
  <c r="Y364"/>
  <c r="AD364" s="1"/>
  <c r="Y365"/>
  <c r="Y366"/>
  <c r="AD366" s="1"/>
  <c r="Y367"/>
  <c r="AD367" s="1"/>
  <c r="Y368"/>
  <c r="AD368" s="1"/>
  <c r="Y369"/>
  <c r="AD369" s="1"/>
  <c r="Y370"/>
  <c r="AD370" s="1"/>
  <c r="Y371"/>
  <c r="AD371" s="1"/>
  <c r="Y372"/>
  <c r="AD372" s="1"/>
  <c r="Y373"/>
  <c r="AD373" s="1"/>
  <c r="Y374"/>
  <c r="AD374" s="1"/>
  <c r="Y375"/>
  <c r="AD375" s="1"/>
  <c r="V376"/>
  <c r="Z376"/>
  <c r="X379"/>
  <c r="Y380"/>
  <c r="AD380" s="1"/>
  <c r="V381"/>
  <c r="Z381"/>
  <c r="X383"/>
  <c r="Y385"/>
  <c r="V386"/>
  <c r="Z386"/>
  <c r="Z387"/>
  <c r="V388"/>
  <c r="Z388"/>
  <c r="V389"/>
  <c r="Z389"/>
  <c r="V390"/>
  <c r="Z390"/>
  <c r="V391"/>
  <c r="Z391"/>
  <c r="V392"/>
  <c r="V393"/>
  <c r="Z393"/>
  <c r="V394"/>
  <c r="Z394"/>
  <c r="V395"/>
  <c r="Z395"/>
  <c r="V396"/>
  <c r="Z396"/>
  <c r="X398"/>
  <c r="AB398"/>
  <c r="X399"/>
  <c r="AB399"/>
  <c r="X400"/>
  <c r="W399" s="1"/>
  <c r="X401"/>
  <c r="X407" s="1"/>
  <c r="AB401"/>
  <c r="X402"/>
  <c r="W401" s="1"/>
  <c r="AD401" s="1"/>
  <c r="Y403"/>
  <c r="AD403" s="1"/>
  <c r="Y404"/>
  <c r="AD404" s="1"/>
  <c r="V405"/>
  <c r="Z405"/>
  <c r="P408"/>
  <c r="P409"/>
  <c r="P410"/>
  <c r="P417" s="1"/>
  <c r="P412"/>
  <c r="P413"/>
  <c r="P414" s="1"/>
  <c r="Y419"/>
  <c r="Y420"/>
  <c r="V421"/>
  <c r="Z421"/>
  <c r="X423"/>
  <c r="X429" s="1"/>
  <c r="Y424"/>
  <c r="V425"/>
  <c r="Z425"/>
  <c r="V426"/>
  <c r="Z426"/>
  <c r="X430"/>
  <c r="W429" s="1"/>
  <c r="AB430"/>
  <c r="AB431"/>
  <c r="X432"/>
  <c r="W431" s="1"/>
  <c r="AB432"/>
  <c r="X433"/>
  <c r="W432" s="1"/>
  <c r="AD432" s="1"/>
  <c r="AB433"/>
  <c r="X434"/>
  <c r="W433" s="1"/>
  <c r="AB434"/>
  <c r="X435"/>
  <c r="X441" s="1"/>
  <c r="W440" s="1"/>
  <c r="AB435"/>
  <c r="X436"/>
  <c r="X442" s="1"/>
  <c r="AB436"/>
  <c r="AB437"/>
  <c r="X438"/>
  <c r="AD438" s="1"/>
  <c r="Y439"/>
  <c r="AD439" s="1"/>
  <c r="V440"/>
  <c r="Z440"/>
  <c r="V441"/>
  <c r="Z441"/>
  <c r="V442"/>
  <c r="Z442"/>
  <c r="V443"/>
  <c r="Z443"/>
  <c r="V444"/>
  <c r="Z444"/>
  <c r="X447"/>
  <c r="Y448"/>
  <c r="AD448" s="1"/>
  <c r="Y449"/>
  <c r="Y450"/>
  <c r="AD450" s="1"/>
  <c r="Y451"/>
  <c r="AD451" s="1"/>
  <c r="Y452"/>
  <c r="AD452" s="1"/>
  <c r="Y453"/>
  <c r="AD453" s="1"/>
  <c r="Y454"/>
  <c r="AD454" s="1"/>
  <c r="Y455"/>
  <c r="AD455" s="1"/>
  <c r="Y456"/>
  <c r="AD456" s="1"/>
  <c r="Y457"/>
  <c r="AD457" s="1"/>
  <c r="Y458"/>
  <c r="AD458" s="1"/>
  <c r="Y459"/>
  <c r="AD459" s="1"/>
  <c r="V460"/>
  <c r="Z460"/>
  <c r="X463"/>
  <c r="Y464"/>
  <c r="AD464" s="1"/>
  <c r="V465"/>
  <c r="Z465"/>
  <c r="X467"/>
  <c r="Y469"/>
  <c r="V470"/>
  <c r="Z470"/>
  <c r="Z471"/>
  <c r="V472"/>
  <c r="Z472"/>
  <c r="V473"/>
  <c r="Z473"/>
  <c r="V474"/>
  <c r="Z474"/>
  <c r="V475"/>
  <c r="Z475"/>
  <c r="V476"/>
  <c r="V477"/>
  <c r="Z477"/>
  <c r="V478"/>
  <c r="Z478"/>
  <c r="V479"/>
  <c r="Z479"/>
  <c r="V480"/>
  <c r="Z480"/>
  <c r="X482"/>
  <c r="AB482"/>
  <c r="X483"/>
  <c r="AB483"/>
  <c r="X484"/>
  <c r="W483" s="1"/>
  <c r="X485"/>
  <c r="W484" s="1"/>
  <c r="AB485"/>
  <c r="X486"/>
  <c r="AD486" s="1"/>
  <c r="Y487"/>
  <c r="AD487" s="1"/>
  <c r="Y488"/>
  <c r="AD488" s="1"/>
  <c r="V489"/>
  <c r="Z489"/>
  <c r="P492"/>
  <c r="Y493"/>
  <c r="Y494"/>
  <c r="AD494" s="1"/>
  <c r="Y495"/>
  <c r="AD495" s="1"/>
  <c r="Y496"/>
  <c r="AD496" s="1"/>
  <c r="Y497"/>
  <c r="AD497" s="1"/>
  <c r="Y498"/>
  <c r="AD498" s="1"/>
  <c r="Y499"/>
  <c r="AD499" s="1"/>
  <c r="Y500"/>
  <c r="AD500" s="1"/>
  <c r="Y501"/>
  <c r="AD501" s="1"/>
  <c r="V502"/>
  <c r="Z502"/>
  <c r="X505"/>
  <c r="Y506"/>
  <c r="AD506" s="1"/>
  <c r="V507"/>
  <c r="Z507"/>
  <c r="X509"/>
  <c r="Y511"/>
  <c r="V512"/>
  <c r="Z512"/>
  <c r="Z513"/>
  <c r="V514"/>
  <c r="Z514"/>
  <c r="V515"/>
  <c r="Z515"/>
  <c r="V516"/>
  <c r="Z516"/>
  <c r="V517"/>
  <c r="Z517"/>
  <c r="V518"/>
  <c r="V519"/>
  <c r="Z519"/>
  <c r="V520"/>
  <c r="Z520"/>
  <c r="V521"/>
  <c r="Z521"/>
  <c r="V522"/>
  <c r="Z522"/>
  <c r="X524"/>
  <c r="AB524"/>
  <c r="X525"/>
  <c r="AB525"/>
  <c r="X526"/>
  <c r="W525" s="1"/>
  <c r="X527"/>
  <c r="W526" s="1"/>
  <c r="AB527"/>
  <c r="X528"/>
  <c r="W527" s="1"/>
  <c r="AD527" s="1"/>
  <c r="Y529"/>
  <c r="AD529" s="1"/>
  <c r="Y530"/>
  <c r="AD530" s="1"/>
  <c r="V531"/>
  <c r="Z531"/>
  <c r="AA532"/>
  <c r="AA533"/>
  <c r="P534"/>
  <c r="AA534"/>
  <c r="P535"/>
  <c r="AA535"/>
  <c r="P536"/>
  <c r="P543" s="1"/>
  <c r="AA536"/>
  <c r="AA537"/>
  <c r="P538"/>
  <c r="AA538"/>
  <c r="AA539"/>
  <c r="AA540"/>
  <c r="AA541"/>
  <c r="AA542"/>
  <c r="AA543"/>
  <c r="X544"/>
  <c r="Y545"/>
  <c r="AD545" s="1"/>
  <c r="Y546"/>
  <c r="AD546" s="1"/>
  <c r="V547"/>
  <c r="Z547"/>
  <c r="AA548"/>
  <c r="X549"/>
  <c r="X555" s="1"/>
  <c r="Y550"/>
  <c r="AD550" s="1"/>
  <c r="V551"/>
  <c r="Z551"/>
  <c r="V552"/>
  <c r="Z552"/>
  <c r="AA553"/>
  <c r="T554"/>
  <c r="T555" s="1"/>
  <c r="X554"/>
  <c r="AB554"/>
  <c r="AB555"/>
  <c r="X556"/>
  <c r="W555" s="1"/>
  <c r="AB556"/>
  <c r="AB557"/>
  <c r="X558"/>
  <c r="W557" s="1"/>
  <c r="AB558"/>
  <c r="X559"/>
  <c r="W558" s="1"/>
  <c r="AD558" s="1"/>
  <c r="AB559"/>
  <c r="X560"/>
  <c r="W559" s="1"/>
  <c r="AB560"/>
  <c r="X561"/>
  <c r="X567" s="1"/>
  <c r="W566" s="1"/>
  <c r="AB561"/>
  <c r="X562"/>
  <c r="X568" s="1"/>
  <c r="AB562"/>
  <c r="AB563"/>
  <c r="X564"/>
  <c r="W563" s="1"/>
  <c r="Y565"/>
  <c r="AD565" s="1"/>
  <c r="V566"/>
  <c r="Z566"/>
  <c r="V567"/>
  <c r="Z567"/>
  <c r="V568"/>
  <c r="Z568"/>
  <c r="V569"/>
  <c r="Z569"/>
  <c r="V570"/>
  <c r="Z570"/>
  <c r="AA571"/>
  <c r="AA572"/>
  <c r="X573"/>
  <c r="Y574"/>
  <c r="Y575"/>
  <c r="Y576"/>
  <c r="AD576" s="1"/>
  <c r="Y577"/>
  <c r="AD577" s="1"/>
  <c r="Y578"/>
  <c r="AD578" s="1"/>
  <c r="Y579"/>
  <c r="AD579" s="1"/>
  <c r="Y580"/>
  <c r="AD580" s="1"/>
  <c r="Y581"/>
  <c r="AD581" s="1"/>
  <c r="Y582"/>
  <c r="AD582" s="1"/>
  <c r="Y583"/>
  <c r="AD583" s="1"/>
  <c r="Y584"/>
  <c r="AD584" s="1"/>
  <c r="Y585"/>
  <c r="AD585" s="1"/>
  <c r="V586"/>
  <c r="Z586"/>
  <c r="AA587"/>
  <c r="AA588"/>
  <c r="T589"/>
  <c r="T590" s="1"/>
  <c r="T591" s="1"/>
  <c r="T592" s="1"/>
  <c r="T593" s="1"/>
  <c r="X589"/>
  <c r="Y590"/>
  <c r="AD590" s="1"/>
  <c r="V591"/>
  <c r="Z591"/>
  <c r="AA592"/>
  <c r="X593"/>
  <c r="Y595"/>
  <c r="V596"/>
  <c r="Z596"/>
  <c r="Z597"/>
  <c r="V598"/>
  <c r="Z598"/>
  <c r="V599"/>
  <c r="Z599"/>
  <c r="V600"/>
  <c r="Z600"/>
  <c r="V601"/>
  <c r="Z601"/>
  <c r="V602"/>
  <c r="V603"/>
  <c r="Z603"/>
  <c r="V604"/>
  <c r="Z604"/>
  <c r="V605"/>
  <c r="Z605"/>
  <c r="V606"/>
  <c r="Z606"/>
  <c r="AA607"/>
  <c r="X608"/>
  <c r="AB608"/>
  <c r="X609"/>
  <c r="AB609"/>
  <c r="X610"/>
  <c r="W609" s="1"/>
  <c r="X611"/>
  <c r="W610" s="1"/>
  <c r="AB611"/>
  <c r="X612"/>
  <c r="W611" s="1"/>
  <c r="AD611" s="1"/>
  <c r="Y613"/>
  <c r="AD613" s="1"/>
  <c r="Y614"/>
  <c r="AD614" s="1"/>
  <c r="V615"/>
  <c r="Z615"/>
  <c r="AA616"/>
  <c r="AA617"/>
  <c r="P618"/>
  <c r="AA618"/>
  <c r="P619"/>
  <c r="AA619"/>
  <c r="P620"/>
  <c r="P627" s="1"/>
  <c r="AA620"/>
  <c r="AA621"/>
  <c r="P622"/>
  <c r="AA622"/>
  <c r="AA623"/>
  <c r="AA624"/>
  <c r="AA625"/>
  <c r="AA626"/>
  <c r="AA627"/>
  <c r="X628"/>
  <c r="Y629"/>
  <c r="AD629" s="1"/>
  <c r="Y630"/>
  <c r="AD630" s="1"/>
  <c r="V631"/>
  <c r="Z631"/>
  <c r="AA632"/>
  <c r="X633"/>
  <c r="Y634"/>
  <c r="AD634" s="1"/>
  <c r="V635"/>
  <c r="Z635"/>
  <c r="V636"/>
  <c r="Z636"/>
  <c r="AA637"/>
  <c r="X638"/>
  <c r="AB638"/>
  <c r="X639"/>
  <c r="AB639"/>
  <c r="X640"/>
  <c r="W639" s="1"/>
  <c r="AB640"/>
  <c r="AB641"/>
  <c r="X642"/>
  <c r="W641" s="1"/>
  <c r="AB642"/>
  <c r="X643"/>
  <c r="W642" s="1"/>
  <c r="AD642" s="1"/>
  <c r="AB643"/>
  <c r="X644"/>
  <c r="W643" s="1"/>
  <c r="AB644"/>
  <c r="X645"/>
  <c r="W644" s="1"/>
  <c r="AB645"/>
  <c r="X646"/>
  <c r="W645" s="1"/>
  <c r="AD645" s="1"/>
  <c r="AB646"/>
  <c r="AB647"/>
  <c r="X648"/>
  <c r="W647" s="1"/>
  <c r="V649"/>
  <c r="V650"/>
  <c r="Z651"/>
  <c r="Y652"/>
  <c r="AC653"/>
  <c r="V654"/>
  <c r="V658"/>
  <c r="AB658"/>
  <c r="Y659"/>
  <c r="X660"/>
  <c r="AC660"/>
  <c r="V661"/>
  <c r="AB661"/>
  <c r="Z662"/>
  <c r="X663"/>
  <c r="AD663" s="1"/>
  <c r="AC663"/>
  <c r="V664"/>
  <c r="AB664"/>
  <c r="Z665"/>
  <c r="Y666"/>
  <c r="V667"/>
  <c r="AB667"/>
  <c r="Y668"/>
  <c r="V669"/>
  <c r="V670"/>
  <c r="AC679"/>
  <c r="Z680"/>
  <c r="AC681"/>
  <c r="Z683"/>
  <c r="Z688"/>
  <c r="Z689"/>
  <c r="AC718"/>
  <c r="AC744"/>
  <c r="AC749"/>
  <c r="AC751"/>
  <c r="AC753"/>
  <c r="T889"/>
  <c r="T890" s="1"/>
  <c r="T891" s="1"/>
  <c r="T892" s="1"/>
  <c r="T893" s="1"/>
  <c r="T894" s="1"/>
  <c r="T895" s="1"/>
  <c r="T896" s="1"/>
  <c r="T897" s="1"/>
  <c r="AA649"/>
  <c r="AB650"/>
  <c r="X650"/>
  <c r="W649" s="1"/>
  <c r="P666"/>
  <c r="P664"/>
  <c r="P661"/>
  <c r="P660"/>
  <c r="AB654"/>
  <c r="X654"/>
  <c r="W653" s="1"/>
  <c r="AD653" s="1"/>
  <c r="Z657"/>
  <c r="V657"/>
  <c r="AA669"/>
  <c r="AB670"/>
  <c r="X670"/>
  <c r="W669" s="1"/>
  <c r="Z674"/>
  <c r="V674"/>
  <c r="AA674"/>
  <c r="AA675"/>
  <c r="AB675"/>
  <c r="X675"/>
  <c r="X681" s="1"/>
  <c r="AC678"/>
  <c r="Y678"/>
  <c r="Z678"/>
  <c r="V678"/>
  <c r="AA682"/>
  <c r="AB682"/>
  <c r="X682"/>
  <c r="W681" s="1"/>
  <c r="AA684"/>
  <c r="AB684"/>
  <c r="X684"/>
  <c r="W683" s="1"/>
  <c r="AA687"/>
  <c r="AB687"/>
  <c r="X687"/>
  <c r="X693" s="1"/>
  <c r="W692" s="1"/>
  <c r="AA690"/>
  <c r="AB690"/>
  <c r="X690"/>
  <c r="AD690" s="1"/>
  <c r="P687"/>
  <c r="P714"/>
  <c r="Z697"/>
  <c r="V697"/>
  <c r="AA697"/>
  <c r="AB697"/>
  <c r="X697"/>
  <c r="D751"/>
  <c r="D732"/>
  <c r="P731"/>
  <c r="Z742"/>
  <c r="V742"/>
  <c r="AA742"/>
  <c r="AB742"/>
  <c r="X742"/>
  <c r="W741" s="1"/>
  <c r="Z743"/>
  <c r="V743"/>
  <c r="AA743"/>
  <c r="T744"/>
  <c r="T745" s="1"/>
  <c r="T746" s="1"/>
  <c r="T747" s="1"/>
  <c r="T748" s="1"/>
  <c r="T749" s="1"/>
  <c r="T750" s="1"/>
  <c r="T751" s="1"/>
  <c r="T752" s="1"/>
  <c r="T753" s="1"/>
  <c r="T754" s="1"/>
  <c r="T755" s="1"/>
  <c r="T756" s="1"/>
  <c r="T757" s="1"/>
  <c r="T758" s="1"/>
  <c r="T759" s="1"/>
  <c r="T760" s="1"/>
  <c r="T761" s="1"/>
  <c r="AB743"/>
  <c r="Z748"/>
  <c r="V748"/>
  <c r="AA748"/>
  <c r="AB748"/>
  <c r="X748"/>
  <c r="AC762"/>
  <c r="Y762"/>
  <c r="Z762"/>
  <c r="V762"/>
  <c r="T763"/>
  <c r="T764" s="1"/>
  <c r="T765" s="1"/>
  <c r="AA762"/>
  <c r="AB762"/>
  <c r="X762"/>
  <c r="W761" s="1"/>
  <c r="D919"/>
  <c r="D900"/>
  <c r="P899"/>
  <c r="Y376"/>
  <c r="Y381"/>
  <c r="Y386"/>
  <c r="Y387"/>
  <c r="Y388"/>
  <c r="Y389"/>
  <c r="Y390"/>
  <c r="Y392"/>
  <c r="Y393"/>
  <c r="Y394"/>
  <c r="Y395"/>
  <c r="Y396"/>
  <c r="Y405"/>
  <c r="Y421"/>
  <c r="Y425"/>
  <c r="Y426"/>
  <c r="P431"/>
  <c r="P432"/>
  <c r="P436"/>
  <c r="Y440"/>
  <c r="Y441"/>
  <c r="Y442"/>
  <c r="Y443"/>
  <c r="Y444"/>
  <c r="Y460"/>
  <c r="Y465"/>
  <c r="Y470"/>
  <c r="Y471"/>
  <c r="Y472"/>
  <c r="Y473"/>
  <c r="Y474"/>
  <c r="Y476"/>
  <c r="Y477"/>
  <c r="Y478"/>
  <c r="Y479"/>
  <c r="Y480"/>
  <c r="P485"/>
  <c r="P486" s="1"/>
  <c r="Y489"/>
  <c r="I494"/>
  <c r="I501" s="1"/>
  <c r="M494"/>
  <c r="M501" s="1"/>
  <c r="Y502"/>
  <c r="Y507"/>
  <c r="Y512"/>
  <c r="Y513"/>
  <c r="Y514"/>
  <c r="Y515"/>
  <c r="Y516"/>
  <c r="Y518"/>
  <c r="Y519"/>
  <c r="Y520"/>
  <c r="Y521"/>
  <c r="Y522"/>
  <c r="Y531"/>
  <c r="V532"/>
  <c r="V533"/>
  <c r="V534"/>
  <c r="V535"/>
  <c r="V536"/>
  <c r="V537"/>
  <c r="V538"/>
  <c r="V539"/>
  <c r="V540"/>
  <c r="V541"/>
  <c r="V542"/>
  <c r="V543"/>
  <c r="Y547"/>
  <c r="V548"/>
  <c r="Y551"/>
  <c r="Y552"/>
  <c r="V553"/>
  <c r="P557"/>
  <c r="P558"/>
  <c r="P562"/>
  <c r="Y566"/>
  <c r="Y567"/>
  <c r="Y568"/>
  <c r="Y569"/>
  <c r="Y570"/>
  <c r="V571"/>
  <c r="V572"/>
  <c r="Y586"/>
  <c r="V587"/>
  <c r="V588"/>
  <c r="Y591"/>
  <c r="V592"/>
  <c r="Y596"/>
  <c r="Y597"/>
  <c r="Y598"/>
  <c r="Y599"/>
  <c r="Y600"/>
  <c r="Y602"/>
  <c r="Y603"/>
  <c r="Y604"/>
  <c r="Y605"/>
  <c r="Y606"/>
  <c r="V607"/>
  <c r="Y615"/>
  <c r="V616"/>
  <c r="V617"/>
  <c r="V618"/>
  <c r="V619"/>
  <c r="V620"/>
  <c r="V621"/>
  <c r="V622"/>
  <c r="V623"/>
  <c r="V624"/>
  <c r="V625"/>
  <c r="V626"/>
  <c r="V627"/>
  <c r="Y631"/>
  <c r="V632"/>
  <c r="Y635"/>
  <c r="Y636"/>
  <c r="V637"/>
  <c r="P641"/>
  <c r="P642"/>
  <c r="P646"/>
  <c r="Z649"/>
  <c r="Z650"/>
  <c r="Z654"/>
  <c r="AA657"/>
  <c r="Z658"/>
  <c r="Z661"/>
  <c r="Z664"/>
  <c r="Z667"/>
  <c r="Z669"/>
  <c r="Z670"/>
  <c r="P672"/>
  <c r="AC674"/>
  <c r="AC675"/>
  <c r="T679"/>
  <c r="T680" s="1"/>
  <c r="T681" s="1"/>
  <c r="AC682"/>
  <c r="AC684"/>
  <c r="W686"/>
  <c r="AC687"/>
  <c r="AC690"/>
  <c r="P703"/>
  <c r="P710" s="1"/>
  <c r="P706"/>
  <c r="P708"/>
  <c r="D709"/>
  <c r="W717"/>
  <c r="Y718"/>
  <c r="Y744"/>
  <c r="Y749"/>
  <c r="F751"/>
  <c r="Y751"/>
  <c r="Y753"/>
  <c r="T839"/>
  <c r="T840" s="1"/>
  <c r="T841" s="1"/>
  <c r="T842" s="1"/>
  <c r="T843" s="1"/>
  <c r="T844" s="1"/>
  <c r="T845" s="1"/>
  <c r="P858"/>
  <c r="P866" s="1"/>
  <c r="W929"/>
  <c r="D962"/>
  <c r="Z946"/>
  <c r="V946"/>
  <c r="AA946"/>
  <c r="Z948"/>
  <c r="V948"/>
  <c r="AA948"/>
  <c r="Z964"/>
  <c r="V964"/>
  <c r="T965"/>
  <c r="AA964"/>
  <c r="AA970"/>
  <c r="AB970"/>
  <c r="X970"/>
  <c r="W969" s="1"/>
  <c r="U972"/>
  <c r="Z975"/>
  <c r="AA975"/>
  <c r="D1003"/>
  <c r="P983"/>
  <c r="Z998"/>
  <c r="V998"/>
  <c r="AA998"/>
  <c r="AB998"/>
  <c r="X998"/>
  <c r="Z999"/>
  <c r="V999"/>
  <c r="AA999"/>
  <c r="AB999"/>
  <c r="X999"/>
  <c r="Z1034"/>
  <c r="V1034"/>
  <c r="AA1034"/>
  <c r="AB1034"/>
  <c r="X1034"/>
  <c r="X757"/>
  <c r="W756" s="1"/>
  <c r="AD756" s="1"/>
  <c r="AB757"/>
  <c r="Y758"/>
  <c r="AC758"/>
  <c r="V759"/>
  <c r="Z759"/>
  <c r="X761"/>
  <c r="AB761"/>
  <c r="T762"/>
  <c r="Y763"/>
  <c r="AC763"/>
  <c r="V764"/>
  <c r="Z764"/>
  <c r="Z765"/>
  <c r="V766"/>
  <c r="Z766"/>
  <c r="V767"/>
  <c r="Z767"/>
  <c r="V768"/>
  <c r="Z768"/>
  <c r="V769"/>
  <c r="Z769"/>
  <c r="V770"/>
  <c r="V771"/>
  <c r="Z771"/>
  <c r="V772"/>
  <c r="Z772"/>
  <c r="V773"/>
  <c r="Z773"/>
  <c r="V774"/>
  <c r="Z774"/>
  <c r="X776"/>
  <c r="AB776"/>
  <c r="AB777"/>
  <c r="X778"/>
  <c r="X779"/>
  <c r="X785" s="1"/>
  <c r="AB779"/>
  <c r="X780"/>
  <c r="AB780"/>
  <c r="Y781"/>
  <c r="AC781"/>
  <c r="Y782"/>
  <c r="AC782"/>
  <c r="V783"/>
  <c r="Z783"/>
  <c r="W785"/>
  <c r="P786"/>
  <c r="W786"/>
  <c r="AD786" s="1"/>
  <c r="P787"/>
  <c r="W787"/>
  <c r="AD787" s="1"/>
  <c r="P788"/>
  <c r="P795" s="1"/>
  <c r="W788"/>
  <c r="AD788" s="1"/>
  <c r="W789"/>
  <c r="AD789" s="1"/>
  <c r="P790"/>
  <c r="W790"/>
  <c r="AD790" s="1"/>
  <c r="P791"/>
  <c r="P792" s="1"/>
  <c r="W791"/>
  <c r="AD791" s="1"/>
  <c r="W792"/>
  <c r="AD792" s="1"/>
  <c r="W793"/>
  <c r="AD793" s="1"/>
  <c r="W794"/>
  <c r="AD794" s="1"/>
  <c r="W795"/>
  <c r="Y797"/>
  <c r="AC797"/>
  <c r="Y798"/>
  <c r="AC798"/>
  <c r="V799"/>
  <c r="Z799"/>
  <c r="Y802"/>
  <c r="AC802"/>
  <c r="V803"/>
  <c r="Z803"/>
  <c r="V804"/>
  <c r="Z804"/>
  <c r="X813"/>
  <c r="AB813"/>
  <c r="X814"/>
  <c r="AB814"/>
  <c r="AB815"/>
  <c r="X816"/>
  <c r="AB816"/>
  <c r="Y817"/>
  <c r="AC817"/>
  <c r="V818"/>
  <c r="Z818"/>
  <c r="V819"/>
  <c r="Z819"/>
  <c r="V820"/>
  <c r="Z820"/>
  <c r="V821"/>
  <c r="Z821"/>
  <c r="V822"/>
  <c r="Z822"/>
  <c r="X825"/>
  <c r="W824" s="1"/>
  <c r="AD824" s="1"/>
  <c r="AB825"/>
  <c r="Y826"/>
  <c r="AC826"/>
  <c r="Y827"/>
  <c r="Y828"/>
  <c r="AC828"/>
  <c r="Y829"/>
  <c r="AC829"/>
  <c r="Y830"/>
  <c r="AC830"/>
  <c r="Y831"/>
  <c r="AC831"/>
  <c r="Y832"/>
  <c r="AC832"/>
  <c r="Y833"/>
  <c r="AC833"/>
  <c r="Y834"/>
  <c r="AC834"/>
  <c r="Y835"/>
  <c r="AC835"/>
  <c r="Y836"/>
  <c r="AC836"/>
  <c r="Y837"/>
  <c r="AC837"/>
  <c r="V838"/>
  <c r="Z838"/>
  <c r="P840"/>
  <c r="W840"/>
  <c r="AD840" s="1"/>
  <c r="X841"/>
  <c r="AB841"/>
  <c r="Y842"/>
  <c r="AC842"/>
  <c r="V843"/>
  <c r="Z843"/>
  <c r="X845"/>
  <c r="AB845"/>
  <c r="T846"/>
  <c r="T847" s="1"/>
  <c r="T848" s="1"/>
  <c r="T849" s="1"/>
  <c r="Y847"/>
  <c r="AC847"/>
  <c r="V848"/>
  <c r="Z848"/>
  <c r="Z849"/>
  <c r="V850"/>
  <c r="Z850"/>
  <c r="V851"/>
  <c r="Z851"/>
  <c r="V852"/>
  <c r="Z852"/>
  <c r="V853"/>
  <c r="Z853"/>
  <c r="V854"/>
  <c r="V855"/>
  <c r="Z855"/>
  <c r="V856"/>
  <c r="Z856"/>
  <c r="V857"/>
  <c r="Z857"/>
  <c r="V858"/>
  <c r="Z858"/>
  <c r="X860"/>
  <c r="AB860"/>
  <c r="AB861"/>
  <c r="X863"/>
  <c r="X869" s="1"/>
  <c r="AB863"/>
  <c r="X864"/>
  <c r="AB864"/>
  <c r="Y865"/>
  <c r="AC865"/>
  <c r="Y866"/>
  <c r="AC866"/>
  <c r="V867"/>
  <c r="Z867"/>
  <c r="W869"/>
  <c r="P870"/>
  <c r="W870"/>
  <c r="AD870" s="1"/>
  <c r="P871"/>
  <c r="W871"/>
  <c r="AD871" s="1"/>
  <c r="P872"/>
  <c r="P879" s="1"/>
  <c r="W872"/>
  <c r="AD872" s="1"/>
  <c r="W873"/>
  <c r="AD873" s="1"/>
  <c r="P874"/>
  <c r="W874"/>
  <c r="AD874" s="1"/>
  <c r="P875"/>
  <c r="P876" s="1"/>
  <c r="W875"/>
  <c r="AD875" s="1"/>
  <c r="W876"/>
  <c r="AD876" s="1"/>
  <c r="W877"/>
  <c r="AD877" s="1"/>
  <c r="W878"/>
  <c r="AD878" s="1"/>
  <c r="W879"/>
  <c r="Y881"/>
  <c r="AC881"/>
  <c r="Y882"/>
  <c r="AC882"/>
  <c r="V883"/>
  <c r="Z883"/>
  <c r="Y886"/>
  <c r="AC886"/>
  <c r="V887"/>
  <c r="Z887"/>
  <c r="V888"/>
  <c r="Z888"/>
  <c r="T898"/>
  <c r="T899" s="1"/>
  <c r="T900" s="1"/>
  <c r="T901" s="1"/>
  <c r="T902" s="1"/>
  <c r="T903" s="1"/>
  <c r="X898"/>
  <c r="AB898"/>
  <c r="AB899"/>
  <c r="X900"/>
  <c r="AB900"/>
  <c r="Y901"/>
  <c r="AC901"/>
  <c r="V902"/>
  <c r="Z902"/>
  <c r="V903"/>
  <c r="Z903"/>
  <c r="V904"/>
  <c r="Z904"/>
  <c r="V905"/>
  <c r="Z905"/>
  <c r="V906"/>
  <c r="Z906"/>
  <c r="W908"/>
  <c r="AD908" s="1"/>
  <c r="X909"/>
  <c r="AB909"/>
  <c r="Y910"/>
  <c r="AC910"/>
  <c r="Y911"/>
  <c r="Y912"/>
  <c r="AC912"/>
  <c r="Y913"/>
  <c r="AC913"/>
  <c r="Y914"/>
  <c r="AC914"/>
  <c r="Y915"/>
  <c r="AC915"/>
  <c r="Y916"/>
  <c r="AC916"/>
  <c r="Y917"/>
  <c r="AC917"/>
  <c r="Y918"/>
  <c r="AC918"/>
  <c r="Y919"/>
  <c r="AC919"/>
  <c r="Y920"/>
  <c r="AC920"/>
  <c r="Y921"/>
  <c r="AC921"/>
  <c r="V922"/>
  <c r="Z922"/>
  <c r="X925"/>
  <c r="W924" s="1"/>
  <c r="AD924" s="1"/>
  <c r="AB925"/>
  <c r="Y926"/>
  <c r="AC926"/>
  <c r="V927"/>
  <c r="Z927"/>
  <c r="X929"/>
  <c r="AB929"/>
  <c r="T930"/>
  <c r="T931" s="1"/>
  <c r="T932" s="1"/>
  <c r="T933" s="1"/>
  <c r="V931"/>
  <c r="P935"/>
  <c r="D941"/>
  <c r="AC946"/>
  <c r="AC948"/>
  <c r="P959"/>
  <c r="P960" s="1"/>
  <c r="P962" s="1"/>
  <c r="D963"/>
  <c r="AC964"/>
  <c r="W967"/>
  <c r="AC970"/>
  <c r="W972"/>
  <c r="AC975"/>
  <c r="AB977"/>
  <c r="AB980"/>
  <c r="X981"/>
  <c r="AB982"/>
  <c r="D1046"/>
  <c r="W1142"/>
  <c r="W1184"/>
  <c r="AB931"/>
  <c r="X931"/>
  <c r="X937" s="1"/>
  <c r="Z969"/>
  <c r="V969"/>
  <c r="AA969"/>
  <c r="Z976"/>
  <c r="V976"/>
  <c r="AA976"/>
  <c r="Z978"/>
  <c r="V978"/>
  <c r="AA978"/>
  <c r="Z981"/>
  <c r="V981"/>
  <c r="AA981"/>
  <c r="Z994"/>
  <c r="V994"/>
  <c r="AA994"/>
  <c r="AB994"/>
  <c r="X994"/>
  <c r="Z995"/>
  <c r="V995"/>
  <c r="AA995"/>
  <c r="T996"/>
  <c r="AB995"/>
  <c r="Z1000"/>
  <c r="V1000"/>
  <c r="AA1000"/>
  <c r="AB1000"/>
  <c r="X1000"/>
  <c r="Z1003"/>
  <c r="V1003"/>
  <c r="AA1003"/>
  <c r="AB1003"/>
  <c r="X1003"/>
  <c r="Z1005"/>
  <c r="V1005"/>
  <c r="AA1005"/>
  <c r="AB1005"/>
  <c r="X1005"/>
  <c r="Z1010"/>
  <c r="V1010"/>
  <c r="AA1010"/>
  <c r="AB1010"/>
  <c r="X1010"/>
  <c r="Z1033"/>
  <c r="V1033"/>
  <c r="AA1033"/>
  <c r="AB1033"/>
  <c r="X1033"/>
  <c r="P1038"/>
  <c r="Y699"/>
  <c r="AC699"/>
  <c r="AD711"/>
  <c r="Y715"/>
  <c r="AC715"/>
  <c r="Y719"/>
  <c r="AC719"/>
  <c r="Y720"/>
  <c r="AC720"/>
  <c r="AD721"/>
  <c r="P725"/>
  <c r="P726" s="1"/>
  <c r="P730"/>
  <c r="P732"/>
  <c r="P740" s="1"/>
  <c r="Y734"/>
  <c r="AC734"/>
  <c r="Y735"/>
  <c r="AC735"/>
  <c r="Y736"/>
  <c r="AC736"/>
  <c r="Y737"/>
  <c r="AC737"/>
  <c r="Y738"/>
  <c r="AC738"/>
  <c r="Y754"/>
  <c r="AC754"/>
  <c r="Y759"/>
  <c r="AC759"/>
  <c r="Y764"/>
  <c r="AC764"/>
  <c r="Y765"/>
  <c r="AC765"/>
  <c r="Y766"/>
  <c r="AC766"/>
  <c r="Y767"/>
  <c r="AC767"/>
  <c r="Y768"/>
  <c r="AC768"/>
  <c r="AC769"/>
  <c r="Y770"/>
  <c r="AC770"/>
  <c r="Y771"/>
  <c r="AC771"/>
  <c r="Y772"/>
  <c r="AC772"/>
  <c r="Y773"/>
  <c r="AC773"/>
  <c r="Y774"/>
  <c r="AC774"/>
  <c r="Y783"/>
  <c r="AC783"/>
  <c r="Y799"/>
  <c r="AC799"/>
  <c r="Y803"/>
  <c r="AC803"/>
  <c r="Y804"/>
  <c r="AC804"/>
  <c r="P809"/>
  <c r="P810"/>
  <c r="P814"/>
  <c r="P816"/>
  <c r="P824" s="1"/>
  <c r="Y818"/>
  <c r="AC818"/>
  <c r="Y819"/>
  <c r="AC819"/>
  <c r="Y820"/>
  <c r="AC820"/>
  <c r="Y821"/>
  <c r="AC821"/>
  <c r="Y822"/>
  <c r="AC822"/>
  <c r="Y838"/>
  <c r="AC838"/>
  <c r="Y843"/>
  <c r="AC843"/>
  <c r="Y848"/>
  <c r="AC848"/>
  <c r="Y849"/>
  <c r="AC849"/>
  <c r="Y850"/>
  <c r="AC850"/>
  <c r="Y851"/>
  <c r="AC851"/>
  <c r="Y852"/>
  <c r="AC852"/>
  <c r="AC853"/>
  <c r="Y854"/>
  <c r="AC854"/>
  <c r="Y855"/>
  <c r="AC855"/>
  <c r="Y856"/>
  <c r="AC856"/>
  <c r="Y857"/>
  <c r="AC857"/>
  <c r="Y858"/>
  <c r="AC858"/>
  <c r="Y867"/>
  <c r="AC867"/>
  <c r="Y883"/>
  <c r="AC883"/>
  <c r="Y887"/>
  <c r="AC887"/>
  <c r="Y888"/>
  <c r="AC888"/>
  <c r="P893"/>
  <c r="P894"/>
  <c r="P898"/>
  <c r="P900"/>
  <c r="P908" s="1"/>
  <c r="Y902"/>
  <c r="AC902"/>
  <c r="Y903"/>
  <c r="AC903"/>
  <c r="Y904"/>
  <c r="AC904"/>
  <c r="Y905"/>
  <c r="AC905"/>
  <c r="Y906"/>
  <c r="AC906"/>
  <c r="Y922"/>
  <c r="AC922"/>
  <c r="Y927"/>
  <c r="AC927"/>
  <c r="Z931"/>
  <c r="W944"/>
  <c r="AC969"/>
  <c r="AC976"/>
  <c r="AC978"/>
  <c r="AC981"/>
  <c r="P1026"/>
  <c r="E1219"/>
  <c r="F1219" s="1"/>
  <c r="G1219" s="1"/>
  <c r="H1219" s="1"/>
  <c r="I1219" s="1"/>
  <c r="J1219" s="1"/>
  <c r="K1219" s="1"/>
  <c r="L1219" s="1"/>
  <c r="M1219" s="1"/>
  <c r="N1219" s="1"/>
  <c r="O1219" s="1"/>
  <c r="Z944"/>
  <c r="V944"/>
  <c r="AA944"/>
  <c r="Z947"/>
  <c r="V947"/>
  <c r="AA947"/>
  <c r="AA950"/>
  <c r="AD950" s="1"/>
  <c r="AB950"/>
  <c r="X950"/>
  <c r="AA966"/>
  <c r="AB966"/>
  <c r="X966"/>
  <c r="Z979"/>
  <c r="V979"/>
  <c r="AA979"/>
  <c r="Z985"/>
  <c r="V985"/>
  <c r="AA985"/>
  <c r="AB985"/>
  <c r="X985"/>
  <c r="Z996"/>
  <c r="V996"/>
  <c r="AA996"/>
  <c r="T997"/>
  <c r="AB996"/>
  <c r="X996"/>
  <c r="Z1001"/>
  <c r="V1001"/>
  <c r="AA1001"/>
  <c r="AB1001"/>
  <c r="X1001"/>
  <c r="D1045"/>
  <c r="D1026"/>
  <c r="P1025"/>
  <c r="Y655"/>
  <c r="Y656"/>
  <c r="P662"/>
  <c r="P669" s="1"/>
  <c r="Y671"/>
  <c r="Y672"/>
  <c r="AD672" s="1"/>
  <c r="V673"/>
  <c r="Z673"/>
  <c r="Y676"/>
  <c r="AD676" s="1"/>
  <c r="V677"/>
  <c r="Z677"/>
  <c r="Y691"/>
  <c r="AD691" s="1"/>
  <c r="V692"/>
  <c r="Z692"/>
  <c r="V693"/>
  <c r="Z693"/>
  <c r="V694"/>
  <c r="Z694"/>
  <c r="V695"/>
  <c r="Z695"/>
  <c r="V696"/>
  <c r="Z696"/>
  <c r="X699"/>
  <c r="AB699"/>
  <c r="Y700"/>
  <c r="AD700" s="1"/>
  <c r="Y701"/>
  <c r="Y702"/>
  <c r="AD702" s="1"/>
  <c r="Y703"/>
  <c r="AD703" s="1"/>
  <c r="Y704"/>
  <c r="AD704" s="1"/>
  <c r="Y705"/>
  <c r="AD705" s="1"/>
  <c r="Y706"/>
  <c r="AD706" s="1"/>
  <c r="Y707"/>
  <c r="AD707" s="1"/>
  <c r="Y708"/>
  <c r="AD708" s="1"/>
  <c r="Y709"/>
  <c r="AD709" s="1"/>
  <c r="Y710"/>
  <c r="AD710" s="1"/>
  <c r="Y711"/>
  <c r="V712"/>
  <c r="Z712"/>
  <c r="X715"/>
  <c r="AB715"/>
  <c r="Y716"/>
  <c r="AD716" s="1"/>
  <c r="V717"/>
  <c r="Z717"/>
  <c r="X719"/>
  <c r="AB719"/>
  <c r="X720"/>
  <c r="AD720" s="1"/>
  <c r="AB720"/>
  <c r="Y721"/>
  <c r="V722"/>
  <c r="Z722"/>
  <c r="Z723"/>
  <c r="V724"/>
  <c r="Z724"/>
  <c r="V725"/>
  <c r="Z725"/>
  <c r="V726"/>
  <c r="Z726"/>
  <c r="V727"/>
  <c r="Z727"/>
  <c r="V728"/>
  <c r="V729"/>
  <c r="Z729"/>
  <c r="V730"/>
  <c r="Z730"/>
  <c r="V731"/>
  <c r="Z731"/>
  <c r="V732"/>
  <c r="Z732"/>
  <c r="X734"/>
  <c r="AB734"/>
  <c r="X735"/>
  <c r="AB735"/>
  <c r="X736"/>
  <c r="W735" s="1"/>
  <c r="X737"/>
  <c r="W736" s="1"/>
  <c r="AB737"/>
  <c r="X738"/>
  <c r="AD738" s="1"/>
  <c r="AB738"/>
  <c r="Y739"/>
  <c r="AD739" s="1"/>
  <c r="Y740"/>
  <c r="AD740" s="1"/>
  <c r="V741"/>
  <c r="Z741"/>
  <c r="P744"/>
  <c r="P745"/>
  <c r="P746"/>
  <c r="P753" s="1"/>
  <c r="P748"/>
  <c r="P749"/>
  <c r="P750" s="1"/>
  <c r="X754"/>
  <c r="AB754"/>
  <c r="Y755"/>
  <c r="AD755" s="1"/>
  <c r="Y756"/>
  <c r="V757"/>
  <c r="Z757"/>
  <c r="AA758"/>
  <c r="X759"/>
  <c r="X765" s="1"/>
  <c r="W764" s="1"/>
  <c r="AB759"/>
  <c r="Y760"/>
  <c r="V761"/>
  <c r="Z761"/>
  <c r="AA763"/>
  <c r="X764"/>
  <c r="AB764"/>
  <c r="AB765"/>
  <c r="X766"/>
  <c r="AB766"/>
  <c r="AB767"/>
  <c r="X768"/>
  <c r="AB768"/>
  <c r="X769"/>
  <c r="AB769"/>
  <c r="X770"/>
  <c r="AB770"/>
  <c r="X771"/>
  <c r="X777" s="1"/>
  <c r="W776" s="1"/>
  <c r="AB771"/>
  <c r="X772"/>
  <c r="AB772"/>
  <c r="AB773"/>
  <c r="X774"/>
  <c r="AB774"/>
  <c r="Y775"/>
  <c r="V776"/>
  <c r="Z776"/>
  <c r="V777"/>
  <c r="Z777"/>
  <c r="V778"/>
  <c r="Z778"/>
  <c r="V779"/>
  <c r="Z779"/>
  <c r="V780"/>
  <c r="Z780"/>
  <c r="AA782"/>
  <c r="X783"/>
  <c r="W782" s="1"/>
  <c r="AD782" s="1"/>
  <c r="AB783"/>
  <c r="Y784"/>
  <c r="Y785"/>
  <c r="Y786"/>
  <c r="Y787"/>
  <c r="Y788"/>
  <c r="Y789"/>
  <c r="Y790"/>
  <c r="Y791"/>
  <c r="Y792"/>
  <c r="Y793"/>
  <c r="Y794"/>
  <c r="Y795"/>
  <c r="AD795" s="1"/>
  <c r="V796"/>
  <c r="Z796"/>
  <c r="AA797"/>
  <c r="AA798"/>
  <c r="T799"/>
  <c r="T800" s="1"/>
  <c r="T801" s="1"/>
  <c r="T802" s="1"/>
  <c r="T803" s="1"/>
  <c r="T804" s="1"/>
  <c r="T805" s="1"/>
  <c r="T806" s="1"/>
  <c r="T807" s="1"/>
  <c r="X799"/>
  <c r="AB799"/>
  <c r="Y800"/>
  <c r="V801"/>
  <c r="Z801"/>
  <c r="AA802"/>
  <c r="X803"/>
  <c r="AB803"/>
  <c r="X804"/>
  <c r="AB804"/>
  <c r="Y805"/>
  <c r="V806"/>
  <c r="Z806"/>
  <c r="Z807"/>
  <c r="V808"/>
  <c r="Z808"/>
  <c r="V809"/>
  <c r="Z809"/>
  <c r="V810"/>
  <c r="Z810"/>
  <c r="V811"/>
  <c r="Z811"/>
  <c r="V812"/>
  <c r="V813"/>
  <c r="Z813"/>
  <c r="V814"/>
  <c r="Z814"/>
  <c r="V815"/>
  <c r="Z815"/>
  <c r="V816"/>
  <c r="Z816"/>
  <c r="AA817"/>
  <c r="X818"/>
  <c r="AB818"/>
  <c r="X819"/>
  <c r="W818" s="1"/>
  <c r="AB819"/>
  <c r="X820"/>
  <c r="X821"/>
  <c r="X827" s="1"/>
  <c r="AB821"/>
  <c r="X822"/>
  <c r="AB822"/>
  <c r="Y823"/>
  <c r="Y824"/>
  <c r="V825"/>
  <c r="Z825"/>
  <c r="W827"/>
  <c r="P828"/>
  <c r="W828"/>
  <c r="AD828" s="1"/>
  <c r="P829"/>
  <c r="W829"/>
  <c r="AD829" s="1"/>
  <c r="P830"/>
  <c r="P837" s="1"/>
  <c r="W830"/>
  <c r="AD830" s="1"/>
  <c r="W831"/>
  <c r="AD831" s="1"/>
  <c r="P832"/>
  <c r="W832"/>
  <c r="AD832" s="1"/>
  <c r="W833"/>
  <c r="AD833" s="1"/>
  <c r="W834"/>
  <c r="AD834" s="1"/>
  <c r="W835"/>
  <c r="AD835" s="1"/>
  <c r="W836"/>
  <c r="AD836" s="1"/>
  <c r="AA837"/>
  <c r="X838"/>
  <c r="W837" s="1"/>
  <c r="AD837" s="1"/>
  <c r="AB838"/>
  <c r="Y839"/>
  <c r="Y840"/>
  <c r="V841"/>
  <c r="Z841"/>
  <c r="AA842"/>
  <c r="X843"/>
  <c r="AB843"/>
  <c r="Y844"/>
  <c r="V845"/>
  <c r="Z845"/>
  <c r="AA847"/>
  <c r="X848"/>
  <c r="AB848"/>
  <c r="X849"/>
  <c r="W848" s="1"/>
  <c r="AB849"/>
  <c r="X850"/>
  <c r="AB850"/>
  <c r="AB851"/>
  <c r="X852"/>
  <c r="AB852"/>
  <c r="X853"/>
  <c r="AB853"/>
  <c r="X854"/>
  <c r="AB854"/>
  <c r="X855"/>
  <c r="X861" s="1"/>
  <c r="W860" s="1"/>
  <c r="AB855"/>
  <c r="X856"/>
  <c r="X862" s="1"/>
  <c r="AB856"/>
  <c r="AB857"/>
  <c r="X858"/>
  <c r="AB858"/>
  <c r="Y859"/>
  <c r="V860"/>
  <c r="Z860"/>
  <c r="V861"/>
  <c r="Z861"/>
  <c r="V862"/>
  <c r="Z862"/>
  <c r="V863"/>
  <c r="Z863"/>
  <c r="V864"/>
  <c r="Z864"/>
  <c r="W866"/>
  <c r="AD866" s="1"/>
  <c r="AA866"/>
  <c r="X867"/>
  <c r="AB867"/>
  <c r="Y868"/>
  <c r="Y869"/>
  <c r="Y870"/>
  <c r="Y871"/>
  <c r="Y872"/>
  <c r="Y873"/>
  <c r="Y874"/>
  <c r="Y875"/>
  <c r="Y876"/>
  <c r="Y877"/>
  <c r="Y878"/>
  <c r="Y879"/>
  <c r="AD879" s="1"/>
  <c r="V880"/>
  <c r="Z880"/>
  <c r="AA881"/>
  <c r="AA882"/>
  <c r="T883"/>
  <c r="T884" s="1"/>
  <c r="T885" s="1"/>
  <c r="T886" s="1"/>
  <c r="T887" s="1"/>
  <c r="X883"/>
  <c r="AB883"/>
  <c r="Y884"/>
  <c r="V885"/>
  <c r="Z885"/>
  <c r="AA886"/>
  <c r="X887"/>
  <c r="AB887"/>
  <c r="X888"/>
  <c r="AB888"/>
  <c r="Y889"/>
  <c r="V890"/>
  <c r="Z890"/>
  <c r="Z891"/>
  <c r="V892"/>
  <c r="Z892"/>
  <c r="V893"/>
  <c r="Z893"/>
  <c r="V894"/>
  <c r="Z894"/>
  <c r="V895"/>
  <c r="Z895"/>
  <c r="V896"/>
  <c r="V897"/>
  <c r="Z897"/>
  <c r="V898"/>
  <c r="Z898"/>
  <c r="V899"/>
  <c r="Z899"/>
  <c r="V900"/>
  <c r="Z900"/>
  <c r="AA901"/>
  <c r="X902"/>
  <c r="AB902"/>
  <c r="X903"/>
  <c r="W902" s="1"/>
  <c r="AB903"/>
  <c r="X904"/>
  <c r="X905"/>
  <c r="X911" s="1"/>
  <c r="AB905"/>
  <c r="X906"/>
  <c r="AB906"/>
  <c r="Y907"/>
  <c r="Y908"/>
  <c r="V909"/>
  <c r="Z909"/>
  <c r="W911"/>
  <c r="P912"/>
  <c r="W912"/>
  <c r="AD912" s="1"/>
  <c r="W913"/>
  <c r="AD913" s="1"/>
  <c r="P914"/>
  <c r="P913" s="1"/>
  <c r="W914"/>
  <c r="AD914" s="1"/>
  <c r="W915"/>
  <c r="AD915" s="1"/>
  <c r="P916"/>
  <c r="W916"/>
  <c r="AD916" s="1"/>
  <c r="P917"/>
  <c r="P918" s="1"/>
  <c r="W917"/>
  <c r="AD917" s="1"/>
  <c r="W918"/>
  <c r="AD918" s="1"/>
  <c r="W919"/>
  <c r="AD919" s="1"/>
  <c r="W920"/>
  <c r="AD920" s="1"/>
  <c r="AA921"/>
  <c r="X922"/>
  <c r="W921" s="1"/>
  <c r="AD921" s="1"/>
  <c r="AB922"/>
  <c r="Y923"/>
  <c r="Y924"/>
  <c r="V925"/>
  <c r="Z925"/>
  <c r="AA926"/>
  <c r="X927"/>
  <c r="X933" s="1"/>
  <c r="AB927"/>
  <c r="Y928"/>
  <c r="V929"/>
  <c r="Z929"/>
  <c r="Y931"/>
  <c r="P936"/>
  <c r="W936"/>
  <c r="AC944"/>
  <c r="Y946"/>
  <c r="AC947"/>
  <c r="Y948"/>
  <c r="AC950"/>
  <c r="Y964"/>
  <c r="AC966"/>
  <c r="AB969"/>
  <c r="Y970"/>
  <c r="W974"/>
  <c r="Y975"/>
  <c r="AB976"/>
  <c r="AB978"/>
  <c r="AC979"/>
  <c r="X980"/>
  <c r="AB981"/>
  <c r="X982"/>
  <c r="AC998"/>
  <c r="AC999"/>
  <c r="P1001"/>
  <c r="I1034"/>
  <c r="AC1034"/>
  <c r="Z945"/>
  <c r="V945"/>
  <c r="AA949"/>
  <c r="AB949"/>
  <c r="X949"/>
  <c r="AA965"/>
  <c r="T966"/>
  <c r="T967" s="1"/>
  <c r="T968" s="1"/>
  <c r="T969" s="1"/>
  <c r="T970" s="1"/>
  <c r="T971" s="1"/>
  <c r="T972" s="1"/>
  <c r="AB965"/>
  <c r="X965"/>
  <c r="Z974"/>
  <c r="V974"/>
  <c r="AA974"/>
  <c r="Z977"/>
  <c r="V977"/>
  <c r="AA977"/>
  <c r="V980"/>
  <c r="AA980"/>
  <c r="Z982"/>
  <c r="V982"/>
  <c r="AA982"/>
  <c r="Z997"/>
  <c r="V997"/>
  <c r="AA997"/>
  <c r="T998"/>
  <c r="T999" s="1"/>
  <c r="T1000" s="1"/>
  <c r="T1001" s="1"/>
  <c r="T1002" s="1"/>
  <c r="T1003" s="1"/>
  <c r="T1004" s="1"/>
  <c r="T1005" s="1"/>
  <c r="T1006" s="1"/>
  <c r="T1007" s="1"/>
  <c r="T1008" s="1"/>
  <c r="T1009" s="1"/>
  <c r="T1010" s="1"/>
  <c r="T1011" s="1"/>
  <c r="T1012" s="1"/>
  <c r="T1013" s="1"/>
  <c r="AB997"/>
  <c r="X997"/>
  <c r="Z1002"/>
  <c r="V1002"/>
  <c r="AA1002"/>
  <c r="AB1002"/>
  <c r="X1002"/>
  <c r="Z1004"/>
  <c r="V1004"/>
  <c r="AA1004"/>
  <c r="AB1004"/>
  <c r="X1004"/>
  <c r="Z1015"/>
  <c r="V1015"/>
  <c r="AA1015"/>
  <c r="AB1015"/>
  <c r="X1015"/>
  <c r="X1021" s="1"/>
  <c r="W1020" s="1"/>
  <c r="AD1020" s="1"/>
  <c r="D1087"/>
  <c r="D1068"/>
  <c r="P1067"/>
  <c r="P1068" s="1"/>
  <c r="P1076" s="1"/>
  <c r="D1129"/>
  <c r="P1109"/>
  <c r="D1171"/>
  <c r="P1151"/>
  <c r="Y673"/>
  <c r="Y677"/>
  <c r="P683"/>
  <c r="P684"/>
  <c r="P688"/>
  <c r="Y692"/>
  <c r="Y693"/>
  <c r="Y694"/>
  <c r="Y695"/>
  <c r="Y696"/>
  <c r="AA699"/>
  <c r="Y712"/>
  <c r="AA715"/>
  <c r="Y717"/>
  <c r="AA720"/>
  <c r="Y722"/>
  <c r="Y723"/>
  <c r="Y724"/>
  <c r="Y725"/>
  <c r="Y726"/>
  <c r="Y728"/>
  <c r="Y729"/>
  <c r="Y730"/>
  <c r="Y731"/>
  <c r="Y732"/>
  <c r="AA738"/>
  <c r="Y741"/>
  <c r="AA754"/>
  <c r="Y757"/>
  <c r="AA759"/>
  <c r="Y761"/>
  <c r="P767"/>
  <c r="P768"/>
  <c r="P772"/>
  <c r="AA774"/>
  <c r="Y776"/>
  <c r="Y777"/>
  <c r="Y778"/>
  <c r="Y779"/>
  <c r="Y780"/>
  <c r="AA783"/>
  <c r="Y796"/>
  <c r="V797"/>
  <c r="V798"/>
  <c r="AA799"/>
  <c r="Y801"/>
  <c r="V802"/>
  <c r="AA804"/>
  <c r="Y806"/>
  <c r="Y807"/>
  <c r="Y808"/>
  <c r="Y809"/>
  <c r="Y810"/>
  <c r="Y812"/>
  <c r="Y813"/>
  <c r="Y814"/>
  <c r="Y815"/>
  <c r="Y816"/>
  <c r="AA822"/>
  <c r="Y825"/>
  <c r="AA838"/>
  <c r="Y841"/>
  <c r="AA843"/>
  <c r="Y845"/>
  <c r="P851"/>
  <c r="P852"/>
  <c r="P856"/>
  <c r="AA858"/>
  <c r="Y860"/>
  <c r="Y861"/>
  <c r="Y862"/>
  <c r="Y863"/>
  <c r="Y864"/>
  <c r="AA867"/>
  <c r="Y880"/>
  <c r="V881"/>
  <c r="V882"/>
  <c r="AA883"/>
  <c r="Y885"/>
  <c r="V886"/>
  <c r="AA888"/>
  <c r="Y890"/>
  <c r="Y891"/>
  <c r="Y892"/>
  <c r="Y893"/>
  <c r="Y894"/>
  <c r="Y896"/>
  <c r="Y897"/>
  <c r="Y898"/>
  <c r="Y899"/>
  <c r="Y900"/>
  <c r="AA906"/>
  <c r="Y909"/>
  <c r="AA922"/>
  <c r="Y925"/>
  <c r="AA927"/>
  <c r="Y929"/>
  <c r="AC931"/>
  <c r="AC945"/>
  <c r="X946"/>
  <c r="P947"/>
  <c r="P948" s="1"/>
  <c r="X948"/>
  <c r="AC949"/>
  <c r="W964"/>
  <c r="X964"/>
  <c r="W963" s="1"/>
  <c r="AD963" s="1"/>
  <c r="AC965"/>
  <c r="Y969"/>
  <c r="V970"/>
  <c r="AC974"/>
  <c r="X975"/>
  <c r="Y976"/>
  <c r="AC977"/>
  <c r="Y978"/>
  <c r="AC980"/>
  <c r="Y981"/>
  <c r="AC982"/>
  <c r="W993"/>
  <c r="AC994"/>
  <c r="Y998"/>
  <c r="Y999"/>
  <c r="AC1000"/>
  <c r="J1003"/>
  <c r="AC1003"/>
  <c r="AC1005"/>
  <c r="AC1010"/>
  <c r="W1012"/>
  <c r="AC1033"/>
  <c r="Y1034"/>
  <c r="W1137"/>
  <c r="T1165"/>
  <c r="AB1164"/>
  <c r="X1164"/>
  <c r="AB1168"/>
  <c r="X1168"/>
  <c r="Z1176"/>
  <c r="V1176"/>
  <c r="AA1176"/>
  <c r="Z1180"/>
  <c r="V1180"/>
  <c r="AA1180"/>
  <c r="Z1204"/>
  <c r="V1204"/>
  <c r="AA1204"/>
  <c r="D1423"/>
  <c r="P1403"/>
  <c r="Y932"/>
  <c r="Y933"/>
  <c r="Y934"/>
  <c r="Y935"/>
  <c r="Y936"/>
  <c r="Y938"/>
  <c r="Y939"/>
  <c r="AD939" s="1"/>
  <c r="Y940"/>
  <c r="Y941"/>
  <c r="Y942"/>
  <c r="AC942"/>
  <c r="Y951"/>
  <c r="AD951" s="1"/>
  <c r="V952"/>
  <c r="Z952"/>
  <c r="V953"/>
  <c r="Z953"/>
  <c r="V954"/>
  <c r="Z954"/>
  <c r="Y967"/>
  <c r="AC967"/>
  <c r="AD968"/>
  <c r="Y971"/>
  <c r="AC971"/>
  <c r="P977"/>
  <c r="P978"/>
  <c r="P981"/>
  <c r="P982"/>
  <c r="AA983"/>
  <c r="AA984"/>
  <c r="Y986"/>
  <c r="AC986"/>
  <c r="Y987"/>
  <c r="AC987"/>
  <c r="Y988"/>
  <c r="AC988"/>
  <c r="Y989"/>
  <c r="AC989"/>
  <c r="Y990"/>
  <c r="AC990"/>
  <c r="AA993"/>
  <c r="Y1006"/>
  <c r="V1007"/>
  <c r="Z1007"/>
  <c r="V1008"/>
  <c r="Z1008"/>
  <c r="AA1009"/>
  <c r="Y1011"/>
  <c r="V1012"/>
  <c r="Z1012"/>
  <c r="AA1013"/>
  <c r="AA1014"/>
  <c r="T1015"/>
  <c r="T1016" s="1"/>
  <c r="T1017" s="1"/>
  <c r="Y1016"/>
  <c r="Y1017"/>
  <c r="Y1018"/>
  <c r="Y1019"/>
  <c r="Y1020"/>
  <c r="Y1022"/>
  <c r="Y1023"/>
  <c r="AD1023" s="1"/>
  <c r="Y1024"/>
  <c r="Y1025"/>
  <c r="Y1026"/>
  <c r="AC1026"/>
  <c r="AA1028"/>
  <c r="AA1030"/>
  <c r="AA1031"/>
  <c r="P1032"/>
  <c r="AA1032"/>
  <c r="Y1035"/>
  <c r="V1036"/>
  <c r="Z1036"/>
  <c r="V1037"/>
  <c r="Z1037"/>
  <c r="V1038"/>
  <c r="Z1038"/>
  <c r="V1039"/>
  <c r="Z1039"/>
  <c r="V1040"/>
  <c r="Z1040"/>
  <c r="AD1047"/>
  <c r="AA1048"/>
  <c r="T1049"/>
  <c r="X1049"/>
  <c r="W1048" s="1"/>
  <c r="AB1049"/>
  <c r="T1050"/>
  <c r="X1050"/>
  <c r="AB1050"/>
  <c r="Y1051"/>
  <c r="AC1051"/>
  <c r="AA1053"/>
  <c r="X1054"/>
  <c r="X1060" s="1"/>
  <c r="AB1054"/>
  <c r="Y1055"/>
  <c r="AC1055"/>
  <c r="U1056"/>
  <c r="AA1058"/>
  <c r="AA1059"/>
  <c r="AA1060"/>
  <c r="P1061"/>
  <c r="AA1061"/>
  <c r="P1062"/>
  <c r="AA1062"/>
  <c r="AA1063"/>
  <c r="AA1064"/>
  <c r="P1065"/>
  <c r="AA1065"/>
  <c r="P1066"/>
  <c r="AA1066"/>
  <c r="AA1067"/>
  <c r="AA1068"/>
  <c r="X1069"/>
  <c r="AB1069"/>
  <c r="Y1070"/>
  <c r="AC1070"/>
  <c r="Y1071"/>
  <c r="AC1071"/>
  <c r="Y1072"/>
  <c r="AC1072"/>
  <c r="Y1073"/>
  <c r="AC1073"/>
  <c r="Y1074"/>
  <c r="AC1074"/>
  <c r="AA1077"/>
  <c r="X1078"/>
  <c r="W1077" s="1"/>
  <c r="AB1078"/>
  <c r="AB1079"/>
  <c r="T1080"/>
  <c r="T1081" s="1"/>
  <c r="T1082" s="1"/>
  <c r="T1083" s="1"/>
  <c r="T1084" s="1"/>
  <c r="T1085" s="1"/>
  <c r="T1086" s="1"/>
  <c r="T1087" s="1"/>
  <c r="T1088" s="1"/>
  <c r="T1089" s="1"/>
  <c r="T1090" s="1"/>
  <c r="T1091" s="1"/>
  <c r="T1092" s="1"/>
  <c r="T1093" s="1"/>
  <c r="T1094" s="1"/>
  <c r="T1095" s="1"/>
  <c r="T1096" s="1"/>
  <c r="T1097" s="1"/>
  <c r="X1080"/>
  <c r="AB1080"/>
  <c r="X1081"/>
  <c r="AB1081"/>
  <c r="X1082"/>
  <c r="AB1082"/>
  <c r="X1083"/>
  <c r="AB1083"/>
  <c r="X1084"/>
  <c r="AB1084"/>
  <c r="X1085"/>
  <c r="AB1085"/>
  <c r="X1086"/>
  <c r="AB1086"/>
  <c r="X1087"/>
  <c r="AB1087"/>
  <c r="X1088"/>
  <c r="AB1088"/>
  <c r="X1089"/>
  <c r="AB1089"/>
  <c r="Y1090"/>
  <c r="V1091"/>
  <c r="Z1091"/>
  <c r="V1092"/>
  <c r="Z1092"/>
  <c r="AA1093"/>
  <c r="X1094"/>
  <c r="AB1094"/>
  <c r="Y1095"/>
  <c r="V1096"/>
  <c r="Z1096"/>
  <c r="AA1097"/>
  <c r="AA1098"/>
  <c r="T1099"/>
  <c r="X1099"/>
  <c r="X1105" s="1"/>
  <c r="AB1099"/>
  <c r="Y1100"/>
  <c r="Y1101"/>
  <c r="Y1102"/>
  <c r="Y1103"/>
  <c r="Y1104"/>
  <c r="Y1106"/>
  <c r="AC1106"/>
  <c r="Y1107"/>
  <c r="AC1107"/>
  <c r="Y1108"/>
  <c r="AC1108"/>
  <c r="Y1109"/>
  <c r="AC1109"/>
  <c r="Y1110"/>
  <c r="AC1110"/>
  <c r="AA1112"/>
  <c r="AA1114"/>
  <c r="AA1115"/>
  <c r="P1116"/>
  <c r="P1118" s="1"/>
  <c r="AA1116"/>
  <c r="X1117"/>
  <c r="AB1117"/>
  <c r="X1118"/>
  <c r="AB1118"/>
  <c r="Y1119"/>
  <c r="AC1119"/>
  <c r="AA1132"/>
  <c r="T1133"/>
  <c r="T1134" s="1"/>
  <c r="T1135" s="1"/>
  <c r="T1136" s="1"/>
  <c r="T1137" s="1"/>
  <c r="T1138" s="1"/>
  <c r="T1139" s="1"/>
  <c r="X1133"/>
  <c r="W1132" s="1"/>
  <c r="AB1133"/>
  <c r="X1134"/>
  <c r="AB1134"/>
  <c r="Y1135"/>
  <c r="AC1135"/>
  <c r="AA1137"/>
  <c r="X1138"/>
  <c r="X1144" s="1"/>
  <c r="AB1138"/>
  <c r="Y1139"/>
  <c r="AC1139"/>
  <c r="U1140"/>
  <c r="AA1142"/>
  <c r="AA1143"/>
  <c r="AA1144"/>
  <c r="P1145"/>
  <c r="AA1145"/>
  <c r="P1146"/>
  <c r="AA1146"/>
  <c r="AA1147"/>
  <c r="AA1148"/>
  <c r="P1149"/>
  <c r="AA1149"/>
  <c r="P1150"/>
  <c r="AA1150"/>
  <c r="AA1151"/>
  <c r="AA1152"/>
  <c r="X1153"/>
  <c r="AB1153"/>
  <c r="Y1154"/>
  <c r="AC1154"/>
  <c r="Y1155"/>
  <c r="AC1155"/>
  <c r="Y1156"/>
  <c r="AC1156"/>
  <c r="Y1157"/>
  <c r="AC1157"/>
  <c r="Y1158"/>
  <c r="AC1158"/>
  <c r="AA1161"/>
  <c r="X1162"/>
  <c r="W1161" s="1"/>
  <c r="AB1162"/>
  <c r="AB1163"/>
  <c r="Z1164"/>
  <c r="P1165"/>
  <c r="Y1165"/>
  <c r="AC1166"/>
  <c r="Z1168"/>
  <c r="Z1169"/>
  <c r="D1173"/>
  <c r="Y1175"/>
  <c r="AC1176"/>
  <c r="AC1180"/>
  <c r="Z1181"/>
  <c r="Y1195"/>
  <c r="Y1197"/>
  <c r="Z1198"/>
  <c r="Z1200"/>
  <c r="AC1204"/>
  <c r="Y1206"/>
  <c r="T1207"/>
  <c r="T1208" s="1"/>
  <c r="T1209" s="1"/>
  <c r="T1210" s="1"/>
  <c r="T1211" s="1"/>
  <c r="T1212" s="1"/>
  <c r="T1213" s="1"/>
  <c r="T1214" s="1"/>
  <c r="T1215" s="1"/>
  <c r="T1216" s="1"/>
  <c r="T1217" s="1"/>
  <c r="T1218" s="1"/>
  <c r="T1219" s="1"/>
  <c r="T1220" s="1"/>
  <c r="T1221" s="1"/>
  <c r="T1222" s="1"/>
  <c r="T1223" s="1"/>
  <c r="AB1207"/>
  <c r="Y1209"/>
  <c r="AB1210"/>
  <c r="Y1212"/>
  <c r="Y1213"/>
  <c r="Y1214"/>
  <c r="Y1215"/>
  <c r="AC1225"/>
  <c r="T1250"/>
  <c r="AB1167"/>
  <c r="X1167"/>
  <c r="AA1177"/>
  <c r="AB1177"/>
  <c r="X1177"/>
  <c r="T1183"/>
  <c r="T1184" s="1"/>
  <c r="T1185" s="1"/>
  <c r="AA1182"/>
  <c r="AB1182"/>
  <c r="X1182"/>
  <c r="AA1196"/>
  <c r="AB1196"/>
  <c r="X1196"/>
  <c r="AA1199"/>
  <c r="AB1199"/>
  <c r="X1199"/>
  <c r="X1205" s="1"/>
  <c r="Z1205"/>
  <c r="V1205"/>
  <c r="AA1205"/>
  <c r="Z1208"/>
  <c r="V1208"/>
  <c r="AA1208"/>
  <c r="Z1211"/>
  <c r="V1211"/>
  <c r="AA1211"/>
  <c r="AA1216"/>
  <c r="AB1216"/>
  <c r="X1216"/>
  <c r="Z1220"/>
  <c r="V1220"/>
  <c r="AA1220"/>
  <c r="T1225"/>
  <c r="AA1224"/>
  <c r="AC1224"/>
  <c r="Y1224"/>
  <c r="Z1224"/>
  <c r="V1224"/>
  <c r="X942"/>
  <c r="W941" s="1"/>
  <c r="Y943"/>
  <c r="AD943" s="1"/>
  <c r="Y952"/>
  <c r="Y953"/>
  <c r="Y954"/>
  <c r="Y955"/>
  <c r="Y956"/>
  <c r="AD956" s="1"/>
  <c r="Y957"/>
  <c r="AD957" s="1"/>
  <c r="Y958"/>
  <c r="AD958" s="1"/>
  <c r="Y959"/>
  <c r="AD959" s="1"/>
  <c r="Y960"/>
  <c r="AD960" s="1"/>
  <c r="Y961"/>
  <c r="AD961" s="1"/>
  <c r="Y962"/>
  <c r="AD962" s="1"/>
  <c r="Y963"/>
  <c r="X967"/>
  <c r="W966" s="1"/>
  <c r="AD966" s="1"/>
  <c r="Y968"/>
  <c r="X971"/>
  <c r="Y973"/>
  <c r="V983"/>
  <c r="Z983"/>
  <c r="V984"/>
  <c r="Z984"/>
  <c r="X986"/>
  <c r="AB986"/>
  <c r="X987"/>
  <c r="AB987"/>
  <c r="X988"/>
  <c r="W987" s="1"/>
  <c r="X989"/>
  <c r="W988" s="1"/>
  <c r="AB989"/>
  <c r="X990"/>
  <c r="AD990" s="1"/>
  <c r="Y991"/>
  <c r="AD991" s="1"/>
  <c r="Y992"/>
  <c r="AD992" s="1"/>
  <c r="V993"/>
  <c r="Z993"/>
  <c r="P996"/>
  <c r="P997"/>
  <c r="P998"/>
  <c r="P1005" s="1"/>
  <c r="P1000"/>
  <c r="Y1007"/>
  <c r="Y1008"/>
  <c r="V1009"/>
  <c r="Z1009"/>
  <c r="Y1012"/>
  <c r="V1013"/>
  <c r="Z1013"/>
  <c r="V1014"/>
  <c r="Z1014"/>
  <c r="X1026"/>
  <c r="AD1026" s="1"/>
  <c r="Y1027"/>
  <c r="AD1027" s="1"/>
  <c r="V1028"/>
  <c r="Z1028"/>
  <c r="V1029"/>
  <c r="Z1029"/>
  <c r="V1030"/>
  <c r="Z1030"/>
  <c r="V1031"/>
  <c r="Z1031"/>
  <c r="V1032"/>
  <c r="Z1032"/>
  <c r="Y1036"/>
  <c r="Y1037"/>
  <c r="Y1038"/>
  <c r="Y1039"/>
  <c r="Y1040"/>
  <c r="Y1041"/>
  <c r="Y1042"/>
  <c r="AD1042" s="1"/>
  <c r="Y1043"/>
  <c r="AD1043" s="1"/>
  <c r="Y1044"/>
  <c r="AD1044" s="1"/>
  <c r="Y1045"/>
  <c r="AD1045" s="1"/>
  <c r="Y1046"/>
  <c r="AD1046" s="1"/>
  <c r="Y1047"/>
  <c r="V1048"/>
  <c r="Z1048"/>
  <c r="AA1049"/>
  <c r="AA1050"/>
  <c r="T1051"/>
  <c r="T1052" s="1"/>
  <c r="T1053" s="1"/>
  <c r="T1054" s="1"/>
  <c r="T1055" s="1"/>
  <c r="X1051"/>
  <c r="Y1052"/>
  <c r="AD1052" s="1"/>
  <c r="V1053"/>
  <c r="Z1053"/>
  <c r="AA1054"/>
  <c r="X1055"/>
  <c r="Y1057"/>
  <c r="V1058"/>
  <c r="Z1058"/>
  <c r="Z1059"/>
  <c r="V1060"/>
  <c r="Z1060"/>
  <c r="V1061"/>
  <c r="Z1061"/>
  <c r="V1062"/>
  <c r="Z1062"/>
  <c r="V1063"/>
  <c r="Z1063"/>
  <c r="V1064"/>
  <c r="V1065"/>
  <c r="Z1065"/>
  <c r="V1066"/>
  <c r="Z1066"/>
  <c r="V1067"/>
  <c r="Z1067"/>
  <c r="V1068"/>
  <c r="Z1068"/>
  <c r="AA1069"/>
  <c r="X1070"/>
  <c r="AB1070"/>
  <c r="X1071"/>
  <c r="AB1071"/>
  <c r="X1072"/>
  <c r="X1073"/>
  <c r="X1079" s="1"/>
  <c r="AB1073"/>
  <c r="X1074"/>
  <c r="W1073" s="1"/>
  <c r="AD1073" s="1"/>
  <c r="Y1075"/>
  <c r="AD1075" s="1"/>
  <c r="Y1076"/>
  <c r="AD1076" s="1"/>
  <c r="V1077"/>
  <c r="Z1077"/>
  <c r="AA1078"/>
  <c r="AA1079"/>
  <c r="P1080"/>
  <c r="AA1080"/>
  <c r="P1081"/>
  <c r="AA1081"/>
  <c r="P1082"/>
  <c r="P1089" s="1"/>
  <c r="AA1082"/>
  <c r="AA1083"/>
  <c r="P1084"/>
  <c r="AA1084"/>
  <c r="P1085"/>
  <c r="P1086" s="1"/>
  <c r="AA1085"/>
  <c r="AA1086"/>
  <c r="AA1087"/>
  <c r="AA1088"/>
  <c r="AA1089"/>
  <c r="Y1091"/>
  <c r="Y1092"/>
  <c r="V1093"/>
  <c r="Z1093"/>
  <c r="AA1094"/>
  <c r="Y1096"/>
  <c r="V1097"/>
  <c r="Z1097"/>
  <c r="V1098"/>
  <c r="Z1098"/>
  <c r="AA1099"/>
  <c r="T1100"/>
  <c r="T1101" s="1"/>
  <c r="X1106"/>
  <c r="W1105" s="1"/>
  <c r="AB1106"/>
  <c r="X1107"/>
  <c r="X1113" s="1"/>
  <c r="W1112" s="1"/>
  <c r="AB1107"/>
  <c r="X1108"/>
  <c r="X1114" s="1"/>
  <c r="AB1108"/>
  <c r="AB1109"/>
  <c r="X1110"/>
  <c r="W1109" s="1"/>
  <c r="Y1111"/>
  <c r="AD1111" s="1"/>
  <c r="V1112"/>
  <c r="Z1112"/>
  <c r="V1113"/>
  <c r="Z1113"/>
  <c r="V1114"/>
  <c r="Z1114"/>
  <c r="V1115"/>
  <c r="Z1115"/>
  <c r="V1116"/>
  <c r="Z1116"/>
  <c r="AA1117"/>
  <c r="AA1118"/>
  <c r="X1119"/>
  <c r="Y1120"/>
  <c r="AD1120" s="1"/>
  <c r="Y1121"/>
  <c r="Y1122"/>
  <c r="AD1122" s="1"/>
  <c r="Y1123"/>
  <c r="AD1123" s="1"/>
  <c r="Y1124"/>
  <c r="AD1124" s="1"/>
  <c r="Y1125"/>
  <c r="AD1125" s="1"/>
  <c r="Y1126"/>
  <c r="AD1126" s="1"/>
  <c r="Y1127"/>
  <c r="AD1127" s="1"/>
  <c r="Y1128"/>
  <c r="AD1128" s="1"/>
  <c r="Y1129"/>
  <c r="AD1129" s="1"/>
  <c r="Y1130"/>
  <c r="AD1130" s="1"/>
  <c r="Y1131"/>
  <c r="AD1131" s="1"/>
  <c r="V1132"/>
  <c r="Z1132"/>
  <c r="AA1133"/>
  <c r="AA1134"/>
  <c r="X1135"/>
  <c r="Y1136"/>
  <c r="AD1136" s="1"/>
  <c r="V1137"/>
  <c r="Z1137"/>
  <c r="AA1138"/>
  <c r="X1139"/>
  <c r="Y1141"/>
  <c r="V1142"/>
  <c r="Z1142"/>
  <c r="Z1143"/>
  <c r="V1144"/>
  <c r="Z1144"/>
  <c r="V1145"/>
  <c r="Z1145"/>
  <c r="V1146"/>
  <c r="Z1146"/>
  <c r="V1147"/>
  <c r="Z1147"/>
  <c r="V1148"/>
  <c r="V1149"/>
  <c r="Z1149"/>
  <c r="V1150"/>
  <c r="Z1150"/>
  <c r="V1151"/>
  <c r="Z1151"/>
  <c r="V1152"/>
  <c r="Z1152"/>
  <c r="AA1153"/>
  <c r="X1154"/>
  <c r="AB1154"/>
  <c r="X1155"/>
  <c r="AB1155"/>
  <c r="X1156"/>
  <c r="X1157"/>
  <c r="X1163" s="1"/>
  <c r="AB1157"/>
  <c r="X1158"/>
  <c r="Y1159"/>
  <c r="AD1159" s="1"/>
  <c r="Y1160"/>
  <c r="AD1160" s="1"/>
  <c r="V1161"/>
  <c r="Z1161"/>
  <c r="AA1162"/>
  <c r="AA1163"/>
  <c r="P1164"/>
  <c r="Y1164"/>
  <c r="AC1165"/>
  <c r="F1173"/>
  <c r="J1173"/>
  <c r="N1173"/>
  <c r="V1166"/>
  <c r="Z1167"/>
  <c r="P1168"/>
  <c r="Y1168"/>
  <c r="P1170"/>
  <c r="W1175"/>
  <c r="X1175"/>
  <c r="W1174" s="1"/>
  <c r="AD1174" s="1"/>
  <c r="AB1176"/>
  <c r="AC1177"/>
  <c r="AB1180"/>
  <c r="Y1181"/>
  <c r="AC1182"/>
  <c r="P1193"/>
  <c r="W1195"/>
  <c r="AC1196"/>
  <c r="P1199"/>
  <c r="AC1199"/>
  <c r="AB1204"/>
  <c r="AC1208"/>
  <c r="AC1211"/>
  <c r="AC1216"/>
  <c r="W1219"/>
  <c r="AC1220"/>
  <c r="P1278"/>
  <c r="D1298"/>
  <c r="T1291"/>
  <c r="T1292" s="1"/>
  <c r="T1293" s="1"/>
  <c r="T1294" s="1"/>
  <c r="T1295" s="1"/>
  <c r="T1296" s="1"/>
  <c r="T1297" s="1"/>
  <c r="T1298" s="1"/>
  <c r="T1299" s="1"/>
  <c r="T1300" s="1"/>
  <c r="T1301" s="1"/>
  <c r="T1302" s="1"/>
  <c r="T1303" s="1"/>
  <c r="T1304" s="1"/>
  <c r="T1305" s="1"/>
  <c r="T1306" s="1"/>
  <c r="T1307" s="1"/>
  <c r="W1315"/>
  <c r="AB1166"/>
  <c r="X1166"/>
  <c r="W1165" s="1"/>
  <c r="Z1175"/>
  <c r="V1175"/>
  <c r="AA1175"/>
  <c r="Z1195"/>
  <c r="V1195"/>
  <c r="AA1195"/>
  <c r="AB1197"/>
  <c r="X1197"/>
  <c r="Z1206"/>
  <c r="V1206"/>
  <c r="AA1206"/>
  <c r="Z1209"/>
  <c r="V1209"/>
  <c r="AA1209"/>
  <c r="Z1212"/>
  <c r="V1212"/>
  <c r="AA1212"/>
  <c r="Z1213"/>
  <c r="V1213"/>
  <c r="AA1213"/>
  <c r="Z1214"/>
  <c r="V1214"/>
  <c r="AA1214"/>
  <c r="Z1215"/>
  <c r="V1215"/>
  <c r="AA1215"/>
  <c r="AB1225"/>
  <c r="X1225"/>
  <c r="W1224" s="1"/>
  <c r="Z1225"/>
  <c r="V1225"/>
  <c r="T1226"/>
  <c r="AA1225"/>
  <c r="D1278"/>
  <c r="P1277"/>
  <c r="D1297"/>
  <c r="Y983"/>
  <c r="Y984"/>
  <c r="Y993"/>
  <c r="Y1009"/>
  <c r="Y1013"/>
  <c r="Y1014"/>
  <c r="P1019"/>
  <c r="P1020"/>
  <c r="P1024"/>
  <c r="Y1028"/>
  <c r="Y1029"/>
  <c r="Y1030"/>
  <c r="Y1031"/>
  <c r="Y1032"/>
  <c r="Y1048"/>
  <c r="V1049"/>
  <c r="Z1049"/>
  <c r="V1050"/>
  <c r="Z1050"/>
  <c r="Y1053"/>
  <c r="V1054"/>
  <c r="Z1054"/>
  <c r="W1056"/>
  <c r="Y1058"/>
  <c r="Y1059"/>
  <c r="Y1060"/>
  <c r="Y1061"/>
  <c r="Y1062"/>
  <c r="Y1064"/>
  <c r="Y1065"/>
  <c r="Y1066"/>
  <c r="Y1067"/>
  <c r="Y1068"/>
  <c r="V1069"/>
  <c r="Z1069"/>
  <c r="W1071"/>
  <c r="W1072"/>
  <c r="W1074"/>
  <c r="Y1077"/>
  <c r="V1078"/>
  <c r="Z1078"/>
  <c r="V1079"/>
  <c r="Z1079"/>
  <c r="V1080"/>
  <c r="Z1080"/>
  <c r="V1081"/>
  <c r="Z1081"/>
  <c r="V1082"/>
  <c r="Z1082"/>
  <c r="V1083"/>
  <c r="Z1083"/>
  <c r="V1084"/>
  <c r="Z1084"/>
  <c r="V1085"/>
  <c r="Z1085"/>
  <c r="V1086"/>
  <c r="Z1086"/>
  <c r="V1087"/>
  <c r="Z1087"/>
  <c r="V1088"/>
  <c r="Z1088"/>
  <c r="V1089"/>
  <c r="Z1089"/>
  <c r="Y1093"/>
  <c r="V1094"/>
  <c r="Z1094"/>
  <c r="Y1097"/>
  <c r="Y1098"/>
  <c r="V1099"/>
  <c r="Z1099"/>
  <c r="W1101"/>
  <c r="P1103"/>
  <c r="W1103"/>
  <c r="P1104"/>
  <c r="W1104"/>
  <c r="AD1104" s="1"/>
  <c r="W1106"/>
  <c r="P1108"/>
  <c r="W1110"/>
  <c r="Y1112"/>
  <c r="Y1113"/>
  <c r="Y1114"/>
  <c r="Y1115"/>
  <c r="Y1116"/>
  <c r="V1117"/>
  <c r="Z1117"/>
  <c r="V1118"/>
  <c r="Z1118"/>
  <c r="Y1132"/>
  <c r="V1133"/>
  <c r="Z1133"/>
  <c r="V1134"/>
  <c r="Z1134"/>
  <c r="Y1137"/>
  <c r="V1138"/>
  <c r="Z1138"/>
  <c r="W1140"/>
  <c r="Y1142"/>
  <c r="Y1143"/>
  <c r="Y1144"/>
  <c r="Y1145"/>
  <c r="Y1146"/>
  <c r="Y1148"/>
  <c r="Y1149"/>
  <c r="Y1150"/>
  <c r="Y1151"/>
  <c r="Y1152"/>
  <c r="V1153"/>
  <c r="Z1153"/>
  <c r="W1155"/>
  <c r="W1156"/>
  <c r="W1157"/>
  <c r="AD1157" s="1"/>
  <c r="W1158"/>
  <c r="Y1161"/>
  <c r="V1162"/>
  <c r="Z1162"/>
  <c r="V1163"/>
  <c r="Z1163"/>
  <c r="V1165"/>
  <c r="Z1166"/>
  <c r="AC1175"/>
  <c r="AC1195"/>
  <c r="AC1197"/>
  <c r="W1199"/>
  <c r="AD1199" s="1"/>
  <c r="AC1206"/>
  <c r="AC1209"/>
  <c r="AC1212"/>
  <c r="AC1213"/>
  <c r="AC1214"/>
  <c r="AC1215"/>
  <c r="T1166"/>
  <c r="T1167" s="1"/>
  <c r="T1168" s="1"/>
  <c r="T1169" s="1"/>
  <c r="T1170" s="1"/>
  <c r="T1171" s="1"/>
  <c r="T1172" s="1"/>
  <c r="T1173" s="1"/>
  <c r="T1174" s="1"/>
  <c r="T1175" s="1"/>
  <c r="T1176" s="1"/>
  <c r="T1177" s="1"/>
  <c r="T1178" s="1"/>
  <c r="T1179" s="1"/>
  <c r="T1180" s="1"/>
  <c r="T1181" s="1"/>
  <c r="AB1165"/>
  <c r="X1165"/>
  <c r="AB1169"/>
  <c r="X1169"/>
  <c r="W1168" s="1"/>
  <c r="AD1168" s="1"/>
  <c r="AC1169"/>
  <c r="Y1169"/>
  <c r="AA1181"/>
  <c r="AB1181"/>
  <c r="X1181"/>
  <c r="AA1198"/>
  <c r="X1198"/>
  <c r="W1197" s="1"/>
  <c r="AA1200"/>
  <c r="AB1200"/>
  <c r="X1200"/>
  <c r="Z1207"/>
  <c r="V1207"/>
  <c r="AA1207"/>
  <c r="Z1210"/>
  <c r="V1210"/>
  <c r="AA1210"/>
  <c r="D1255"/>
  <c r="P1235"/>
  <c r="W1237"/>
  <c r="T1309"/>
  <c r="AA1308"/>
  <c r="AB1308"/>
  <c r="X1308"/>
  <c r="W1307" s="1"/>
  <c r="AD1307" s="1"/>
  <c r="AC1308"/>
  <c r="Y1308"/>
  <c r="Z1308"/>
  <c r="V1308"/>
  <c r="P1040"/>
  <c r="P1039" s="1"/>
  <c r="P1043"/>
  <c r="P1044" s="1"/>
  <c r="Y1049"/>
  <c r="Y1050"/>
  <c r="Y1054"/>
  <c r="Y1069"/>
  <c r="AD1074"/>
  <c r="Y1078"/>
  <c r="Y1079"/>
  <c r="Y1080"/>
  <c r="Y1081"/>
  <c r="Y1082"/>
  <c r="Y1083"/>
  <c r="Y1084"/>
  <c r="Y1085"/>
  <c r="Y1086"/>
  <c r="Y1087"/>
  <c r="Y1088"/>
  <c r="Y1089"/>
  <c r="Y1094"/>
  <c r="Y1099"/>
  <c r="AD1110"/>
  <c r="Y1117"/>
  <c r="Y1118"/>
  <c r="P1124"/>
  <c r="P1131" s="1"/>
  <c r="Y1133"/>
  <c r="Y1134"/>
  <c r="Y1138"/>
  <c r="Y1153"/>
  <c r="AD1158"/>
  <c r="Y1162"/>
  <c r="Y1163"/>
  <c r="Z1165"/>
  <c r="AA1169"/>
  <c r="W1180"/>
  <c r="AC1181"/>
  <c r="P1213"/>
  <c r="AB1195"/>
  <c r="Z1197"/>
  <c r="AC1198"/>
  <c r="AC1200"/>
  <c r="W1204"/>
  <c r="AB1206"/>
  <c r="AC1207"/>
  <c r="AB1209"/>
  <c r="AC1210"/>
  <c r="AB1212"/>
  <c r="AB1213"/>
  <c r="AB1214"/>
  <c r="AB1215"/>
  <c r="T1251"/>
  <c r="T1252" s="1"/>
  <c r="T1253" s="1"/>
  <c r="T1254" s="1"/>
  <c r="T1255" s="1"/>
  <c r="T1256" s="1"/>
  <c r="T1257" s="1"/>
  <c r="T1258" s="1"/>
  <c r="T1259" s="1"/>
  <c r="T1260" s="1"/>
  <c r="T1261" s="1"/>
  <c r="T1262" s="1"/>
  <c r="T1263" s="1"/>
  <c r="T1264" s="1"/>
  <c r="T1265" s="1"/>
  <c r="P1319"/>
  <c r="Z1331"/>
  <c r="V1331"/>
  <c r="AB1353"/>
  <c r="Z1353"/>
  <c r="AB1355"/>
  <c r="Z1355"/>
  <c r="V1355"/>
  <c r="AB1357"/>
  <c r="X1357"/>
  <c r="Z1357"/>
  <c r="V1357"/>
  <c r="AB1359"/>
  <c r="X1359"/>
  <c r="Z1359"/>
  <c r="V1359"/>
  <c r="AB1362"/>
  <c r="X1362"/>
  <c r="Z1362"/>
  <c r="V1362"/>
  <c r="AB1391"/>
  <c r="X1391"/>
  <c r="Z1391"/>
  <c r="V1391"/>
  <c r="AA1391"/>
  <c r="AB1410"/>
  <c r="X1410"/>
  <c r="Z1410"/>
  <c r="V1410"/>
  <c r="AA1410"/>
  <c r="Y1170"/>
  <c r="AC1170"/>
  <c r="Y1171"/>
  <c r="AC1171"/>
  <c r="Y1172"/>
  <c r="AC1172"/>
  <c r="Y1173"/>
  <c r="AC1173"/>
  <c r="Y1178"/>
  <c r="AC1178"/>
  <c r="Y1183"/>
  <c r="AC1183"/>
  <c r="Y1201"/>
  <c r="AC1201"/>
  <c r="Y1202"/>
  <c r="AC1202"/>
  <c r="P1208"/>
  <c r="P1215" s="1"/>
  <c r="Y1217"/>
  <c r="AC1217"/>
  <c r="Y1218"/>
  <c r="AC1218"/>
  <c r="X1221"/>
  <c r="W1220" s="1"/>
  <c r="AB1221"/>
  <c r="Y1222"/>
  <c r="AC1222"/>
  <c r="X1226"/>
  <c r="AB1226"/>
  <c r="T1227"/>
  <c r="X1227"/>
  <c r="AB1227"/>
  <c r="X1228"/>
  <c r="W1227" s="1"/>
  <c r="AB1228"/>
  <c r="AB1229"/>
  <c r="X1230"/>
  <c r="W1229" s="1"/>
  <c r="AB1230"/>
  <c r="X1231"/>
  <c r="W1230" s="1"/>
  <c r="AD1230" s="1"/>
  <c r="AB1231"/>
  <c r="X1232"/>
  <c r="W1231" s="1"/>
  <c r="AB1232"/>
  <c r="X1233"/>
  <c r="X1239" s="1"/>
  <c r="W1238" s="1"/>
  <c r="AB1233"/>
  <c r="X1234"/>
  <c r="X1240" s="1"/>
  <c r="AB1234"/>
  <c r="AB1235"/>
  <c r="X1236"/>
  <c r="W1235" s="1"/>
  <c r="AB1236"/>
  <c r="Y1237"/>
  <c r="V1238"/>
  <c r="Z1238"/>
  <c r="V1239"/>
  <c r="Z1239"/>
  <c r="V1240"/>
  <c r="Z1240"/>
  <c r="V1241"/>
  <c r="Z1241"/>
  <c r="V1242"/>
  <c r="Z1242"/>
  <c r="AA1243"/>
  <c r="AA1244"/>
  <c r="X1245"/>
  <c r="AB1245"/>
  <c r="Y1246"/>
  <c r="AD1246" s="1"/>
  <c r="Y1247"/>
  <c r="Y1248"/>
  <c r="AC1248"/>
  <c r="Y1249"/>
  <c r="AC1249"/>
  <c r="Y1250"/>
  <c r="AC1250"/>
  <c r="Y1251"/>
  <c r="AC1251"/>
  <c r="Y1252"/>
  <c r="AC1252"/>
  <c r="Y1253"/>
  <c r="AC1253"/>
  <c r="Y1254"/>
  <c r="AC1254"/>
  <c r="Y1255"/>
  <c r="AC1255"/>
  <c r="Y1256"/>
  <c r="AC1256"/>
  <c r="Y1257"/>
  <c r="AC1257"/>
  <c r="AA1259"/>
  <c r="P1260"/>
  <c r="AA1260"/>
  <c r="X1261"/>
  <c r="AB1261"/>
  <c r="Y1262"/>
  <c r="AC1262"/>
  <c r="AA1264"/>
  <c r="X1265"/>
  <c r="AB1265"/>
  <c r="X1266"/>
  <c r="AB1266"/>
  <c r="Y1267"/>
  <c r="AC1267"/>
  <c r="AA1279"/>
  <c r="X1280"/>
  <c r="W1279" s="1"/>
  <c r="AB1280"/>
  <c r="X1281"/>
  <c r="AB1281"/>
  <c r="X1282"/>
  <c r="X1283"/>
  <c r="AB1283"/>
  <c r="X1284"/>
  <c r="AB1284"/>
  <c r="Y1285"/>
  <c r="AC1285"/>
  <c r="Y1286"/>
  <c r="AC1286"/>
  <c r="AA1288"/>
  <c r="AA1289"/>
  <c r="P1290"/>
  <c r="AA1290"/>
  <c r="AA1291"/>
  <c r="P1292"/>
  <c r="P1291" s="1"/>
  <c r="AA1292"/>
  <c r="AA1293"/>
  <c r="AA1294"/>
  <c r="P1295"/>
  <c r="P1296" s="1"/>
  <c r="AA1295"/>
  <c r="AA1296"/>
  <c r="AA1297"/>
  <c r="AA1298"/>
  <c r="AA1299"/>
  <c r="X1300"/>
  <c r="AB1300"/>
  <c r="Y1301"/>
  <c r="AC1301"/>
  <c r="Y1302"/>
  <c r="AD1302" s="1"/>
  <c r="AC1302"/>
  <c r="AA1304"/>
  <c r="X1305"/>
  <c r="X1311" s="1"/>
  <c r="AB1305"/>
  <c r="Y1306"/>
  <c r="AC1306"/>
  <c r="AA1309"/>
  <c r="T1310"/>
  <c r="T1311" s="1"/>
  <c r="P1320"/>
  <c r="P1328" s="1"/>
  <c r="W1320"/>
  <c r="W1323"/>
  <c r="Y1323"/>
  <c r="Z1325"/>
  <c r="Y1326"/>
  <c r="Y1327"/>
  <c r="Y1328"/>
  <c r="AD1328"/>
  <c r="AA1331"/>
  <c r="P1340"/>
  <c r="D1341"/>
  <c r="H1341"/>
  <c r="L1341"/>
  <c r="P1334"/>
  <c r="W1334"/>
  <c r="W1336"/>
  <c r="AD1336" s="1"/>
  <c r="AA1342"/>
  <c r="AA1347"/>
  <c r="AA1349"/>
  <c r="AC1353"/>
  <c r="AC1355"/>
  <c r="AC1357"/>
  <c r="AC1359"/>
  <c r="AC1362"/>
  <c r="AA1364"/>
  <c r="AA1366"/>
  <c r="AA1368"/>
  <c r="Y1371"/>
  <c r="W1386"/>
  <c r="P1397"/>
  <c r="P1398"/>
  <c r="P1402"/>
  <c r="AC1406"/>
  <c r="AC1407"/>
  <c r="AC1408"/>
  <c r="Z1321"/>
  <c r="V1321"/>
  <c r="Z1330"/>
  <c r="V1330"/>
  <c r="Z1365"/>
  <c r="V1365"/>
  <c r="AB1365"/>
  <c r="X1365"/>
  <c r="W1364" s="1"/>
  <c r="Z1367"/>
  <c r="V1367"/>
  <c r="AB1367"/>
  <c r="X1367"/>
  <c r="X1373" s="1"/>
  <c r="AB1392"/>
  <c r="X1392"/>
  <c r="W1391" s="1"/>
  <c r="Z1392"/>
  <c r="V1392"/>
  <c r="AA1392"/>
  <c r="X1170"/>
  <c r="W1169" s="1"/>
  <c r="AD1169" s="1"/>
  <c r="AB1170"/>
  <c r="X1171"/>
  <c r="W1170" s="1"/>
  <c r="AD1170" s="1"/>
  <c r="AB1171"/>
  <c r="X1172"/>
  <c r="W1171" s="1"/>
  <c r="AD1171" s="1"/>
  <c r="AB1172"/>
  <c r="X1173"/>
  <c r="W1172" s="1"/>
  <c r="AD1172" s="1"/>
  <c r="Y1174"/>
  <c r="X1178"/>
  <c r="AD1178" s="1"/>
  <c r="Y1179"/>
  <c r="AD1179" s="1"/>
  <c r="X1183"/>
  <c r="X1189" s="1"/>
  <c r="W1188" s="1"/>
  <c r="AD1188" s="1"/>
  <c r="Y1184"/>
  <c r="AD1184" s="1"/>
  <c r="Y1185"/>
  <c r="Y1186"/>
  <c r="Y1187"/>
  <c r="Y1188"/>
  <c r="Y1190"/>
  <c r="Y1191"/>
  <c r="AD1191" s="1"/>
  <c r="Y1192"/>
  <c r="Y1193"/>
  <c r="Y1194"/>
  <c r="AD1194" s="1"/>
  <c r="X1201"/>
  <c r="W1200" s="1"/>
  <c r="AD1200" s="1"/>
  <c r="AB1201"/>
  <c r="X1202"/>
  <c r="AD1202" s="1"/>
  <c r="Y1203"/>
  <c r="AD1203" s="1"/>
  <c r="X1217"/>
  <c r="AB1217"/>
  <c r="X1218"/>
  <c r="W1217" s="1"/>
  <c r="AD1217" s="1"/>
  <c r="Y1219"/>
  <c r="AD1219" s="1"/>
  <c r="AA1221"/>
  <c r="X1222"/>
  <c r="Y1223"/>
  <c r="AD1223" s="1"/>
  <c r="AA1226"/>
  <c r="AA1227"/>
  <c r="AA1228"/>
  <c r="P1229"/>
  <c r="AA1229"/>
  <c r="P1230"/>
  <c r="AA1230"/>
  <c r="AA1231"/>
  <c r="AA1232"/>
  <c r="P1233"/>
  <c r="AA1233"/>
  <c r="P1234"/>
  <c r="AA1234"/>
  <c r="AA1235"/>
  <c r="AA1236"/>
  <c r="Y1238"/>
  <c r="Y1239"/>
  <c r="Y1240"/>
  <c r="Y1241"/>
  <c r="Y1242"/>
  <c r="V1243"/>
  <c r="Z1243"/>
  <c r="V1244"/>
  <c r="Z1244"/>
  <c r="AA1245"/>
  <c r="X1248"/>
  <c r="W1247" s="1"/>
  <c r="AB1248"/>
  <c r="X1249"/>
  <c r="W1248" s="1"/>
  <c r="AD1248" s="1"/>
  <c r="AB1249"/>
  <c r="X1250"/>
  <c r="W1249" s="1"/>
  <c r="AB1250"/>
  <c r="X1251"/>
  <c r="W1250" s="1"/>
  <c r="AD1250" s="1"/>
  <c r="AB1251"/>
  <c r="X1252"/>
  <c r="W1251" s="1"/>
  <c r="AD1251" s="1"/>
  <c r="AB1252"/>
  <c r="X1253"/>
  <c r="W1252" s="1"/>
  <c r="AD1252" s="1"/>
  <c r="AB1253"/>
  <c r="X1254"/>
  <c r="W1253" s="1"/>
  <c r="AD1253" s="1"/>
  <c r="AB1254"/>
  <c r="X1255"/>
  <c r="W1254" s="1"/>
  <c r="AD1254" s="1"/>
  <c r="AB1255"/>
  <c r="X1256"/>
  <c r="W1255" s="1"/>
  <c r="AD1255" s="1"/>
  <c r="AB1256"/>
  <c r="X1257"/>
  <c r="W1256" s="1"/>
  <c r="AD1256" s="1"/>
  <c r="Y1258"/>
  <c r="V1259"/>
  <c r="Z1259"/>
  <c r="V1260"/>
  <c r="Z1260"/>
  <c r="AA1261"/>
  <c r="X1262"/>
  <c r="AD1262" s="1"/>
  <c r="Y1263"/>
  <c r="V1264"/>
  <c r="Z1264"/>
  <c r="AA1265"/>
  <c r="AA1266"/>
  <c r="T1267"/>
  <c r="T1268" s="1"/>
  <c r="T1269" s="1"/>
  <c r="X1267"/>
  <c r="X1273" s="1"/>
  <c r="W1272" s="1"/>
  <c r="AD1272" s="1"/>
  <c r="Y1268"/>
  <c r="AD1268" s="1"/>
  <c r="Y1269"/>
  <c r="Y1270"/>
  <c r="Y1271"/>
  <c r="Y1272"/>
  <c r="Y1274"/>
  <c r="Y1275"/>
  <c r="AD1275" s="1"/>
  <c r="Y1276"/>
  <c r="Y1277"/>
  <c r="Y1278"/>
  <c r="AD1278" s="1"/>
  <c r="V1279"/>
  <c r="Z1279"/>
  <c r="AA1280"/>
  <c r="AA1282"/>
  <c r="AA1283"/>
  <c r="P1284"/>
  <c r="AA1284"/>
  <c r="X1285"/>
  <c r="AB1285"/>
  <c r="X1286"/>
  <c r="Y1287"/>
  <c r="AD1287" s="1"/>
  <c r="V1288"/>
  <c r="Z1288"/>
  <c r="V1289"/>
  <c r="Z1289"/>
  <c r="V1290"/>
  <c r="Z1290"/>
  <c r="V1291"/>
  <c r="Z1291"/>
  <c r="V1292"/>
  <c r="Z1292"/>
  <c r="V1293"/>
  <c r="Z1293"/>
  <c r="V1294"/>
  <c r="Z1294"/>
  <c r="V1295"/>
  <c r="Z1295"/>
  <c r="V1296"/>
  <c r="Z1296"/>
  <c r="V1297"/>
  <c r="Z1297"/>
  <c r="V1298"/>
  <c r="Z1298"/>
  <c r="V1299"/>
  <c r="Z1299"/>
  <c r="AA1300"/>
  <c r="X1301"/>
  <c r="AB1301"/>
  <c r="X1302"/>
  <c r="W1301" s="1"/>
  <c r="AD1301" s="1"/>
  <c r="Y1303"/>
  <c r="V1304"/>
  <c r="Z1304"/>
  <c r="AA1305"/>
  <c r="X1306"/>
  <c r="X1312" s="1"/>
  <c r="W1311" s="1"/>
  <c r="Y1307"/>
  <c r="V1309"/>
  <c r="Z1309"/>
  <c r="P1314"/>
  <c r="AA1321"/>
  <c r="Z1322"/>
  <c r="X1323"/>
  <c r="Z1324"/>
  <c r="P1325"/>
  <c r="Y1325"/>
  <c r="X1326"/>
  <c r="W1325" s="1"/>
  <c r="AD1325" s="1"/>
  <c r="AC1326"/>
  <c r="AA1330"/>
  <c r="Y1331"/>
  <c r="D1340"/>
  <c r="H1340"/>
  <c r="W1337"/>
  <c r="E1339"/>
  <c r="P1339" s="1"/>
  <c r="W1340"/>
  <c r="AD1340" s="1"/>
  <c r="AA1353"/>
  <c r="P1355"/>
  <c r="AA1355"/>
  <c r="AA1357"/>
  <c r="AA1359"/>
  <c r="D1361"/>
  <c r="AA1362"/>
  <c r="AC1365"/>
  <c r="AC1367"/>
  <c r="P1379"/>
  <c r="P1404"/>
  <c r="P1412" s="1"/>
  <c r="AC1409"/>
  <c r="W1413"/>
  <c r="Z1345"/>
  <c r="V1345"/>
  <c r="AB1345"/>
  <c r="X1345"/>
  <c r="W1344" s="1"/>
  <c r="AD1344" s="1"/>
  <c r="AB1352"/>
  <c r="X1352"/>
  <c r="Z1352"/>
  <c r="V1352"/>
  <c r="AB1354"/>
  <c r="X1354"/>
  <c r="Z1354"/>
  <c r="V1354"/>
  <c r="AB1356"/>
  <c r="X1356"/>
  <c r="Z1356"/>
  <c r="V1356"/>
  <c r="AB1358"/>
  <c r="X1358"/>
  <c r="V1358"/>
  <c r="AB1360"/>
  <c r="X1360"/>
  <c r="Z1360"/>
  <c r="V1360"/>
  <c r="AB1361"/>
  <c r="Z1361"/>
  <c r="V1361"/>
  <c r="P1386"/>
  <c r="P1380"/>
  <c r="P1378"/>
  <c r="P1375"/>
  <c r="P1374"/>
  <c r="AB1371"/>
  <c r="X1371"/>
  <c r="W1370" s="1"/>
  <c r="AD1370" s="1"/>
  <c r="Z1371"/>
  <c r="V1371"/>
  <c r="AB1406"/>
  <c r="X1406"/>
  <c r="Z1406"/>
  <c r="V1406"/>
  <c r="AA1406"/>
  <c r="AB1407"/>
  <c r="Z1407"/>
  <c r="V1407"/>
  <c r="Z1408"/>
  <c r="V1408"/>
  <c r="AA1408"/>
  <c r="Y1243"/>
  <c r="AC1243"/>
  <c r="Y1244"/>
  <c r="AC1244"/>
  <c r="P1248"/>
  <c r="P1256" s="1"/>
  <c r="P1249"/>
  <c r="P1252"/>
  <c r="P1253"/>
  <c r="P1257" s="1"/>
  <c r="Y1259"/>
  <c r="AC1259"/>
  <c r="Y1260"/>
  <c r="AC1260"/>
  <c r="Y1264"/>
  <c r="AC1264"/>
  <c r="Y1279"/>
  <c r="V1280"/>
  <c r="Z1280"/>
  <c r="V1281"/>
  <c r="Z1281"/>
  <c r="V1282"/>
  <c r="Z1282"/>
  <c r="V1283"/>
  <c r="Z1283"/>
  <c r="V1284"/>
  <c r="Z1284"/>
  <c r="W1286"/>
  <c r="Y1288"/>
  <c r="Y1289"/>
  <c r="Y1290"/>
  <c r="AC1290"/>
  <c r="Y1291"/>
  <c r="AC1291"/>
  <c r="Y1292"/>
  <c r="AC1292"/>
  <c r="Y1293"/>
  <c r="AC1293"/>
  <c r="Y1294"/>
  <c r="AC1294"/>
  <c r="Y1295"/>
  <c r="AC1295"/>
  <c r="Y1296"/>
  <c r="AC1296"/>
  <c r="Y1297"/>
  <c r="AC1297"/>
  <c r="Y1298"/>
  <c r="AC1298"/>
  <c r="Y1299"/>
  <c r="AC1299"/>
  <c r="Y1304"/>
  <c r="AC1304"/>
  <c r="Y1309"/>
  <c r="AC1309"/>
  <c r="V1326"/>
  <c r="P1341"/>
  <c r="AC1345"/>
  <c r="AC1352"/>
  <c r="AC1354"/>
  <c r="AC1356"/>
  <c r="AC1358"/>
  <c r="AC1360"/>
  <c r="AC1361"/>
  <c r="AC1371"/>
  <c r="K1381"/>
  <c r="T1471"/>
  <c r="T1472" s="1"/>
  <c r="T1473" s="1"/>
  <c r="T1474" s="1"/>
  <c r="T1475"/>
  <c r="D1345"/>
  <c r="E1345" s="1"/>
  <c r="F1345" s="1"/>
  <c r="G1345" s="1"/>
  <c r="H1345" s="1"/>
  <c r="I1345" s="1"/>
  <c r="J1345" s="1"/>
  <c r="K1345" s="1"/>
  <c r="L1345" s="1"/>
  <c r="M1345" s="1"/>
  <c r="N1345" s="1"/>
  <c r="O1345" s="1"/>
  <c r="AA1326"/>
  <c r="AB1327"/>
  <c r="X1327"/>
  <c r="W1326" s="1"/>
  <c r="AB1328"/>
  <c r="X1328"/>
  <c r="AB1342"/>
  <c r="X1342"/>
  <c r="Z1342"/>
  <c r="V1342"/>
  <c r="AB1347"/>
  <c r="X1347"/>
  <c r="X1353" s="1"/>
  <c r="W1352" s="1"/>
  <c r="Z1347"/>
  <c r="V1347"/>
  <c r="Z1349"/>
  <c r="V1349"/>
  <c r="AB1349"/>
  <c r="X1349"/>
  <c r="Z1364"/>
  <c r="V1364"/>
  <c r="AB1364"/>
  <c r="X1364"/>
  <c r="Z1366"/>
  <c r="V1366"/>
  <c r="X1366"/>
  <c r="Z1368"/>
  <c r="V1368"/>
  <c r="AB1368"/>
  <c r="X1368"/>
  <c r="AB1387"/>
  <c r="X1387"/>
  <c r="Z1387"/>
  <c r="V1387"/>
  <c r="AA1387"/>
  <c r="AB1409"/>
  <c r="X1409"/>
  <c r="X1415" s="1"/>
  <c r="Z1409"/>
  <c r="V1409"/>
  <c r="AA1409"/>
  <c r="D1465"/>
  <c r="P1445"/>
  <c r="Y1221"/>
  <c r="AD1222"/>
  <c r="Y1226"/>
  <c r="Y1227"/>
  <c r="Y1228"/>
  <c r="Y1229"/>
  <c r="Y1230"/>
  <c r="Y1232"/>
  <c r="Y1233"/>
  <c r="Y1234"/>
  <c r="Y1235"/>
  <c r="Y1236"/>
  <c r="AD1237"/>
  <c r="X1243"/>
  <c r="AB1243"/>
  <c r="X1244"/>
  <c r="Y1245"/>
  <c r="X1259"/>
  <c r="W1258" s="1"/>
  <c r="AD1258" s="1"/>
  <c r="AB1259"/>
  <c r="X1260"/>
  <c r="W1259" s="1"/>
  <c r="Y1261"/>
  <c r="X1264"/>
  <c r="X1270" s="1"/>
  <c r="W1269" s="1"/>
  <c r="Y1265"/>
  <c r="Y1266"/>
  <c r="P1271"/>
  <c r="P1272"/>
  <c r="P1276"/>
  <c r="Y1280"/>
  <c r="Y1281"/>
  <c r="Y1282"/>
  <c r="Y1283"/>
  <c r="Y1284"/>
  <c r="AD1286"/>
  <c r="X1289"/>
  <c r="W1288" s="1"/>
  <c r="AB1289"/>
  <c r="X1290"/>
  <c r="AB1290"/>
  <c r="X1291"/>
  <c r="AB1291"/>
  <c r="X1292"/>
  <c r="AB1292"/>
  <c r="X1293"/>
  <c r="AB1293"/>
  <c r="X1294"/>
  <c r="AB1294"/>
  <c r="X1295"/>
  <c r="AB1295"/>
  <c r="X1296"/>
  <c r="AB1296"/>
  <c r="X1297"/>
  <c r="AB1297"/>
  <c r="X1298"/>
  <c r="AB1298"/>
  <c r="X1299"/>
  <c r="Y1300"/>
  <c r="X1304"/>
  <c r="W1303" s="1"/>
  <c r="AD1303" s="1"/>
  <c r="Y1305"/>
  <c r="X1309"/>
  <c r="P1313"/>
  <c r="Z1323"/>
  <c r="Z1326"/>
  <c r="Z1327"/>
  <c r="Z1328"/>
  <c r="W1339"/>
  <c r="AD1339" s="1"/>
  <c r="W1341"/>
  <c r="AC1342"/>
  <c r="AA1345"/>
  <c r="T1346"/>
  <c r="T1347" s="1"/>
  <c r="T1348" s="1"/>
  <c r="T1349" s="1"/>
  <c r="AC1347"/>
  <c r="AC1349"/>
  <c r="U1350"/>
  <c r="AA1352"/>
  <c r="AA1354"/>
  <c r="AA1356"/>
  <c r="AA1358"/>
  <c r="AA1360"/>
  <c r="AA1361"/>
  <c r="AC1364"/>
  <c r="AC1366"/>
  <c r="AC1368"/>
  <c r="AA1371"/>
  <c r="G1381"/>
  <c r="T1387"/>
  <c r="T1388" s="1"/>
  <c r="T1389" s="1"/>
  <c r="T1390" s="1"/>
  <c r="T1391" s="1"/>
  <c r="T1392" s="1"/>
  <c r="T1393" s="1"/>
  <c r="T1394" s="1"/>
  <c r="T1395" s="1"/>
  <c r="AD1459"/>
  <c r="Z1495"/>
  <c r="V1495"/>
  <c r="Z1496"/>
  <c r="V1496"/>
  <c r="AA1497"/>
  <c r="AB1498"/>
  <c r="X1498"/>
  <c r="P1919"/>
  <c r="Z1499"/>
  <c r="V1499"/>
  <c r="Z1503"/>
  <c r="V1503"/>
  <c r="AB1510"/>
  <c r="X1510"/>
  <c r="AA1510"/>
  <c r="AA1514"/>
  <c r="Z1514"/>
  <c r="V1514"/>
  <c r="AB1515"/>
  <c r="X1515"/>
  <c r="W1514" s="1"/>
  <c r="AA1515"/>
  <c r="Z1518"/>
  <c r="V1518"/>
  <c r="AC1518"/>
  <c r="Y1518"/>
  <c r="D1549"/>
  <c r="P1529"/>
  <c r="Z1543"/>
  <c r="V1543"/>
  <c r="AC1543"/>
  <c r="X1543"/>
  <c r="Y1543"/>
  <c r="AB1543"/>
  <c r="Z1561"/>
  <c r="V1561"/>
  <c r="AB1561"/>
  <c r="X1561"/>
  <c r="X1567" s="1"/>
  <c r="Y1561"/>
  <c r="AA1561"/>
  <c r="Y1384"/>
  <c r="AC1384"/>
  <c r="Y1389"/>
  <c r="AC1389"/>
  <c r="Y1394"/>
  <c r="AC1394"/>
  <c r="Y1395"/>
  <c r="AC1395"/>
  <c r="Y1396"/>
  <c r="AC1396"/>
  <c r="Y1397"/>
  <c r="AC1397"/>
  <c r="Y1398"/>
  <c r="AC1398"/>
  <c r="AC1399"/>
  <c r="Y1400"/>
  <c r="AC1400"/>
  <c r="Y1401"/>
  <c r="AC1401"/>
  <c r="Y1402"/>
  <c r="AC1402"/>
  <c r="Y1403"/>
  <c r="AC1403"/>
  <c r="Y1404"/>
  <c r="AC1404"/>
  <c r="Y1413"/>
  <c r="AC1413"/>
  <c r="AD1417"/>
  <c r="AD1418"/>
  <c r="AD1421"/>
  <c r="AD1422"/>
  <c r="Y1429"/>
  <c r="AC1429"/>
  <c r="Y1433"/>
  <c r="AC1433"/>
  <c r="Y1434"/>
  <c r="AC1434"/>
  <c r="P1439"/>
  <c r="P1440"/>
  <c r="P1444"/>
  <c r="P1446"/>
  <c r="P1454" s="1"/>
  <c r="Y1448"/>
  <c r="AC1448"/>
  <c r="Y1449"/>
  <c r="AC1449"/>
  <c r="Y1450"/>
  <c r="AC1450"/>
  <c r="Y1451"/>
  <c r="AC1451"/>
  <c r="Y1452"/>
  <c r="AC1452"/>
  <c r="Y1468"/>
  <c r="AC1468"/>
  <c r="Y1473"/>
  <c r="AC1473"/>
  <c r="Z1481"/>
  <c r="AA1495"/>
  <c r="AA1496"/>
  <c r="Z1497"/>
  <c r="Z1498"/>
  <c r="AA1499"/>
  <c r="T1500"/>
  <c r="AA1503"/>
  <c r="F1509"/>
  <c r="AC1510"/>
  <c r="P1512"/>
  <c r="AC1514"/>
  <c r="AC1515"/>
  <c r="T1519"/>
  <c r="Y1520"/>
  <c r="J1551"/>
  <c r="Z1477"/>
  <c r="V1477"/>
  <c r="G1919"/>
  <c r="G1509"/>
  <c r="Z1502"/>
  <c r="V1502"/>
  <c r="Z1506"/>
  <c r="V1506"/>
  <c r="Z1508"/>
  <c r="V1508"/>
  <c r="AB1554"/>
  <c r="X1554"/>
  <c r="W1553" s="1"/>
  <c r="Z1554"/>
  <c r="V1554"/>
  <c r="Y1554"/>
  <c r="AA1554"/>
  <c r="Y1310"/>
  <c r="Y1311"/>
  <c r="Y1312"/>
  <c r="Y1313"/>
  <c r="Y1314"/>
  <c r="Y1316"/>
  <c r="Y1317"/>
  <c r="AD1317" s="1"/>
  <c r="Y1318"/>
  <c r="Y1319"/>
  <c r="Y1320"/>
  <c r="Y1329"/>
  <c r="AD1329" s="1"/>
  <c r="Y1332"/>
  <c r="Y1333"/>
  <c r="AD1333" s="1"/>
  <c r="Y1334"/>
  <c r="Y1335"/>
  <c r="AD1335" s="1"/>
  <c r="Y1336"/>
  <c r="Y1337"/>
  <c r="Y1338"/>
  <c r="AD1338" s="1"/>
  <c r="Y1339"/>
  <c r="Y1340"/>
  <c r="Y1341"/>
  <c r="AA1343"/>
  <c r="AA1344"/>
  <c r="T1345"/>
  <c r="Y1346"/>
  <c r="AA1348"/>
  <c r="Y1351"/>
  <c r="Y1369"/>
  <c r="Y1370"/>
  <c r="P1376"/>
  <c r="P1383" s="1"/>
  <c r="X1384"/>
  <c r="W1383" s="1"/>
  <c r="AD1383" s="1"/>
  <c r="AB1384"/>
  <c r="Y1385"/>
  <c r="AC1385"/>
  <c r="Y1386"/>
  <c r="AC1386"/>
  <c r="X1389"/>
  <c r="X1395" s="1"/>
  <c r="W1394" s="1"/>
  <c r="AB1389"/>
  <c r="Y1390"/>
  <c r="AC1390"/>
  <c r="X1394"/>
  <c r="X1400" s="1"/>
  <c r="AB1394"/>
  <c r="AB1395"/>
  <c r="X1396"/>
  <c r="AB1396"/>
  <c r="AB1397"/>
  <c r="X1398"/>
  <c r="AB1398"/>
  <c r="X1399"/>
  <c r="AB1399"/>
  <c r="AB1400"/>
  <c r="X1401"/>
  <c r="X1407" s="1"/>
  <c r="W1406" s="1"/>
  <c r="AB1401"/>
  <c r="X1402"/>
  <c r="X1408" s="1"/>
  <c r="AB1402"/>
  <c r="AB1403"/>
  <c r="X1404"/>
  <c r="AB1404"/>
  <c r="Y1405"/>
  <c r="AA1411"/>
  <c r="AA1412"/>
  <c r="X1413"/>
  <c r="W1412" s="1"/>
  <c r="AD1412" s="1"/>
  <c r="AB1413"/>
  <c r="Y1414"/>
  <c r="Y1415"/>
  <c r="Y1416"/>
  <c r="AD1416" s="1"/>
  <c r="Y1417"/>
  <c r="Y1418"/>
  <c r="Y1419"/>
  <c r="AD1419" s="1"/>
  <c r="Y1420"/>
  <c r="AD1420" s="1"/>
  <c r="Y1421"/>
  <c r="Y1422"/>
  <c r="Y1423"/>
  <c r="AD1423" s="1"/>
  <c r="Y1424"/>
  <c r="AD1424" s="1"/>
  <c r="Y1425"/>
  <c r="V1426"/>
  <c r="Z1426"/>
  <c r="AA1427"/>
  <c r="P1428"/>
  <c r="AA1428"/>
  <c r="T1429"/>
  <c r="X1429"/>
  <c r="W1428" s="1"/>
  <c r="AD1428" s="1"/>
  <c r="AB1429"/>
  <c r="Y1430"/>
  <c r="V1431"/>
  <c r="Z1431"/>
  <c r="AA1432"/>
  <c r="X1433"/>
  <c r="AB1433"/>
  <c r="X1434"/>
  <c r="W1433" s="1"/>
  <c r="AB1434"/>
  <c r="Y1435"/>
  <c r="V1436"/>
  <c r="Z1436"/>
  <c r="Z1437"/>
  <c r="V1438"/>
  <c r="Z1438"/>
  <c r="V1439"/>
  <c r="Z1439"/>
  <c r="V1440"/>
  <c r="Z1440"/>
  <c r="V1441"/>
  <c r="Z1441"/>
  <c r="V1442"/>
  <c r="V1443"/>
  <c r="Z1443"/>
  <c r="V1444"/>
  <c r="Z1444"/>
  <c r="V1445"/>
  <c r="Z1445"/>
  <c r="V1446"/>
  <c r="Z1446"/>
  <c r="X1448"/>
  <c r="AB1448"/>
  <c r="AB1449"/>
  <c r="X1451"/>
  <c r="X1457" s="1"/>
  <c r="AB1451"/>
  <c r="X1452"/>
  <c r="AB1452"/>
  <c r="Y1453"/>
  <c r="Y1454"/>
  <c r="V1455"/>
  <c r="Z1455"/>
  <c r="W1457"/>
  <c r="P1458"/>
  <c r="W1458"/>
  <c r="AD1458" s="1"/>
  <c r="P1459"/>
  <c r="W1459"/>
  <c r="P1460"/>
  <c r="P1467" s="1"/>
  <c r="W1460"/>
  <c r="AD1460" s="1"/>
  <c r="W1461"/>
  <c r="AD1461" s="1"/>
  <c r="P1462"/>
  <c r="W1462"/>
  <c r="AD1462" s="1"/>
  <c r="W1463"/>
  <c r="AD1463" s="1"/>
  <c r="P1464"/>
  <c r="W1464"/>
  <c r="AD1464" s="1"/>
  <c r="W1465"/>
  <c r="AD1465" s="1"/>
  <c r="W1466"/>
  <c r="AD1466" s="1"/>
  <c r="W1467"/>
  <c r="AD1467" s="1"/>
  <c r="X1468"/>
  <c r="AB1468"/>
  <c r="Y1469"/>
  <c r="AC1469"/>
  <c r="Y1470"/>
  <c r="AC1470"/>
  <c r="V1471"/>
  <c r="Z1471"/>
  <c r="X1473"/>
  <c r="X1479" s="1"/>
  <c r="AB1473"/>
  <c r="Y1474"/>
  <c r="AC1474"/>
  <c r="V1475"/>
  <c r="Z1475"/>
  <c r="AA1477"/>
  <c r="Z1478"/>
  <c r="Z1480"/>
  <c r="Y1481"/>
  <c r="Z1483"/>
  <c r="V1485"/>
  <c r="AB1485"/>
  <c r="Z1486"/>
  <c r="V1488"/>
  <c r="V1489"/>
  <c r="W1493"/>
  <c r="Y1495"/>
  <c r="Y1496"/>
  <c r="Y1497"/>
  <c r="Y1498"/>
  <c r="Y1499"/>
  <c r="P1500"/>
  <c r="X1500"/>
  <c r="AA1502"/>
  <c r="Y1503"/>
  <c r="P1504"/>
  <c r="X1504"/>
  <c r="AA1506"/>
  <c r="X1507"/>
  <c r="AA1508"/>
  <c r="X1509"/>
  <c r="Z1510"/>
  <c r="AB1514"/>
  <c r="Z1515"/>
  <c r="T1518"/>
  <c r="AB1518"/>
  <c r="AA1488"/>
  <c r="AB1489"/>
  <c r="X1489"/>
  <c r="K1919"/>
  <c r="K1509"/>
  <c r="Z1501"/>
  <c r="V1501"/>
  <c r="Z1505"/>
  <c r="V1505"/>
  <c r="AB1520"/>
  <c r="X1520"/>
  <c r="AA1520"/>
  <c r="W1558"/>
  <c r="W1571"/>
  <c r="Y1426"/>
  <c r="AC1426"/>
  <c r="AA1429"/>
  <c r="T1430"/>
  <c r="T1431" s="1"/>
  <c r="T1432" s="1"/>
  <c r="T1433" s="1"/>
  <c r="T1434" s="1"/>
  <c r="T1435" s="1"/>
  <c r="T1436" s="1"/>
  <c r="T1437" s="1"/>
  <c r="Y1431"/>
  <c r="AC1431"/>
  <c r="AA1433"/>
  <c r="AA1434"/>
  <c r="Y1436"/>
  <c r="AC1436"/>
  <c r="Y1437"/>
  <c r="AC1437"/>
  <c r="Y1438"/>
  <c r="AC1438"/>
  <c r="Y1439"/>
  <c r="AC1439"/>
  <c r="Y1440"/>
  <c r="AC1440"/>
  <c r="AC1441"/>
  <c r="Y1442"/>
  <c r="AC1442"/>
  <c r="Y1443"/>
  <c r="AC1443"/>
  <c r="Y1444"/>
  <c r="AC1444"/>
  <c r="Y1445"/>
  <c r="AC1445"/>
  <c r="Y1446"/>
  <c r="AC1446"/>
  <c r="AA1448"/>
  <c r="AA1450"/>
  <c r="AA1451"/>
  <c r="AA1452"/>
  <c r="Y1455"/>
  <c r="AC1455"/>
  <c r="Y1471"/>
  <c r="AC1471"/>
  <c r="Y1475"/>
  <c r="AC1475"/>
  <c r="U1476"/>
  <c r="AC1481"/>
  <c r="Z1485"/>
  <c r="P1487"/>
  <c r="W1488"/>
  <c r="Z1488"/>
  <c r="Z1489"/>
  <c r="X1495"/>
  <c r="W1494" s="1"/>
  <c r="AD1494" s="1"/>
  <c r="AC1495"/>
  <c r="X1496"/>
  <c r="W1495" s="1"/>
  <c r="AC1496"/>
  <c r="X1497"/>
  <c r="AC1497"/>
  <c r="AC1498"/>
  <c r="F1929"/>
  <c r="P1499"/>
  <c r="P1509" s="1"/>
  <c r="X1499"/>
  <c r="AA1501"/>
  <c r="P1503"/>
  <c r="X1503"/>
  <c r="AC1503"/>
  <c r="AA1505"/>
  <c r="D1507"/>
  <c r="D1509"/>
  <c r="Y1510"/>
  <c r="Y1514"/>
  <c r="Y1515"/>
  <c r="AC1520"/>
  <c r="Z1500"/>
  <c r="V1500"/>
  <c r="Z1504"/>
  <c r="V1504"/>
  <c r="Z1507"/>
  <c r="V1507"/>
  <c r="Z1509"/>
  <c r="V1509"/>
  <c r="T1520"/>
  <c r="T1521" s="1"/>
  <c r="AA1519"/>
  <c r="Z1519"/>
  <c r="V1519"/>
  <c r="AA1537"/>
  <c r="AB1537"/>
  <c r="X1537"/>
  <c r="Z1537"/>
  <c r="V1537"/>
  <c r="AA1538"/>
  <c r="AB1538"/>
  <c r="X1538"/>
  <c r="Z1538"/>
  <c r="V1538"/>
  <c r="Y1343"/>
  <c r="Y1344"/>
  <c r="Y1348"/>
  <c r="Y1363"/>
  <c r="Y1372"/>
  <c r="Y1373"/>
  <c r="Y1374"/>
  <c r="AD1374" s="1"/>
  <c r="Y1375"/>
  <c r="AD1375" s="1"/>
  <c r="Y1376"/>
  <c r="AD1376" s="1"/>
  <c r="Y1377"/>
  <c r="AD1377" s="1"/>
  <c r="Y1378"/>
  <c r="AD1378" s="1"/>
  <c r="Y1379"/>
  <c r="AD1379" s="1"/>
  <c r="Y1380"/>
  <c r="AD1380" s="1"/>
  <c r="Y1381"/>
  <c r="AD1381" s="1"/>
  <c r="Y1382"/>
  <c r="AD1382" s="1"/>
  <c r="Y1383"/>
  <c r="V1384"/>
  <c r="AA1386"/>
  <c r="AD1386" s="1"/>
  <c r="Y1388"/>
  <c r="V1389"/>
  <c r="AA1390"/>
  <c r="Y1393"/>
  <c r="V1394"/>
  <c r="V1396"/>
  <c r="V1397"/>
  <c r="V1398"/>
  <c r="V1399"/>
  <c r="V1400"/>
  <c r="V1401"/>
  <c r="V1402"/>
  <c r="V1403"/>
  <c r="V1404"/>
  <c r="Y1411"/>
  <c r="Y1412"/>
  <c r="V1413"/>
  <c r="P1416"/>
  <c r="P1424" s="1"/>
  <c r="P1417"/>
  <c r="P1418"/>
  <c r="P1425" s="1"/>
  <c r="P1420"/>
  <c r="X1426"/>
  <c r="W1425" s="1"/>
  <c r="AD1425" s="1"/>
  <c r="Y1427"/>
  <c r="Y1428"/>
  <c r="V1429"/>
  <c r="X1431"/>
  <c r="X1437" s="1"/>
  <c r="W1436" s="1"/>
  <c r="Y1432"/>
  <c r="V1433"/>
  <c r="V1434"/>
  <c r="X1436"/>
  <c r="AB1436"/>
  <c r="AB1437"/>
  <c r="X1438"/>
  <c r="AB1438"/>
  <c r="AB1439"/>
  <c r="X1440"/>
  <c r="AB1440"/>
  <c r="X1441"/>
  <c r="AB1441"/>
  <c r="X1442"/>
  <c r="AB1442"/>
  <c r="X1443"/>
  <c r="X1449" s="1"/>
  <c r="W1448" s="1"/>
  <c r="AB1443"/>
  <c r="X1444"/>
  <c r="X1450" s="1"/>
  <c r="AB1444"/>
  <c r="AB1445"/>
  <c r="X1446"/>
  <c r="Y1447"/>
  <c r="V1448"/>
  <c r="V1449"/>
  <c r="V1450"/>
  <c r="V1451"/>
  <c r="V1452"/>
  <c r="X1455"/>
  <c r="W1454" s="1"/>
  <c r="AD1454" s="1"/>
  <c r="Y1456"/>
  <c r="Y1457"/>
  <c r="Y1458"/>
  <c r="Y1459"/>
  <c r="Y1460"/>
  <c r="Y1461"/>
  <c r="Y1462"/>
  <c r="Y1463"/>
  <c r="Y1464"/>
  <c r="Y1465"/>
  <c r="Y1466"/>
  <c r="Y1467"/>
  <c r="V1468"/>
  <c r="AA1470"/>
  <c r="X1471"/>
  <c r="W1470" s="1"/>
  <c r="AD1470" s="1"/>
  <c r="Y1472"/>
  <c r="V1473"/>
  <c r="AA1474"/>
  <c r="X1475"/>
  <c r="X1477"/>
  <c r="AC1477"/>
  <c r="X1478"/>
  <c r="X1484" s="1"/>
  <c r="AC1478"/>
  <c r="Z1479"/>
  <c r="X1480"/>
  <c r="W1479" s="1"/>
  <c r="AC1480"/>
  <c r="V1481"/>
  <c r="AB1481"/>
  <c r="Z1482"/>
  <c r="X1483"/>
  <c r="AC1483"/>
  <c r="Y1485"/>
  <c r="X1486"/>
  <c r="X1492" s="1"/>
  <c r="AC1486"/>
  <c r="Z1487"/>
  <c r="Y1488"/>
  <c r="Y1489"/>
  <c r="AB1495"/>
  <c r="AB1496"/>
  <c r="V1497"/>
  <c r="AB1497"/>
  <c r="V1498"/>
  <c r="AA1498"/>
  <c r="AB1499"/>
  <c r="AA1500"/>
  <c r="T1501"/>
  <c r="T1502" s="1"/>
  <c r="T1503" s="1"/>
  <c r="T1504" s="1"/>
  <c r="T1505" s="1"/>
  <c r="T1506" s="1"/>
  <c r="T1507" s="1"/>
  <c r="T1508" s="1"/>
  <c r="T1509" s="1"/>
  <c r="T1510" s="1"/>
  <c r="T1511" s="1"/>
  <c r="T1512" s="1"/>
  <c r="T1513" s="1"/>
  <c r="T1514" s="1"/>
  <c r="T1515" s="1"/>
  <c r="T1516" s="1"/>
  <c r="T1517" s="1"/>
  <c r="Y1501"/>
  <c r="AB1503"/>
  <c r="AA1504"/>
  <c r="Y1505"/>
  <c r="P1506"/>
  <c r="AA1507"/>
  <c r="H1509"/>
  <c r="M1509"/>
  <c r="AA1509"/>
  <c r="V1510"/>
  <c r="X1514"/>
  <c r="W1513" s="1"/>
  <c r="V1515"/>
  <c r="X1518"/>
  <c r="W1517" s="1"/>
  <c r="AD1517" s="1"/>
  <c r="AC1519"/>
  <c r="Z1520"/>
  <c r="W1541"/>
  <c r="Z1544"/>
  <c r="V1544"/>
  <c r="AB1544"/>
  <c r="X1544"/>
  <c r="Z1546"/>
  <c r="V1546"/>
  <c r="AB1546"/>
  <c r="X1546"/>
  <c r="Z1548"/>
  <c r="V1548"/>
  <c r="AB1548"/>
  <c r="X1548"/>
  <c r="Z1549"/>
  <c r="V1549"/>
  <c r="AB1549"/>
  <c r="X1549"/>
  <c r="Z1550"/>
  <c r="V1550"/>
  <c r="AB1550"/>
  <c r="X1550"/>
  <c r="Z1551"/>
  <c r="V1551"/>
  <c r="AB1551"/>
  <c r="X1551"/>
  <c r="Z1556"/>
  <c r="V1556"/>
  <c r="AB1556"/>
  <c r="X1556"/>
  <c r="Z1579"/>
  <c r="V1579"/>
  <c r="AA1579"/>
  <c r="AB1579"/>
  <c r="X1579"/>
  <c r="W1578" s="1"/>
  <c r="AD1578" s="1"/>
  <c r="D1633"/>
  <c r="P1613"/>
  <c r="D1675"/>
  <c r="P1655"/>
  <c r="P1481"/>
  <c r="P1482"/>
  <c r="P1486"/>
  <c r="Y1490"/>
  <c r="Y1491"/>
  <c r="Y1492"/>
  <c r="Y1493"/>
  <c r="Y1494"/>
  <c r="J1929"/>
  <c r="O1509"/>
  <c r="X1511"/>
  <c r="AB1511"/>
  <c r="X1512"/>
  <c r="AD1512" s="1"/>
  <c r="AB1512"/>
  <c r="Y1513"/>
  <c r="X1516"/>
  <c r="AB1516"/>
  <c r="Y1517"/>
  <c r="AA1521"/>
  <c r="AA1522"/>
  <c r="P1523"/>
  <c r="AA1523"/>
  <c r="P1524"/>
  <c r="AA1524"/>
  <c r="AA1525"/>
  <c r="AA1526"/>
  <c r="P1527"/>
  <c r="AA1527"/>
  <c r="P1528"/>
  <c r="AA1528"/>
  <c r="AA1529"/>
  <c r="AA1530"/>
  <c r="Y1532"/>
  <c r="AC1532"/>
  <c r="Y1533"/>
  <c r="AC1533"/>
  <c r="Y1534"/>
  <c r="AC1534"/>
  <c r="Y1535"/>
  <c r="AC1535"/>
  <c r="Y1536"/>
  <c r="AC1536"/>
  <c r="AA1539"/>
  <c r="P1542"/>
  <c r="P1550" s="1"/>
  <c r="X1542"/>
  <c r="AC1544"/>
  <c r="AC1546"/>
  <c r="AC1548"/>
  <c r="AC1549"/>
  <c r="AC1550"/>
  <c r="AC1551"/>
  <c r="AC1556"/>
  <c r="W1560"/>
  <c r="AD1560" s="1"/>
  <c r="W1561"/>
  <c r="W1566"/>
  <c r="W1567"/>
  <c r="AB1573"/>
  <c r="X1573"/>
  <c r="W1572" s="1"/>
  <c r="AD1572" s="1"/>
  <c r="Z1573"/>
  <c r="V1573"/>
  <c r="AC1573"/>
  <c r="W1680"/>
  <c r="AD1680" s="1"/>
  <c r="Z1542"/>
  <c r="V1542"/>
  <c r="Z1545"/>
  <c r="V1545"/>
  <c r="AB1545"/>
  <c r="X1545"/>
  <c r="Z1547"/>
  <c r="V1547"/>
  <c r="AB1547"/>
  <c r="X1547"/>
  <c r="Z1580"/>
  <c r="V1580"/>
  <c r="AA1580"/>
  <c r="AB1580"/>
  <c r="X1580"/>
  <c r="W1579" s="1"/>
  <c r="Y1521"/>
  <c r="AC1521"/>
  <c r="Y1522"/>
  <c r="AC1522"/>
  <c r="Y1523"/>
  <c r="AC1523"/>
  <c r="Y1524"/>
  <c r="AC1524"/>
  <c r="AC1525"/>
  <c r="Y1526"/>
  <c r="AC1526"/>
  <c r="Y1527"/>
  <c r="AC1527"/>
  <c r="Y1528"/>
  <c r="AC1528"/>
  <c r="Y1529"/>
  <c r="AC1529"/>
  <c r="Y1530"/>
  <c r="AC1530"/>
  <c r="Y1539"/>
  <c r="AC1539"/>
  <c r="AA1542"/>
  <c r="P1544"/>
  <c r="P1551" s="1"/>
  <c r="AC1545"/>
  <c r="AC1547"/>
  <c r="P1554"/>
  <c r="O1591"/>
  <c r="AA1573"/>
  <c r="W1575"/>
  <c r="Z1541"/>
  <c r="V1541"/>
  <c r="AB1553"/>
  <c r="X1553"/>
  <c r="Z1553"/>
  <c r="V1553"/>
  <c r="AB1558"/>
  <c r="X1558"/>
  <c r="X1564" s="1"/>
  <c r="W1563" s="1"/>
  <c r="Z1558"/>
  <c r="V1558"/>
  <c r="D1591"/>
  <c r="P1571"/>
  <c r="O1587"/>
  <c r="P1697"/>
  <c r="D1717"/>
  <c r="Y1511"/>
  <c r="Y1512"/>
  <c r="AD1513"/>
  <c r="Y1516"/>
  <c r="X1521"/>
  <c r="AB1521"/>
  <c r="X1522"/>
  <c r="W1521" s="1"/>
  <c r="AB1522"/>
  <c r="AB1523"/>
  <c r="X1524"/>
  <c r="W1523" s="1"/>
  <c r="AB1524"/>
  <c r="X1525"/>
  <c r="W1524" s="1"/>
  <c r="AD1524" s="1"/>
  <c r="AB1525"/>
  <c r="X1526"/>
  <c r="W1525" s="1"/>
  <c r="AB1526"/>
  <c r="X1527"/>
  <c r="X1533" s="1"/>
  <c r="W1532" s="1"/>
  <c r="AB1527"/>
  <c r="X1528"/>
  <c r="X1534" s="1"/>
  <c r="AB1528"/>
  <c r="AB1529"/>
  <c r="X1530"/>
  <c r="AD1530" s="1"/>
  <c r="Y1531"/>
  <c r="AD1531" s="1"/>
  <c r="V1532"/>
  <c r="V1533"/>
  <c r="V1534"/>
  <c r="V1535"/>
  <c r="V1536"/>
  <c r="X1539"/>
  <c r="Y1540"/>
  <c r="AD1540" s="1"/>
  <c r="AA1541"/>
  <c r="T1542"/>
  <c r="T1543" s="1"/>
  <c r="T1544" s="1"/>
  <c r="T1545" s="1"/>
  <c r="T1546" s="1"/>
  <c r="T1547" s="1"/>
  <c r="T1548" s="1"/>
  <c r="T1549" s="1"/>
  <c r="T1550" s="1"/>
  <c r="T1551" s="1"/>
  <c r="T1552" s="1"/>
  <c r="T1553" s="1"/>
  <c r="T1554" s="1"/>
  <c r="T1555" s="1"/>
  <c r="T1556" s="1"/>
  <c r="T1557" s="1"/>
  <c r="T1558" s="1"/>
  <c r="T1559" s="1"/>
  <c r="Y1542"/>
  <c r="AA1545"/>
  <c r="AA1547"/>
  <c r="AC1553"/>
  <c r="AC1558"/>
  <c r="AD1566"/>
  <c r="W1568"/>
  <c r="Y1573"/>
  <c r="Y1579"/>
  <c r="AC1698"/>
  <c r="Y1698"/>
  <c r="D1801"/>
  <c r="P1781"/>
  <c r="Y1586"/>
  <c r="AC1586"/>
  <c r="AD1590"/>
  <c r="AD1591"/>
  <c r="Y1597"/>
  <c r="AC1597"/>
  <c r="Y1601"/>
  <c r="AC1601"/>
  <c r="Y1602"/>
  <c r="AC1602"/>
  <c r="P1607"/>
  <c r="P1608"/>
  <c r="P1612"/>
  <c r="P1614"/>
  <c r="P1622" s="1"/>
  <c r="Y1616"/>
  <c r="AC1616"/>
  <c r="Y1617"/>
  <c r="AC1617"/>
  <c r="Y1618"/>
  <c r="AC1618"/>
  <c r="Y1619"/>
  <c r="AC1619"/>
  <c r="Y1620"/>
  <c r="AC1620"/>
  <c r="AD1629"/>
  <c r="AD1630"/>
  <c r="AD1633"/>
  <c r="AD1634"/>
  <c r="Y1639"/>
  <c r="AC1639"/>
  <c r="Y1643"/>
  <c r="AC1643"/>
  <c r="Y1644"/>
  <c r="AC1644"/>
  <c r="P1649"/>
  <c r="P1650"/>
  <c r="P1654"/>
  <c r="P1656"/>
  <c r="P1664" s="1"/>
  <c r="Y1658"/>
  <c r="AC1658"/>
  <c r="Y1659"/>
  <c r="AC1659"/>
  <c r="Y1660"/>
  <c r="AC1660"/>
  <c r="Y1661"/>
  <c r="AC1661"/>
  <c r="Y1662"/>
  <c r="AC1662"/>
  <c r="Y1678"/>
  <c r="AC1678"/>
  <c r="Y1683"/>
  <c r="AC1683"/>
  <c r="Y1688"/>
  <c r="AC1688"/>
  <c r="Y1689"/>
  <c r="AC1689"/>
  <c r="Y1690"/>
  <c r="AC1690"/>
  <c r="Y1691"/>
  <c r="AC1691"/>
  <c r="Y1692"/>
  <c r="AC1692"/>
  <c r="AC1693"/>
  <c r="Y1694"/>
  <c r="AC1694"/>
  <c r="Y1695"/>
  <c r="AC1695"/>
  <c r="Y1696"/>
  <c r="AC1696"/>
  <c r="Y1697"/>
  <c r="AC1697"/>
  <c r="Z1698"/>
  <c r="X1703"/>
  <c r="X1709" s="1"/>
  <c r="W1708" s="1"/>
  <c r="AC1703"/>
  <c r="P1712"/>
  <c r="P1719" s="1"/>
  <c r="AC1722"/>
  <c r="T1755"/>
  <c r="T1756" s="1"/>
  <c r="T1757" s="1"/>
  <c r="T1758" s="1"/>
  <c r="AA1704"/>
  <c r="AB1705"/>
  <c r="X1705"/>
  <c r="AB1721"/>
  <c r="X1721"/>
  <c r="W1720" s="1"/>
  <c r="AD1720" s="1"/>
  <c r="Z1721"/>
  <c r="V1721"/>
  <c r="AA1721"/>
  <c r="AB1726"/>
  <c r="X1726"/>
  <c r="X1732" s="1"/>
  <c r="Z1726"/>
  <c r="V1726"/>
  <c r="AA1726"/>
  <c r="Y1552"/>
  <c r="AA1555"/>
  <c r="Y1557"/>
  <c r="AA1559"/>
  <c r="AA1560"/>
  <c r="T1561"/>
  <c r="T1562" s="1"/>
  <c r="T1563" s="1"/>
  <c r="Y1562"/>
  <c r="Y1563"/>
  <c r="Y1564"/>
  <c r="Y1565"/>
  <c r="Y1566"/>
  <c r="Y1568"/>
  <c r="Y1569"/>
  <c r="AD1569" s="1"/>
  <c r="Y1570"/>
  <c r="Y1571"/>
  <c r="Y1572"/>
  <c r="AA1574"/>
  <c r="AA1576"/>
  <c r="AA1577"/>
  <c r="AD1577" s="1"/>
  <c r="P1578"/>
  <c r="P1580" s="1"/>
  <c r="AA1578"/>
  <c r="Y1581"/>
  <c r="V1582"/>
  <c r="Z1582"/>
  <c r="V1583"/>
  <c r="Z1583"/>
  <c r="P1584"/>
  <c r="AA1584"/>
  <c r="P1585"/>
  <c r="W1585"/>
  <c r="AD1585" s="1"/>
  <c r="AA1585"/>
  <c r="T1586"/>
  <c r="X1586"/>
  <c r="AB1586"/>
  <c r="N1923"/>
  <c r="N1937" s="1"/>
  <c r="Y1587"/>
  <c r="Y1588"/>
  <c r="AD1588" s="1"/>
  <c r="Y1589"/>
  <c r="AD1589" s="1"/>
  <c r="Y1590"/>
  <c r="Y1591"/>
  <c r="Y1592"/>
  <c r="AD1592" s="1"/>
  <c r="Y1593"/>
  <c r="V1594"/>
  <c r="Z1594"/>
  <c r="AA1595"/>
  <c r="W1596"/>
  <c r="AD1596" s="1"/>
  <c r="AA1596"/>
  <c r="X1597"/>
  <c r="AB1597"/>
  <c r="Y1598"/>
  <c r="V1599"/>
  <c r="Z1599"/>
  <c r="AA1600"/>
  <c r="X1601"/>
  <c r="AB1601"/>
  <c r="X1602"/>
  <c r="W1601" s="1"/>
  <c r="AB1602"/>
  <c r="Y1603"/>
  <c r="V1604"/>
  <c r="Z1604"/>
  <c r="Z1605"/>
  <c r="V1606"/>
  <c r="Z1606"/>
  <c r="V1607"/>
  <c r="Z1607"/>
  <c r="V1608"/>
  <c r="Z1608"/>
  <c r="V1609"/>
  <c r="Z1609"/>
  <c r="V1610"/>
  <c r="V1611"/>
  <c r="Z1611"/>
  <c r="V1612"/>
  <c r="Z1612"/>
  <c r="V1613"/>
  <c r="Z1613"/>
  <c r="V1614"/>
  <c r="Z1614"/>
  <c r="X1616"/>
  <c r="AB1616"/>
  <c r="X1617"/>
  <c r="W1616" s="1"/>
  <c r="AB1617"/>
  <c r="X1619"/>
  <c r="X1625" s="1"/>
  <c r="AB1619"/>
  <c r="X1620"/>
  <c r="AB1620"/>
  <c r="Y1621"/>
  <c r="Y1622"/>
  <c r="V1623"/>
  <c r="Z1623"/>
  <c r="AA1624"/>
  <c r="W1625"/>
  <c r="AA1625"/>
  <c r="P1626"/>
  <c r="W1626"/>
  <c r="AA1626"/>
  <c r="AD1626" s="1"/>
  <c r="P1627"/>
  <c r="W1627"/>
  <c r="AA1627"/>
  <c r="W1628"/>
  <c r="AD1628" s="1"/>
  <c r="AA1628"/>
  <c r="Y1629"/>
  <c r="Y1630"/>
  <c r="Y1631"/>
  <c r="AD1631" s="1"/>
  <c r="Y1632"/>
  <c r="AD1632" s="1"/>
  <c r="Y1633"/>
  <c r="Y1634"/>
  <c r="Y1635"/>
  <c r="V1636"/>
  <c r="Z1636"/>
  <c r="AA1637"/>
  <c r="P1638"/>
  <c r="AA1638"/>
  <c r="T1639"/>
  <c r="T1640" s="1"/>
  <c r="T1641" s="1"/>
  <c r="T1642" s="1"/>
  <c r="T1643" s="1"/>
  <c r="X1639"/>
  <c r="W1638" s="1"/>
  <c r="AD1638" s="1"/>
  <c r="AB1639"/>
  <c r="Y1640"/>
  <c r="V1641"/>
  <c r="Z1641"/>
  <c r="AA1642"/>
  <c r="X1643"/>
  <c r="AB1643"/>
  <c r="X1644"/>
  <c r="W1643" s="1"/>
  <c r="AB1644"/>
  <c r="Y1645"/>
  <c r="V1646"/>
  <c r="Z1646"/>
  <c r="Z1647"/>
  <c r="V1648"/>
  <c r="Z1648"/>
  <c r="V1649"/>
  <c r="Z1649"/>
  <c r="V1650"/>
  <c r="Z1650"/>
  <c r="V1651"/>
  <c r="Z1651"/>
  <c r="V1652"/>
  <c r="V1653"/>
  <c r="Z1653"/>
  <c r="V1654"/>
  <c r="Z1654"/>
  <c r="V1655"/>
  <c r="Z1655"/>
  <c r="V1656"/>
  <c r="Z1656"/>
  <c r="X1658"/>
  <c r="AB1658"/>
  <c r="AB1659"/>
  <c r="X1661"/>
  <c r="X1667" s="1"/>
  <c r="AB1661"/>
  <c r="X1662"/>
  <c r="AB1662"/>
  <c r="Y1663"/>
  <c r="AC1663"/>
  <c r="Y1664"/>
  <c r="AC1664"/>
  <c r="V1665"/>
  <c r="Z1665"/>
  <c r="W1667"/>
  <c r="P1668"/>
  <c r="P1676" s="1"/>
  <c r="W1668"/>
  <c r="AD1668" s="1"/>
  <c r="P1669"/>
  <c r="W1669"/>
  <c r="P1670"/>
  <c r="P1677" s="1"/>
  <c r="W1670"/>
  <c r="AD1670" s="1"/>
  <c r="W1671"/>
  <c r="AD1671" s="1"/>
  <c r="P1672"/>
  <c r="W1672"/>
  <c r="AD1672" s="1"/>
  <c r="W1673"/>
  <c r="P1674"/>
  <c r="W1674"/>
  <c r="AD1674" s="1"/>
  <c r="W1675"/>
  <c r="AD1675" s="1"/>
  <c r="W1676"/>
  <c r="AD1676" s="1"/>
  <c r="W1677"/>
  <c r="X1678"/>
  <c r="AB1678"/>
  <c r="Y1679"/>
  <c r="AC1679"/>
  <c r="Y1680"/>
  <c r="AC1680"/>
  <c r="V1681"/>
  <c r="Z1681"/>
  <c r="X1683"/>
  <c r="AB1683"/>
  <c r="Y1684"/>
  <c r="AC1684"/>
  <c r="V1685"/>
  <c r="Z1685"/>
  <c r="X1688"/>
  <c r="X1694" s="1"/>
  <c r="AB1688"/>
  <c r="X1689"/>
  <c r="W1688" s="1"/>
  <c r="AB1689"/>
  <c r="X1690"/>
  <c r="AB1690"/>
  <c r="AB1691"/>
  <c r="X1692"/>
  <c r="AB1692"/>
  <c r="X1693"/>
  <c r="AB1693"/>
  <c r="AB1694"/>
  <c r="X1695"/>
  <c r="X1701" s="1"/>
  <c r="AB1695"/>
  <c r="X1696"/>
  <c r="AB1696"/>
  <c r="AB1697"/>
  <c r="X1698"/>
  <c r="X1699"/>
  <c r="X1700"/>
  <c r="AC1700"/>
  <c r="Z1701"/>
  <c r="X1702"/>
  <c r="AC1702"/>
  <c r="V1703"/>
  <c r="AB1703"/>
  <c r="Z1704"/>
  <c r="Z1705"/>
  <c r="W1730"/>
  <c r="AD1747"/>
  <c r="T1754"/>
  <c r="AB1722"/>
  <c r="X1722"/>
  <c r="W1721" s="1"/>
  <c r="Z1722"/>
  <c r="V1722"/>
  <c r="AA1722"/>
  <c r="Y1582"/>
  <c r="AC1582"/>
  <c r="Y1583"/>
  <c r="P1586"/>
  <c r="AA1586"/>
  <c r="T1587"/>
  <c r="T1588" s="1"/>
  <c r="T1589" s="1"/>
  <c r="T1590" s="1"/>
  <c r="T1591" s="1"/>
  <c r="T1592" s="1"/>
  <c r="T1593" s="1"/>
  <c r="T1594" s="1"/>
  <c r="T1595" s="1"/>
  <c r="T1596" s="1"/>
  <c r="T1597" s="1"/>
  <c r="T1598" s="1"/>
  <c r="T1599" s="1"/>
  <c r="T1600" s="1"/>
  <c r="T1601" s="1"/>
  <c r="M1593"/>
  <c r="Y1594"/>
  <c r="AC1594"/>
  <c r="AA1597"/>
  <c r="Y1599"/>
  <c r="AC1599"/>
  <c r="AA1601"/>
  <c r="AA1602"/>
  <c r="T1603"/>
  <c r="T1604" s="1"/>
  <c r="T1605" s="1"/>
  <c r="Y1604"/>
  <c r="AC1604"/>
  <c r="Y1605"/>
  <c r="AC1605"/>
  <c r="Y1606"/>
  <c r="AC1606"/>
  <c r="Y1607"/>
  <c r="AC1607"/>
  <c r="Y1608"/>
  <c r="AC1608"/>
  <c r="AC1609"/>
  <c r="Y1610"/>
  <c r="AC1610"/>
  <c r="Y1611"/>
  <c r="AC1611"/>
  <c r="Y1612"/>
  <c r="AC1612"/>
  <c r="Y1613"/>
  <c r="AC1613"/>
  <c r="Y1614"/>
  <c r="AC1614"/>
  <c r="AA1616"/>
  <c r="AA1618"/>
  <c r="AA1619"/>
  <c r="AA1620"/>
  <c r="Y1623"/>
  <c r="AC1623"/>
  <c r="Y1636"/>
  <c r="AC1636"/>
  <c r="AA1639"/>
  <c r="Y1641"/>
  <c r="AC1641"/>
  <c r="AA1643"/>
  <c r="AA1644"/>
  <c r="T1645"/>
  <c r="T1646" s="1"/>
  <c r="T1647" s="1"/>
  <c r="Y1646"/>
  <c r="AC1646"/>
  <c r="Y1647"/>
  <c r="AC1647"/>
  <c r="Y1648"/>
  <c r="AC1648"/>
  <c r="Y1649"/>
  <c r="AC1649"/>
  <c r="Y1650"/>
  <c r="AC1650"/>
  <c r="AC1651"/>
  <c r="Y1652"/>
  <c r="AC1652"/>
  <c r="Y1653"/>
  <c r="AC1653"/>
  <c r="Y1654"/>
  <c r="AC1654"/>
  <c r="Y1655"/>
  <c r="AC1655"/>
  <c r="Y1656"/>
  <c r="AC1656"/>
  <c r="AA1658"/>
  <c r="AA1660"/>
  <c r="AA1661"/>
  <c r="AA1662"/>
  <c r="Y1665"/>
  <c r="AC1665"/>
  <c r="AA1678"/>
  <c r="T1679"/>
  <c r="T1680" s="1"/>
  <c r="T1681" s="1"/>
  <c r="T1682" s="1"/>
  <c r="T1683" s="1"/>
  <c r="T1684" s="1"/>
  <c r="T1685" s="1"/>
  <c r="Y1681"/>
  <c r="AC1681"/>
  <c r="AA1683"/>
  <c r="Y1685"/>
  <c r="AC1685"/>
  <c r="U1686"/>
  <c r="AA1688"/>
  <c r="AA1689"/>
  <c r="AA1690"/>
  <c r="P1691"/>
  <c r="AA1691"/>
  <c r="P1692"/>
  <c r="P1696"/>
  <c r="P1698"/>
  <c r="P1706" s="1"/>
  <c r="W1701"/>
  <c r="Z1703"/>
  <c r="T1719"/>
  <c r="T1720" s="1"/>
  <c r="T1721" s="1"/>
  <c r="T1722" s="1"/>
  <c r="T1723" s="1"/>
  <c r="T1724" s="1"/>
  <c r="T1725" s="1"/>
  <c r="T1726" s="1"/>
  <c r="T1727" s="1"/>
  <c r="T1728" s="1"/>
  <c r="T1729" s="1"/>
  <c r="T1730" s="1"/>
  <c r="T1731" s="1"/>
  <c r="Z1699"/>
  <c r="V1699"/>
  <c r="AB1706"/>
  <c r="X1706"/>
  <c r="W1705" s="1"/>
  <c r="AD1705" s="1"/>
  <c r="P1739"/>
  <c r="D1759"/>
  <c r="Y1555"/>
  <c r="Y1559"/>
  <c r="Y1560"/>
  <c r="P1565"/>
  <c r="P1566"/>
  <c r="P1570"/>
  <c r="Y1574"/>
  <c r="Y1575"/>
  <c r="Y1576"/>
  <c r="Y1577"/>
  <c r="Y1578"/>
  <c r="X1582"/>
  <c r="AB1582"/>
  <c r="X1583"/>
  <c r="W1582" s="1"/>
  <c r="Y1584"/>
  <c r="Y1585"/>
  <c r="V1586"/>
  <c r="P1587"/>
  <c r="P1589"/>
  <c r="P1593" s="1"/>
  <c r="X1594"/>
  <c r="W1593" s="1"/>
  <c r="AD1593" s="1"/>
  <c r="Y1595"/>
  <c r="Y1596"/>
  <c r="V1597"/>
  <c r="X1599"/>
  <c r="X1605" s="1"/>
  <c r="W1604" s="1"/>
  <c r="Y1600"/>
  <c r="V1601"/>
  <c r="V1602"/>
  <c r="X1604"/>
  <c r="AB1604"/>
  <c r="AB1605"/>
  <c r="X1606"/>
  <c r="AB1606"/>
  <c r="AB1607"/>
  <c r="X1608"/>
  <c r="AB1608"/>
  <c r="X1609"/>
  <c r="AB1609"/>
  <c r="X1610"/>
  <c r="AB1610"/>
  <c r="X1611"/>
  <c r="AB1611"/>
  <c r="X1612"/>
  <c r="X1618" s="1"/>
  <c r="AB1612"/>
  <c r="AB1613"/>
  <c r="X1614"/>
  <c r="Y1615"/>
  <c r="V1616"/>
  <c r="V1617"/>
  <c r="V1618"/>
  <c r="V1619"/>
  <c r="V1620"/>
  <c r="X1623"/>
  <c r="W1622" s="1"/>
  <c r="AD1622" s="1"/>
  <c r="Y1624"/>
  <c r="Y1625"/>
  <c r="Y1626"/>
  <c r="Y1627"/>
  <c r="AD1627" s="1"/>
  <c r="Y1628"/>
  <c r="P1630"/>
  <c r="P1631"/>
  <c r="P1635" s="1"/>
  <c r="X1636"/>
  <c r="W1635" s="1"/>
  <c r="AD1635" s="1"/>
  <c r="Y1637"/>
  <c r="Y1638"/>
  <c r="V1639"/>
  <c r="X1641"/>
  <c r="X1647" s="1"/>
  <c r="W1646" s="1"/>
  <c r="Y1642"/>
  <c r="V1643"/>
  <c r="V1644"/>
  <c r="X1646"/>
  <c r="X1652" s="1"/>
  <c r="AB1646"/>
  <c r="AB1647"/>
  <c r="X1648"/>
  <c r="AB1648"/>
  <c r="AB1649"/>
  <c r="X1650"/>
  <c r="AB1650"/>
  <c r="X1651"/>
  <c r="AB1651"/>
  <c r="AB1652"/>
  <c r="X1653"/>
  <c r="X1659" s="1"/>
  <c r="W1658" s="1"/>
  <c r="AB1653"/>
  <c r="X1654"/>
  <c r="X1660" s="1"/>
  <c r="AB1654"/>
  <c r="AB1655"/>
  <c r="X1656"/>
  <c r="Y1657"/>
  <c r="V1658"/>
  <c r="V1659"/>
  <c r="V1660"/>
  <c r="V1661"/>
  <c r="V1662"/>
  <c r="AA1664"/>
  <c r="X1665"/>
  <c r="W1664" s="1"/>
  <c r="AD1664" s="1"/>
  <c r="Y1666"/>
  <c r="Y1667"/>
  <c r="Y1668"/>
  <c r="Y1669"/>
  <c r="AD1669" s="1"/>
  <c r="Y1670"/>
  <c r="Y1671"/>
  <c r="Y1672"/>
  <c r="Y1673"/>
  <c r="Y1674"/>
  <c r="Y1675"/>
  <c r="Y1676"/>
  <c r="Y1677"/>
  <c r="AD1677" s="1"/>
  <c r="V1678"/>
  <c r="AA1680"/>
  <c r="X1681"/>
  <c r="Y1682"/>
  <c r="V1683"/>
  <c r="AA1684"/>
  <c r="X1685"/>
  <c r="Y1687"/>
  <c r="V1688"/>
  <c r="V1690"/>
  <c r="V1691"/>
  <c r="V1692"/>
  <c r="V1693"/>
  <c r="V1694"/>
  <c r="V1695"/>
  <c r="V1696"/>
  <c r="V1697"/>
  <c r="V1698"/>
  <c r="AA1698"/>
  <c r="AA1699"/>
  <c r="Z1700"/>
  <c r="Z1702"/>
  <c r="P1703"/>
  <c r="Y1703"/>
  <c r="X1704"/>
  <c r="W1703" s="1"/>
  <c r="AC1704"/>
  <c r="AC1705"/>
  <c r="Z1706"/>
  <c r="AC1721"/>
  <c r="AC1726"/>
  <c r="T1759"/>
  <c r="T1760" s="1"/>
  <c r="T1761" s="1"/>
  <c r="T1762" s="1"/>
  <c r="T1763" s="1"/>
  <c r="T1764" s="1"/>
  <c r="T1765" s="1"/>
  <c r="T1766" s="1"/>
  <c r="T1767" s="1"/>
  <c r="T1768" s="1"/>
  <c r="T1769" s="1"/>
  <c r="T1770" s="1"/>
  <c r="T1771" s="1"/>
  <c r="T1772" s="1"/>
  <c r="T1773" s="1"/>
  <c r="Z1774"/>
  <c r="V1774"/>
  <c r="V1778"/>
  <c r="AB1778"/>
  <c r="X1778"/>
  <c r="Z1780"/>
  <c r="V1780"/>
  <c r="AB1780"/>
  <c r="X1780"/>
  <c r="Z1781"/>
  <c r="V1781"/>
  <c r="AB1781"/>
  <c r="P1800"/>
  <c r="P1798"/>
  <c r="P1795"/>
  <c r="P1794"/>
  <c r="P1806"/>
  <c r="D1885"/>
  <c r="P1865"/>
  <c r="Y1708"/>
  <c r="AC1708"/>
  <c r="Y1709"/>
  <c r="Y1710"/>
  <c r="AC1710"/>
  <c r="Y1711"/>
  <c r="AC1711"/>
  <c r="Y1712"/>
  <c r="AC1712"/>
  <c r="Y1713"/>
  <c r="AC1713"/>
  <c r="Y1714"/>
  <c r="AC1714"/>
  <c r="Y1715"/>
  <c r="AC1715"/>
  <c r="Y1716"/>
  <c r="AC1716"/>
  <c r="Y1717"/>
  <c r="AC1717"/>
  <c r="Y1718"/>
  <c r="AC1718"/>
  <c r="Y1719"/>
  <c r="AD1719" s="1"/>
  <c r="AC1719"/>
  <c r="Y1724"/>
  <c r="AC1724"/>
  <c r="V1725"/>
  <c r="Z1725"/>
  <c r="X1727"/>
  <c r="AB1727"/>
  <c r="X1728"/>
  <c r="AD1728" s="1"/>
  <c r="AB1728"/>
  <c r="Y1729"/>
  <c r="AD1729" s="1"/>
  <c r="V1730"/>
  <c r="Z1730"/>
  <c r="Z1731"/>
  <c r="V1732"/>
  <c r="Z1732"/>
  <c r="V1733"/>
  <c r="Z1733"/>
  <c r="V1734"/>
  <c r="Z1734"/>
  <c r="V1735"/>
  <c r="Z1735"/>
  <c r="V1736"/>
  <c r="V1737"/>
  <c r="Z1737"/>
  <c r="V1738"/>
  <c r="Z1738"/>
  <c r="V1739"/>
  <c r="Z1739"/>
  <c r="V1740"/>
  <c r="Z1740"/>
  <c r="AA1741"/>
  <c r="X1742"/>
  <c r="AB1742"/>
  <c r="X1743"/>
  <c r="AB1743"/>
  <c r="X1744"/>
  <c r="X1745"/>
  <c r="AB1745"/>
  <c r="X1746"/>
  <c r="W1745" s="1"/>
  <c r="AD1745" s="1"/>
  <c r="AB1746"/>
  <c r="Y1747"/>
  <c r="Y1748"/>
  <c r="V1749"/>
  <c r="Z1749"/>
  <c r="AA1750"/>
  <c r="AA1751"/>
  <c r="P1752"/>
  <c r="P1760" s="1"/>
  <c r="AA1752"/>
  <c r="P1753"/>
  <c r="AA1753"/>
  <c r="P1754"/>
  <c r="P1761" s="1"/>
  <c r="AA1754"/>
  <c r="AA1755"/>
  <c r="P1756"/>
  <c r="AA1756"/>
  <c r="AA1757"/>
  <c r="P1758"/>
  <c r="AA1758"/>
  <c r="AA1759"/>
  <c r="AA1760"/>
  <c r="AA1761"/>
  <c r="Y1763"/>
  <c r="AC1763"/>
  <c r="Y1764"/>
  <c r="AC1764"/>
  <c r="V1765"/>
  <c r="Z1765"/>
  <c r="AA1766"/>
  <c r="Y1768"/>
  <c r="AC1768"/>
  <c r="V1769"/>
  <c r="Z1769"/>
  <c r="V1770"/>
  <c r="Z1770"/>
  <c r="X1772"/>
  <c r="AC1772"/>
  <c r="AA1774"/>
  <c r="X1776"/>
  <c r="AC1776"/>
  <c r="AC1778"/>
  <c r="AC1780"/>
  <c r="AC1781"/>
  <c r="Y1782"/>
  <c r="T1815"/>
  <c r="T1816" s="1"/>
  <c r="T1817" s="1"/>
  <c r="T1818" s="1"/>
  <c r="T1819" s="1"/>
  <c r="T1820" s="1"/>
  <c r="T1821" s="1"/>
  <c r="T1822" s="1"/>
  <c r="T1823" s="1"/>
  <c r="T1824" s="1"/>
  <c r="T1825" s="1"/>
  <c r="T1826" s="1"/>
  <c r="T1827" s="1"/>
  <c r="P1845"/>
  <c r="W1851"/>
  <c r="Z1773"/>
  <c r="AB1784"/>
  <c r="X1784"/>
  <c r="Z1784"/>
  <c r="V1784"/>
  <c r="X1786"/>
  <c r="Z1786"/>
  <c r="V1786"/>
  <c r="AB1788"/>
  <c r="X1788"/>
  <c r="Z1788"/>
  <c r="V1788"/>
  <c r="X1717"/>
  <c r="AB1717"/>
  <c r="T1718"/>
  <c r="X1718"/>
  <c r="AB1718"/>
  <c r="X1719"/>
  <c r="Y1720"/>
  <c r="AA1723"/>
  <c r="X1724"/>
  <c r="AB1724"/>
  <c r="Y1725"/>
  <c r="AA1727"/>
  <c r="AA1728"/>
  <c r="Y1730"/>
  <c r="Y1731"/>
  <c r="Y1732"/>
  <c r="Y1733"/>
  <c r="Y1734"/>
  <c r="Y1736"/>
  <c r="Y1737"/>
  <c r="Y1738"/>
  <c r="Y1739"/>
  <c r="Y1740"/>
  <c r="V1741"/>
  <c r="Z1741"/>
  <c r="AA1742"/>
  <c r="W1743"/>
  <c r="W1744"/>
  <c r="AA1744"/>
  <c r="AA1745"/>
  <c r="P1746"/>
  <c r="P1748" s="1"/>
  <c r="W1746"/>
  <c r="AD1746" s="1"/>
  <c r="AA1746"/>
  <c r="Y1749"/>
  <c r="V1750"/>
  <c r="Z1750"/>
  <c r="V1751"/>
  <c r="Z1751"/>
  <c r="V1752"/>
  <c r="Z1752"/>
  <c r="V1753"/>
  <c r="Z1753"/>
  <c r="V1754"/>
  <c r="Z1754"/>
  <c r="V1755"/>
  <c r="Z1755"/>
  <c r="V1756"/>
  <c r="Z1756"/>
  <c r="V1757"/>
  <c r="Z1757"/>
  <c r="V1758"/>
  <c r="Z1758"/>
  <c r="V1759"/>
  <c r="Z1759"/>
  <c r="V1760"/>
  <c r="Z1760"/>
  <c r="V1761"/>
  <c r="Z1761"/>
  <c r="Y1765"/>
  <c r="AC1765"/>
  <c r="V1766"/>
  <c r="Z1766"/>
  <c r="Y1769"/>
  <c r="AC1769"/>
  <c r="Y1770"/>
  <c r="AA1773"/>
  <c r="P1780"/>
  <c r="AC1784"/>
  <c r="AC1786"/>
  <c r="AC1788"/>
  <c r="Z1772"/>
  <c r="V1772"/>
  <c r="Z1776"/>
  <c r="V1776"/>
  <c r="Z1777"/>
  <c r="V1777"/>
  <c r="AB1777"/>
  <c r="X1777"/>
  <c r="Z1779"/>
  <c r="V1779"/>
  <c r="AB1779"/>
  <c r="X1779"/>
  <c r="X1785" s="1"/>
  <c r="W1784" s="1"/>
  <c r="Z1782"/>
  <c r="V1782"/>
  <c r="AB1782"/>
  <c r="X1782"/>
  <c r="Y1741"/>
  <c r="AC1741"/>
  <c r="Y1750"/>
  <c r="AC1750"/>
  <c r="Y1751"/>
  <c r="Y1752"/>
  <c r="AC1752"/>
  <c r="Y1753"/>
  <c r="AC1753"/>
  <c r="Y1754"/>
  <c r="AC1754"/>
  <c r="Y1755"/>
  <c r="AC1755"/>
  <c r="Y1756"/>
  <c r="AC1756"/>
  <c r="Y1757"/>
  <c r="AC1757"/>
  <c r="Y1758"/>
  <c r="AC1758"/>
  <c r="Y1759"/>
  <c r="AC1759"/>
  <c r="Y1760"/>
  <c r="AC1760"/>
  <c r="Y1761"/>
  <c r="AC1761"/>
  <c r="Y1766"/>
  <c r="AC1766"/>
  <c r="AA1772"/>
  <c r="AA1776"/>
  <c r="AC1777"/>
  <c r="AC1779"/>
  <c r="AC1782"/>
  <c r="P1832"/>
  <c r="Z1775"/>
  <c r="V1775"/>
  <c r="AB1785"/>
  <c r="Z1785"/>
  <c r="V1785"/>
  <c r="AB1787"/>
  <c r="X1787"/>
  <c r="X1793" s="1"/>
  <c r="Z1787"/>
  <c r="V1787"/>
  <c r="P1823"/>
  <c r="D1843"/>
  <c r="W1855"/>
  <c r="Y1707"/>
  <c r="AD1707" s="1"/>
  <c r="V1708"/>
  <c r="V1709"/>
  <c r="V1710"/>
  <c r="V1711"/>
  <c r="V1712"/>
  <c r="V1713"/>
  <c r="V1714"/>
  <c r="V1715"/>
  <c r="V1716"/>
  <c r="V1717"/>
  <c r="Y1723"/>
  <c r="V1724"/>
  <c r="Y1727"/>
  <c r="Y1728"/>
  <c r="P1733"/>
  <c r="P1734"/>
  <c r="P1738"/>
  <c r="X1741"/>
  <c r="Y1742"/>
  <c r="Y1743"/>
  <c r="Y1744"/>
  <c r="Y1745"/>
  <c r="Y1746"/>
  <c r="AD1748"/>
  <c r="X1750"/>
  <c r="W1749" s="1"/>
  <c r="AB1750"/>
  <c r="X1751"/>
  <c r="AB1751"/>
  <c r="X1752"/>
  <c r="AB1752"/>
  <c r="X1753"/>
  <c r="AB1753"/>
  <c r="X1754"/>
  <c r="AB1754"/>
  <c r="X1755"/>
  <c r="AB1755"/>
  <c r="X1756"/>
  <c r="AB1756"/>
  <c r="X1757"/>
  <c r="AB1757"/>
  <c r="X1758"/>
  <c r="AB1758"/>
  <c r="X1759"/>
  <c r="AB1759"/>
  <c r="X1760"/>
  <c r="AB1760"/>
  <c r="X1761"/>
  <c r="Y1762"/>
  <c r="V1763"/>
  <c r="V1764"/>
  <c r="AA1765"/>
  <c r="X1766"/>
  <c r="Y1767"/>
  <c r="V1768"/>
  <c r="AA1770"/>
  <c r="Y1772"/>
  <c r="X1773"/>
  <c r="W1772" s="1"/>
  <c r="AC1773"/>
  <c r="AB1774"/>
  <c r="AA1775"/>
  <c r="Y1776"/>
  <c r="AA1777"/>
  <c r="P1779"/>
  <c r="AA1779"/>
  <c r="D1790"/>
  <c r="H1790"/>
  <c r="L1790"/>
  <c r="AA1782"/>
  <c r="Y1784"/>
  <c r="AC1785"/>
  <c r="Y1786"/>
  <c r="AC1787"/>
  <c r="Y1788"/>
  <c r="E1803"/>
  <c r="I1803"/>
  <c r="M1803"/>
  <c r="AD1840"/>
  <c r="Z1848"/>
  <c r="V1848"/>
  <c r="AA1849"/>
  <c r="AB1849"/>
  <c r="X1849"/>
  <c r="Z1868"/>
  <c r="V1868"/>
  <c r="AA1868"/>
  <c r="AB1868"/>
  <c r="X1868"/>
  <c r="Z1869"/>
  <c r="V1869"/>
  <c r="AB1869"/>
  <c r="X1869"/>
  <c r="Z1870"/>
  <c r="V1870"/>
  <c r="AA1870"/>
  <c r="X1870"/>
  <c r="Y1783"/>
  <c r="AA1789"/>
  <c r="X1791"/>
  <c r="W1790" s="1"/>
  <c r="AB1791"/>
  <c r="Y1792"/>
  <c r="Y1793"/>
  <c r="Y1794"/>
  <c r="Y1795"/>
  <c r="Y1796"/>
  <c r="Y1797"/>
  <c r="Y1798"/>
  <c r="Y1799"/>
  <c r="Y1800"/>
  <c r="AD1800" s="1"/>
  <c r="Y1801"/>
  <c r="Y1802"/>
  <c r="Y1803"/>
  <c r="AD1803" s="1"/>
  <c r="V1804"/>
  <c r="Z1804"/>
  <c r="AA1805"/>
  <c r="W1806"/>
  <c r="AD1806" s="1"/>
  <c r="AA1806"/>
  <c r="T1807"/>
  <c r="X1807"/>
  <c r="AB1807"/>
  <c r="Y1808"/>
  <c r="V1809"/>
  <c r="Z1809"/>
  <c r="AA1810"/>
  <c r="T1811"/>
  <c r="X1811"/>
  <c r="AB1811"/>
  <c r="X1812"/>
  <c r="W1811" s="1"/>
  <c r="AB1812"/>
  <c r="Y1813"/>
  <c r="V1814"/>
  <c r="Z1814"/>
  <c r="Z1815"/>
  <c r="V1816"/>
  <c r="Z1816"/>
  <c r="V1817"/>
  <c r="Z1817"/>
  <c r="V1818"/>
  <c r="Z1818"/>
  <c r="V1819"/>
  <c r="Z1819"/>
  <c r="V1820"/>
  <c r="V1821"/>
  <c r="Z1821"/>
  <c r="V1822"/>
  <c r="Z1822"/>
  <c r="V1823"/>
  <c r="Z1823"/>
  <c r="V1824"/>
  <c r="Z1824"/>
  <c r="X1826"/>
  <c r="AB1826"/>
  <c r="AB1827"/>
  <c r="X1829"/>
  <c r="X1835" s="1"/>
  <c r="AB1829"/>
  <c r="X1830"/>
  <c r="AB1830"/>
  <c r="Y1831"/>
  <c r="AC1831"/>
  <c r="Y1832"/>
  <c r="AC1832"/>
  <c r="V1833"/>
  <c r="Z1833"/>
  <c r="W1835"/>
  <c r="P1836"/>
  <c r="W1836"/>
  <c r="AD1836" s="1"/>
  <c r="P1837"/>
  <c r="W1837"/>
  <c r="AD1837" s="1"/>
  <c r="P1838"/>
  <c r="W1838"/>
  <c r="W1839"/>
  <c r="P1840"/>
  <c r="W1840"/>
  <c r="W1841"/>
  <c r="P1842"/>
  <c r="W1842"/>
  <c r="AD1842" s="1"/>
  <c r="W1843"/>
  <c r="AA1848"/>
  <c r="AC1849"/>
  <c r="P1859"/>
  <c r="AD1860"/>
  <c r="T1886"/>
  <c r="T1887" s="1"/>
  <c r="T1888" s="1"/>
  <c r="T1889" s="1"/>
  <c r="T1890" s="1"/>
  <c r="T1891" s="1"/>
  <c r="T1892" s="1"/>
  <c r="T1893" s="1"/>
  <c r="T1894" s="1"/>
  <c r="T1895" s="1"/>
  <c r="E1908"/>
  <c r="E1916" s="1"/>
  <c r="I1916"/>
  <c r="AD1923"/>
  <c r="AD1927"/>
  <c r="Z1847"/>
  <c r="V1847"/>
  <c r="AA1854"/>
  <c r="AB1854"/>
  <c r="X1854"/>
  <c r="Y1804"/>
  <c r="AC1804"/>
  <c r="AA1807"/>
  <c r="T1808"/>
  <c r="T1809" s="1"/>
  <c r="T1810" s="1"/>
  <c r="Y1809"/>
  <c r="AC1809"/>
  <c r="AA1811"/>
  <c r="AA1812"/>
  <c r="T1813"/>
  <c r="T1814" s="1"/>
  <c r="Y1814"/>
  <c r="AC1814"/>
  <c r="Y1815"/>
  <c r="AC1815"/>
  <c r="Y1816"/>
  <c r="AC1816"/>
  <c r="Y1817"/>
  <c r="AC1817"/>
  <c r="Y1818"/>
  <c r="AC1818"/>
  <c r="AC1819"/>
  <c r="Y1820"/>
  <c r="AC1820"/>
  <c r="Y1821"/>
  <c r="AC1821"/>
  <c r="Y1822"/>
  <c r="AC1822"/>
  <c r="Y1823"/>
  <c r="AC1823"/>
  <c r="Y1824"/>
  <c r="AC1824"/>
  <c r="AA1826"/>
  <c r="AA1828"/>
  <c r="AA1829"/>
  <c r="P1830"/>
  <c r="AA1830"/>
  <c r="Y1833"/>
  <c r="AC1833"/>
  <c r="AA1847"/>
  <c r="T1848"/>
  <c r="T1849" s="1"/>
  <c r="T1850" s="1"/>
  <c r="T1851" s="1"/>
  <c r="T1852" s="1"/>
  <c r="T1853" s="1"/>
  <c r="T1854" s="1"/>
  <c r="T1855" s="1"/>
  <c r="T1856" s="1"/>
  <c r="T1857" s="1"/>
  <c r="W1854"/>
  <c r="AC1854"/>
  <c r="AD1863"/>
  <c r="P1866"/>
  <c r="P1874" s="1"/>
  <c r="T1885"/>
  <c r="D1914"/>
  <c r="AD1900"/>
  <c r="AD1902"/>
  <c r="AA1853"/>
  <c r="AB1853"/>
  <c r="X1853"/>
  <c r="Y1771"/>
  <c r="Y1789"/>
  <c r="Y1790"/>
  <c r="V1791"/>
  <c r="Z1791"/>
  <c r="W1793"/>
  <c r="W1794"/>
  <c r="AD1794" s="1"/>
  <c r="W1795"/>
  <c r="P1796"/>
  <c r="P1803" s="1"/>
  <c r="W1796"/>
  <c r="W1797"/>
  <c r="AD1797" s="1"/>
  <c r="W1798"/>
  <c r="AD1798" s="1"/>
  <c r="W1799"/>
  <c r="AD1799" s="1"/>
  <c r="W1800"/>
  <c r="W1801"/>
  <c r="AD1801" s="1"/>
  <c r="W1802"/>
  <c r="AD1802" s="1"/>
  <c r="W1803"/>
  <c r="X1804"/>
  <c r="Y1805"/>
  <c r="Y1806"/>
  <c r="V1807"/>
  <c r="Z1807"/>
  <c r="X1809"/>
  <c r="Y1810"/>
  <c r="V1811"/>
  <c r="Z1811"/>
  <c r="V1812"/>
  <c r="Z1812"/>
  <c r="X1814"/>
  <c r="AB1814"/>
  <c r="X1815"/>
  <c r="W1814" s="1"/>
  <c r="AB1815"/>
  <c r="X1816"/>
  <c r="AB1816"/>
  <c r="AB1817"/>
  <c r="X1818"/>
  <c r="AB1818"/>
  <c r="X1819"/>
  <c r="AB1819"/>
  <c r="X1820"/>
  <c r="AB1820"/>
  <c r="X1821"/>
  <c r="X1827" s="1"/>
  <c r="W1826" s="1"/>
  <c r="AB1821"/>
  <c r="X1822"/>
  <c r="X1828" s="1"/>
  <c r="AB1822"/>
  <c r="AB1823"/>
  <c r="X1824"/>
  <c r="Y1825"/>
  <c r="V1826"/>
  <c r="Z1826"/>
  <c r="V1827"/>
  <c r="Z1827"/>
  <c r="V1828"/>
  <c r="Z1828"/>
  <c r="V1829"/>
  <c r="Z1829"/>
  <c r="V1830"/>
  <c r="Z1830"/>
  <c r="AA1832"/>
  <c r="X1833"/>
  <c r="W1832" s="1"/>
  <c r="AD1832" s="1"/>
  <c r="Y1834"/>
  <c r="Y1835"/>
  <c r="Y1836"/>
  <c r="Y1837"/>
  <c r="Y1838"/>
  <c r="Y1839"/>
  <c r="Y1840"/>
  <c r="Y1841"/>
  <c r="Y1842"/>
  <c r="Y1843"/>
  <c r="AD1843" s="1"/>
  <c r="T1845"/>
  <c r="Y1844"/>
  <c r="AC1844"/>
  <c r="V1845"/>
  <c r="Y1847"/>
  <c r="X1848"/>
  <c r="W1847" s="1"/>
  <c r="AC1848"/>
  <c r="Y1849"/>
  <c r="AC1853"/>
  <c r="Z1854"/>
  <c r="AC1868"/>
  <c r="AC1869"/>
  <c r="AC1870"/>
  <c r="AD1917"/>
  <c r="AD1925"/>
  <c r="AD1929"/>
  <c r="AB1845"/>
  <c r="X1845"/>
  <c r="W1844" s="1"/>
  <c r="AD1844" s="1"/>
  <c r="Z1852"/>
  <c r="V1852"/>
  <c r="AA1852"/>
  <c r="Y1791"/>
  <c r="Y1807"/>
  <c r="Y1811"/>
  <c r="Y1812"/>
  <c r="P1817"/>
  <c r="P1818"/>
  <c r="P1822"/>
  <c r="Y1826"/>
  <c r="Y1827"/>
  <c r="Y1828"/>
  <c r="Y1829"/>
  <c r="Y1830"/>
  <c r="Z1845"/>
  <c r="T1846"/>
  <c r="T1847" s="1"/>
  <c r="X1847"/>
  <c r="AC1847"/>
  <c r="AB1848"/>
  <c r="V1849"/>
  <c r="AC1852"/>
  <c r="Y1854"/>
  <c r="P1860"/>
  <c r="P1864"/>
  <c r="W1867"/>
  <c r="E1932"/>
  <c r="N1929"/>
  <c r="T1933"/>
  <c r="Y1850"/>
  <c r="AC1850"/>
  <c r="AD1851"/>
  <c r="Y1855"/>
  <c r="AC1855"/>
  <c r="AD1855" s="1"/>
  <c r="AD1866"/>
  <c r="X1871"/>
  <c r="X1877" s="1"/>
  <c r="AB1871"/>
  <c r="X1872"/>
  <c r="AB1872"/>
  <c r="Y1873"/>
  <c r="Y1874"/>
  <c r="AC1874"/>
  <c r="V1875"/>
  <c r="Z1875"/>
  <c r="AA1876"/>
  <c r="AA1877"/>
  <c r="P1878"/>
  <c r="AA1878"/>
  <c r="P1879"/>
  <c r="AA1879"/>
  <c r="P1880"/>
  <c r="P1887" s="1"/>
  <c r="AA1880"/>
  <c r="AA1881"/>
  <c r="P1882"/>
  <c r="AA1882"/>
  <c r="AA1883"/>
  <c r="P1884"/>
  <c r="AA1884"/>
  <c r="AA1885"/>
  <c r="AA1886"/>
  <c r="AA1887"/>
  <c r="X1888"/>
  <c r="AB1888"/>
  <c r="Y1889"/>
  <c r="AC1889"/>
  <c r="Y1890"/>
  <c r="AC1890"/>
  <c r="V1891"/>
  <c r="Z1891"/>
  <c r="AA1892"/>
  <c r="X1893"/>
  <c r="AB1893"/>
  <c r="Y1894"/>
  <c r="AC1894"/>
  <c r="V1895"/>
  <c r="Z1895"/>
  <c r="W1898"/>
  <c r="AD1898" s="1"/>
  <c r="P1899"/>
  <c r="W1900"/>
  <c r="D1901"/>
  <c r="D1902" s="1"/>
  <c r="H1901"/>
  <c r="L1901"/>
  <c r="F1902"/>
  <c r="J1902"/>
  <c r="N1902"/>
  <c r="W1902"/>
  <c r="D1905"/>
  <c r="H1905"/>
  <c r="L1905"/>
  <c r="D1906"/>
  <c r="P1906" s="1"/>
  <c r="D1907"/>
  <c r="H1907"/>
  <c r="L1907"/>
  <c r="H1908"/>
  <c r="H1916" s="1"/>
  <c r="L1908"/>
  <c r="L1916" s="1"/>
  <c r="F1913"/>
  <c r="J1913"/>
  <c r="N1913"/>
  <c r="F1914"/>
  <c r="J1914"/>
  <c r="N1914"/>
  <c r="AD1919"/>
  <c r="G1920"/>
  <c r="K1920"/>
  <c r="K1928" s="1"/>
  <c r="O1920"/>
  <c r="E1921"/>
  <c r="I1921"/>
  <c r="M1921"/>
  <c r="M1928" s="1"/>
  <c r="AD1921"/>
  <c r="G1924"/>
  <c r="K1924"/>
  <c r="O1924"/>
  <c r="E1925"/>
  <c r="E1929" s="1"/>
  <c r="I1925"/>
  <c r="M1925"/>
  <c r="G1926"/>
  <c r="K1926"/>
  <c r="O1926"/>
  <c r="V1931"/>
  <c r="Z1931"/>
  <c r="G1932"/>
  <c r="K1932"/>
  <c r="O1932"/>
  <c r="V1932"/>
  <c r="Z1932"/>
  <c r="AA1933"/>
  <c r="D1934"/>
  <c r="E1934" s="1"/>
  <c r="F1934" s="1"/>
  <c r="G1934" s="1"/>
  <c r="H1934" s="1"/>
  <c r="I1934" s="1"/>
  <c r="J1934" s="1"/>
  <c r="K1934" s="1"/>
  <c r="L1934" s="1"/>
  <c r="M1934" s="1"/>
  <c r="N1934" s="1"/>
  <c r="O1934" s="1"/>
  <c r="T1934"/>
  <c r="T1935" s="1"/>
  <c r="T1936" s="1"/>
  <c r="T1937" s="1"/>
  <c r="I1935"/>
  <c r="M1935"/>
  <c r="Y1935"/>
  <c r="AC1935"/>
  <c r="V1936"/>
  <c r="Z1936"/>
  <c r="V1937"/>
  <c r="Z1937"/>
  <c r="Y1846"/>
  <c r="X1850"/>
  <c r="Y1851"/>
  <c r="X1855"/>
  <c r="X1861" s="1"/>
  <c r="W1860" s="1"/>
  <c r="Y1856"/>
  <c r="AD1856" s="1"/>
  <c r="Y1857"/>
  <c r="Y1858"/>
  <c r="Y1859"/>
  <c r="Y1860"/>
  <c r="Y1862"/>
  <c r="Y1863"/>
  <c r="Y1864"/>
  <c r="Y1865"/>
  <c r="Y1866"/>
  <c r="V1867"/>
  <c r="Z1867"/>
  <c r="AA1871"/>
  <c r="AA1872"/>
  <c r="X1874"/>
  <c r="AD1874" s="1"/>
  <c r="Y1875"/>
  <c r="V1876"/>
  <c r="Z1876"/>
  <c r="V1877"/>
  <c r="Z1877"/>
  <c r="V1878"/>
  <c r="Z1878"/>
  <c r="V1879"/>
  <c r="Z1879"/>
  <c r="V1880"/>
  <c r="Z1880"/>
  <c r="V1881"/>
  <c r="Z1881"/>
  <c r="V1882"/>
  <c r="Z1882"/>
  <c r="V1883"/>
  <c r="Z1883"/>
  <c r="V1884"/>
  <c r="Z1884"/>
  <c r="V1885"/>
  <c r="Z1885"/>
  <c r="V1886"/>
  <c r="Z1886"/>
  <c r="V1887"/>
  <c r="Z1887"/>
  <c r="Y1891"/>
  <c r="AC1891"/>
  <c r="V1892"/>
  <c r="Z1892"/>
  <c r="X1894"/>
  <c r="AB1894"/>
  <c r="Y1895"/>
  <c r="AC1895"/>
  <c r="W1897"/>
  <c r="AD1897" s="1"/>
  <c r="G1901"/>
  <c r="K1901"/>
  <c r="O1901"/>
  <c r="I1902"/>
  <c r="M1902"/>
  <c r="G1907"/>
  <c r="G1927" s="1"/>
  <c r="K1907"/>
  <c r="O1907"/>
  <c r="G1908"/>
  <c r="G1916" s="1"/>
  <c r="K1908"/>
  <c r="K1916" s="1"/>
  <c r="O1908"/>
  <c r="O1916" s="1"/>
  <c r="E1913"/>
  <c r="I1913"/>
  <c r="M1913"/>
  <c r="E1914"/>
  <c r="I1914"/>
  <c r="M1914"/>
  <c r="M1916" s="1"/>
  <c r="W1918"/>
  <c r="AD1918" s="1"/>
  <c r="F1920"/>
  <c r="J1920"/>
  <c r="N1920"/>
  <c r="D1921"/>
  <c r="H1921"/>
  <c r="L1921"/>
  <c r="F1924"/>
  <c r="J1924"/>
  <c r="N1924"/>
  <c r="D1925"/>
  <c r="D1929" s="1"/>
  <c r="H1925"/>
  <c r="L1925"/>
  <c r="F1926"/>
  <c r="J1926"/>
  <c r="N1926"/>
  <c r="Y1931"/>
  <c r="AC1931"/>
  <c r="F1932"/>
  <c r="J1932"/>
  <c r="N1932"/>
  <c r="Y1932"/>
  <c r="AC1932"/>
  <c r="V1933"/>
  <c r="Z1933"/>
  <c r="H1935"/>
  <c r="L1935"/>
  <c r="X1935"/>
  <c r="AB1935"/>
  <c r="Y1936"/>
  <c r="AC1936"/>
  <c r="Y1937"/>
  <c r="AC1937"/>
  <c r="Y1867"/>
  <c r="V1871"/>
  <c r="Z1871"/>
  <c r="V1872"/>
  <c r="Z1872"/>
  <c r="W1874"/>
  <c r="Y1876"/>
  <c r="Y1877"/>
  <c r="Y1878"/>
  <c r="Y1879"/>
  <c r="Y1880"/>
  <c r="Y1881"/>
  <c r="Y1882"/>
  <c r="Y1883"/>
  <c r="Y1884"/>
  <c r="AC1884"/>
  <c r="Y1885"/>
  <c r="AC1885"/>
  <c r="Y1886"/>
  <c r="AC1886"/>
  <c r="Y1887"/>
  <c r="AC1887"/>
  <c r="Y1892"/>
  <c r="AC1892"/>
  <c r="F1901"/>
  <c r="J1901"/>
  <c r="N1901"/>
  <c r="H1902"/>
  <c r="F1907"/>
  <c r="F1927" s="1"/>
  <c r="J1907"/>
  <c r="J1927" s="1"/>
  <c r="N1907"/>
  <c r="N1927" s="1"/>
  <c r="F1908"/>
  <c r="F1916" s="1"/>
  <c r="J1908"/>
  <c r="N1908"/>
  <c r="N1916" s="1"/>
  <c r="P1911"/>
  <c r="D1913"/>
  <c r="H1913"/>
  <c r="L1913"/>
  <c r="E1920"/>
  <c r="E1928" s="1"/>
  <c r="I1920"/>
  <c r="AD1920"/>
  <c r="G1921"/>
  <c r="K1921"/>
  <c r="O1921"/>
  <c r="AD1922"/>
  <c r="E1924"/>
  <c r="I1924"/>
  <c r="M1924"/>
  <c r="AD1924"/>
  <c r="G1925"/>
  <c r="G1937" s="1"/>
  <c r="K1925"/>
  <c r="K1937" s="1"/>
  <c r="O1925"/>
  <c r="E1926"/>
  <c r="I1926"/>
  <c r="M1926"/>
  <c r="AD1926"/>
  <c r="AD1928"/>
  <c r="Y1933"/>
  <c r="AC1933"/>
  <c r="G1935"/>
  <c r="K1935"/>
  <c r="O1935"/>
  <c r="X1937"/>
  <c r="AB1937"/>
  <c r="Y1871"/>
  <c r="Y1872"/>
  <c r="X1884"/>
  <c r="AB1884"/>
  <c r="X1885"/>
  <c r="AB1885"/>
  <c r="X1886"/>
  <c r="AB1886"/>
  <c r="X1887"/>
  <c r="Y1888"/>
  <c r="V1889"/>
  <c r="AA1891"/>
  <c r="X1892"/>
  <c r="W1891" s="1"/>
  <c r="Y1893"/>
  <c r="V1894"/>
  <c r="E1901"/>
  <c r="E1902" s="1"/>
  <c r="I1901"/>
  <c r="M1901"/>
  <c r="G1902"/>
  <c r="K1902"/>
  <c r="O1902"/>
  <c r="E1907"/>
  <c r="E1927" s="1"/>
  <c r="I1907"/>
  <c r="M1907"/>
  <c r="D1920"/>
  <c r="D1928" s="1"/>
  <c r="H1920"/>
  <c r="L1920"/>
  <c r="F1921"/>
  <c r="J1921"/>
  <c r="N1921"/>
  <c r="D1924"/>
  <c r="H1924"/>
  <c r="L1924"/>
  <c r="D1926"/>
  <c r="H1926"/>
  <c r="L1926"/>
  <c r="AD1930"/>
  <c r="AA1932"/>
  <c r="X1933"/>
  <c r="Y1934"/>
  <c r="V1935"/>
  <c r="V1773" l="1"/>
  <c r="T1774"/>
  <c r="T1775" s="1"/>
  <c r="T1828"/>
  <c r="V1857"/>
  <c r="T1858"/>
  <c r="T1859" s="1"/>
  <c r="T1860" s="1"/>
  <c r="T1861" s="1"/>
  <c r="W1936"/>
  <c r="AD1935"/>
  <c r="W1873"/>
  <c r="AD1873" s="1"/>
  <c r="W1661"/>
  <c r="W1887"/>
  <c r="W1885"/>
  <c r="W1883"/>
  <c r="W1881"/>
  <c r="W1879"/>
  <c r="AD1876"/>
  <c r="W1877"/>
  <c r="W1876"/>
  <c r="AD1875"/>
  <c r="W1850"/>
  <c r="AD1850" s="1"/>
  <c r="W1853"/>
  <c r="AD1853" s="1"/>
  <c r="W1830"/>
  <c r="W1828"/>
  <c r="AD1811"/>
  <c r="W1812"/>
  <c r="W1808"/>
  <c r="AD1808" s="1"/>
  <c r="AD1807"/>
  <c r="W1849"/>
  <c r="AD1849" s="1"/>
  <c r="AD1848"/>
  <c r="W1718"/>
  <c r="AD1718" s="1"/>
  <c r="W1710"/>
  <c r="W1777"/>
  <c r="W1766"/>
  <c r="W1731"/>
  <c r="AD1730"/>
  <c r="AD1889"/>
  <c r="W1890"/>
  <c r="AD1890" s="1"/>
  <c r="W1932"/>
  <c r="AD1931"/>
  <c r="D1927"/>
  <c r="P1907"/>
  <c r="D1908"/>
  <c r="D1916" s="1"/>
  <c r="W1896"/>
  <c r="AD1896" s="1"/>
  <c r="AD1847"/>
  <c r="W1848"/>
  <c r="W1825"/>
  <c r="AD1825" s="1"/>
  <c r="W1750"/>
  <c r="AD1749"/>
  <c r="W1603"/>
  <c r="AD1603" s="1"/>
  <c r="W1598"/>
  <c r="AD1598" s="1"/>
  <c r="AD1597"/>
  <c r="T1606"/>
  <c r="T1607" s="1"/>
  <c r="V1395"/>
  <c r="T1396"/>
  <c r="T1397" s="1"/>
  <c r="T808"/>
  <c r="T809" s="1"/>
  <c r="T810" s="1"/>
  <c r="T811" s="1"/>
  <c r="V807"/>
  <c r="T934"/>
  <c r="T935" s="1"/>
  <c r="T936" s="1"/>
  <c r="T937" s="1"/>
  <c r="T178"/>
  <c r="T179" s="1"/>
  <c r="V135"/>
  <c r="T136"/>
  <c r="T137" s="1"/>
  <c r="T138" s="1"/>
  <c r="T139" s="1"/>
  <c r="H1928"/>
  <c r="I1928"/>
  <c r="P1913"/>
  <c r="F1928"/>
  <c r="K1927"/>
  <c r="P1886"/>
  <c r="AD1841"/>
  <c r="J1916"/>
  <c r="G1928"/>
  <c r="AD1796"/>
  <c r="AD1839"/>
  <c r="AD1790"/>
  <c r="P572"/>
  <c r="X137"/>
  <c r="X143" s="1"/>
  <c r="W1813"/>
  <c r="AD1813" s="1"/>
  <c r="AD1812"/>
  <c r="W1741"/>
  <c r="W1739"/>
  <c r="D1891"/>
  <c r="E1891" s="1"/>
  <c r="F1891" s="1"/>
  <c r="G1891" s="1"/>
  <c r="H1891" s="1"/>
  <c r="I1891" s="1"/>
  <c r="J1891" s="1"/>
  <c r="K1891" s="1"/>
  <c r="L1891" s="1"/>
  <c r="M1891" s="1"/>
  <c r="N1891" s="1"/>
  <c r="O1891" s="1"/>
  <c r="P1885"/>
  <c r="W1692"/>
  <c r="W1618"/>
  <c r="W1700"/>
  <c r="AD1700" s="1"/>
  <c r="T1732"/>
  <c r="T1733" s="1"/>
  <c r="T1734" s="1"/>
  <c r="T1735" s="1"/>
  <c r="V1731"/>
  <c r="T1522"/>
  <c r="T1523" s="1"/>
  <c r="T1438"/>
  <c r="T1439" s="1"/>
  <c r="V1437"/>
  <c r="T430"/>
  <c r="T431" s="1"/>
  <c r="T308"/>
  <c r="AD1673"/>
  <c r="W1934"/>
  <c r="AD1934" s="1"/>
  <c r="W1893"/>
  <c r="AD1893" s="1"/>
  <c r="W1888"/>
  <c r="AD1888" s="1"/>
  <c r="AD1887"/>
  <c r="AD1885"/>
  <c r="W1886"/>
  <c r="AD1886" s="1"/>
  <c r="AD1883"/>
  <c r="W1884"/>
  <c r="AD1884" s="1"/>
  <c r="AD1881"/>
  <c r="W1882"/>
  <c r="AD1882" s="1"/>
  <c r="AD1879"/>
  <c r="W1880"/>
  <c r="AD1880" s="1"/>
  <c r="W1878"/>
  <c r="AD1878" s="1"/>
  <c r="L1929"/>
  <c r="L1937"/>
  <c r="W1937"/>
  <c r="AD1937" s="1"/>
  <c r="AD1936"/>
  <c r="W1792"/>
  <c r="AD1792" s="1"/>
  <c r="AD1791"/>
  <c r="W1824"/>
  <c r="AD1824" s="1"/>
  <c r="W1820"/>
  <c r="W1818"/>
  <c r="T1648"/>
  <c r="T1649" s="1"/>
  <c r="T1650" s="1"/>
  <c r="T1651" s="1"/>
  <c r="T1564"/>
  <c r="T1565" s="1"/>
  <c r="T904"/>
  <c r="T850"/>
  <c r="T851" s="1"/>
  <c r="T766"/>
  <c r="T767" s="1"/>
  <c r="T556"/>
  <c r="T557" s="1"/>
  <c r="V639"/>
  <c r="T640"/>
  <c r="T641" s="1"/>
  <c r="T346"/>
  <c r="T347" s="1"/>
  <c r="V345"/>
  <c r="T262"/>
  <c r="T263" s="1"/>
  <c r="T224"/>
  <c r="T96"/>
  <c r="T97" s="1"/>
  <c r="N1928"/>
  <c r="L1927"/>
  <c r="W1933"/>
  <c r="AD1933" s="1"/>
  <c r="AD1932"/>
  <c r="W1892"/>
  <c r="AD1892" s="1"/>
  <c r="AD1891"/>
  <c r="W1831"/>
  <c r="AD1831" s="1"/>
  <c r="AD1830"/>
  <c r="W1829"/>
  <c r="AD1829" s="1"/>
  <c r="AD1826"/>
  <c r="W1827"/>
  <c r="W1786"/>
  <c r="W1789"/>
  <c r="AD1789" s="1"/>
  <c r="X1859"/>
  <c r="W1852"/>
  <c r="AD1852" s="1"/>
  <c r="W1805"/>
  <c r="AD1805" s="1"/>
  <c r="AD1804"/>
  <c r="W1870"/>
  <c r="W1771"/>
  <c r="AD1771" s="1"/>
  <c r="W1737"/>
  <c r="W1735"/>
  <c r="W1733"/>
  <c r="W1846"/>
  <c r="AD1846" s="1"/>
  <c r="AD1845"/>
  <c r="W1834"/>
  <c r="AD1834" s="1"/>
  <c r="AD1833"/>
  <c r="W1714"/>
  <c r="T1018"/>
  <c r="T1019" s="1"/>
  <c r="T682"/>
  <c r="T683" s="1"/>
  <c r="T736"/>
  <c r="AD1795"/>
  <c r="AD1854"/>
  <c r="AD1838"/>
  <c r="W1682"/>
  <c r="AD1682" s="1"/>
  <c r="AD1681"/>
  <c r="W1666"/>
  <c r="AD1666" s="1"/>
  <c r="AD1665"/>
  <c r="W1657"/>
  <c r="AD1657" s="1"/>
  <c r="W1655"/>
  <c r="W1653"/>
  <c r="W1651"/>
  <c r="W1649"/>
  <c r="AD1646"/>
  <c r="W1647"/>
  <c r="W1727"/>
  <c r="AD1727" s="1"/>
  <c r="P1801"/>
  <c r="D1807"/>
  <c r="E1807" s="1"/>
  <c r="F1807" s="1"/>
  <c r="G1807" s="1"/>
  <c r="H1807" s="1"/>
  <c r="I1807" s="1"/>
  <c r="J1807" s="1"/>
  <c r="K1807" s="1"/>
  <c r="L1807" s="1"/>
  <c r="M1807" s="1"/>
  <c r="N1807" s="1"/>
  <c r="O1807" s="1"/>
  <c r="W1536"/>
  <c r="D1723"/>
  <c r="E1723" s="1"/>
  <c r="F1723" s="1"/>
  <c r="G1723" s="1"/>
  <c r="H1723" s="1"/>
  <c r="I1723" s="1"/>
  <c r="J1723" s="1"/>
  <c r="K1723" s="1"/>
  <c r="L1723" s="1"/>
  <c r="M1723" s="1"/>
  <c r="N1723" s="1"/>
  <c r="O1723" s="1"/>
  <c r="P1717"/>
  <c r="P1591"/>
  <c r="D1597"/>
  <c r="E1597" s="1"/>
  <c r="F1597" s="1"/>
  <c r="G1597" s="1"/>
  <c r="H1597" s="1"/>
  <c r="I1597" s="1"/>
  <c r="J1597" s="1"/>
  <c r="K1597" s="1"/>
  <c r="L1597" s="1"/>
  <c r="M1597" s="1"/>
  <c r="N1597" s="1"/>
  <c r="O1597" s="1"/>
  <c r="AD1579"/>
  <c r="W1580"/>
  <c r="W1557"/>
  <c r="AD1557" s="1"/>
  <c r="AD1556"/>
  <c r="W1552"/>
  <c r="AD1552" s="1"/>
  <c r="AD1546"/>
  <c r="W1547"/>
  <c r="W1516"/>
  <c r="AD1516" s="1"/>
  <c r="W1452"/>
  <c r="W1398"/>
  <c r="W1538"/>
  <c r="AD1537"/>
  <c r="W1502"/>
  <c r="AD1488"/>
  <c r="W1489"/>
  <c r="W1432"/>
  <c r="AD1432" s="1"/>
  <c r="AD1431"/>
  <c r="W1509"/>
  <c r="AD1502"/>
  <c r="W1503"/>
  <c r="W1478"/>
  <c r="AD1478" s="1"/>
  <c r="W1562"/>
  <c r="AD1562" s="1"/>
  <c r="AD1561"/>
  <c r="W1519"/>
  <c r="AD1518"/>
  <c r="W1500"/>
  <c r="W1497"/>
  <c r="W1388"/>
  <c r="AD1388" s="1"/>
  <c r="AD1387"/>
  <c r="AD1364"/>
  <c r="W1365"/>
  <c r="W1350"/>
  <c r="W1361"/>
  <c r="AD1352"/>
  <c r="W1353"/>
  <c r="W1280"/>
  <c r="AD1279"/>
  <c r="W1261"/>
  <c r="AD1261" s="1"/>
  <c r="W1244"/>
  <c r="AD1330"/>
  <c r="W1331"/>
  <c r="AD1391"/>
  <c r="W1392"/>
  <c r="W1363"/>
  <c r="AD1363" s="1"/>
  <c r="W1332"/>
  <c r="AD1332" s="1"/>
  <c r="W1309"/>
  <c r="AD1207"/>
  <c r="W1208"/>
  <c r="W1166"/>
  <c r="AD1165"/>
  <c r="AD1162"/>
  <c r="W1163"/>
  <c r="W1135"/>
  <c r="AD1135" s="1"/>
  <c r="W1216"/>
  <c r="AD1216" s="1"/>
  <c r="AD1209"/>
  <c r="W1210"/>
  <c r="W1162"/>
  <c r="AD1161"/>
  <c r="W1133"/>
  <c r="AD1132"/>
  <c r="W1116"/>
  <c r="W1114"/>
  <c r="W1099"/>
  <c r="W1069"/>
  <c r="W1067"/>
  <c r="W1065"/>
  <c r="W1063"/>
  <c r="W1061"/>
  <c r="AD1058"/>
  <c r="W1059"/>
  <c r="W1010"/>
  <c r="AD993"/>
  <c r="AD1208"/>
  <c r="W1209"/>
  <c r="T1186"/>
  <c r="T1187" s="1"/>
  <c r="T1188" s="1"/>
  <c r="T1189" s="1"/>
  <c r="W1093"/>
  <c r="AD1093" s="1"/>
  <c r="W1040"/>
  <c r="W1038"/>
  <c r="W1013"/>
  <c r="AD1012"/>
  <c r="W799"/>
  <c r="W983"/>
  <c r="W946"/>
  <c r="W926"/>
  <c r="AD926" s="1"/>
  <c r="AD925"/>
  <c r="W900"/>
  <c r="W896"/>
  <c r="W894"/>
  <c r="W881"/>
  <c r="AD880"/>
  <c r="W864"/>
  <c r="W862"/>
  <c r="W842"/>
  <c r="AD842" s="1"/>
  <c r="AD841"/>
  <c r="W733"/>
  <c r="W731"/>
  <c r="W729"/>
  <c r="W727"/>
  <c r="W725"/>
  <c r="AD722"/>
  <c r="W723"/>
  <c r="W713"/>
  <c r="AD713" s="1"/>
  <c r="AD712"/>
  <c r="W697"/>
  <c r="W695"/>
  <c r="AD692"/>
  <c r="W693"/>
  <c r="P1045"/>
  <c r="P1050" s="1"/>
  <c r="D1051"/>
  <c r="E1051" s="1"/>
  <c r="F1051" s="1"/>
  <c r="G1051" s="1"/>
  <c r="H1051" s="1"/>
  <c r="I1051" s="1"/>
  <c r="J1051" s="1"/>
  <c r="K1051" s="1"/>
  <c r="L1051" s="1"/>
  <c r="M1051" s="1"/>
  <c r="N1051" s="1"/>
  <c r="O1051" s="1"/>
  <c r="D1050"/>
  <c r="D1053" s="1"/>
  <c r="W980"/>
  <c r="W977"/>
  <c r="W970"/>
  <c r="AD969"/>
  <c r="W932"/>
  <c r="AD932" s="1"/>
  <c r="W906"/>
  <c r="W904"/>
  <c r="W868"/>
  <c r="AD868" s="1"/>
  <c r="AD867"/>
  <c r="W859"/>
  <c r="AD859" s="1"/>
  <c r="W857"/>
  <c r="W855"/>
  <c r="W853"/>
  <c r="W851"/>
  <c r="W849"/>
  <c r="AD848"/>
  <c r="W823"/>
  <c r="AD823" s="1"/>
  <c r="W821"/>
  <c r="W819"/>
  <c r="AD818"/>
  <c r="W784"/>
  <c r="AD784" s="1"/>
  <c r="AD783"/>
  <c r="W775"/>
  <c r="AD775" s="1"/>
  <c r="W773"/>
  <c r="W771"/>
  <c r="W769"/>
  <c r="W767"/>
  <c r="W765"/>
  <c r="AD764"/>
  <c r="W1000"/>
  <c r="W947"/>
  <c r="W627"/>
  <c r="W623"/>
  <c r="W619"/>
  <c r="W608"/>
  <c r="AD608" s="1"/>
  <c r="W544"/>
  <c r="AD544" s="1"/>
  <c r="W540"/>
  <c r="W536"/>
  <c r="AD536" s="1"/>
  <c r="P919"/>
  <c r="P924" s="1"/>
  <c r="D925"/>
  <c r="E925" s="1"/>
  <c r="F925" s="1"/>
  <c r="G925" s="1"/>
  <c r="H925" s="1"/>
  <c r="I925" s="1"/>
  <c r="J925" s="1"/>
  <c r="K925" s="1"/>
  <c r="L925" s="1"/>
  <c r="M925" s="1"/>
  <c r="N925" s="1"/>
  <c r="O925" s="1"/>
  <c r="D924"/>
  <c r="D927" s="1"/>
  <c r="W675"/>
  <c r="AD675" s="1"/>
  <c r="AD649"/>
  <c r="W606"/>
  <c r="W602"/>
  <c r="W600"/>
  <c r="W592"/>
  <c r="AD592" s="1"/>
  <c r="W522"/>
  <c r="W518"/>
  <c r="W516"/>
  <c r="W444"/>
  <c r="W442"/>
  <c r="W426"/>
  <c r="W422"/>
  <c r="W396"/>
  <c r="W392"/>
  <c r="W390"/>
  <c r="W847"/>
  <c r="AD847" s="1"/>
  <c r="D799"/>
  <c r="E799" s="1"/>
  <c r="F799" s="1"/>
  <c r="G799" s="1"/>
  <c r="H799" s="1"/>
  <c r="I799" s="1"/>
  <c r="J799" s="1"/>
  <c r="K799" s="1"/>
  <c r="L799" s="1"/>
  <c r="M799" s="1"/>
  <c r="N799" s="1"/>
  <c r="O799" s="1"/>
  <c r="D798"/>
  <c r="D801" s="1"/>
  <c r="P793"/>
  <c r="P798" s="1"/>
  <c r="W425"/>
  <c r="AD425" s="1"/>
  <c r="AD424"/>
  <c r="AD419"/>
  <c r="W420"/>
  <c r="T385"/>
  <c r="T386" s="1"/>
  <c r="T387" s="1"/>
  <c r="AA384"/>
  <c r="AB384"/>
  <c r="X384"/>
  <c r="AC384"/>
  <c r="Y384"/>
  <c r="V384"/>
  <c r="Z384"/>
  <c r="W341"/>
  <c r="AD340"/>
  <c r="W714"/>
  <c r="W931"/>
  <c r="AD931" s="1"/>
  <c r="D589"/>
  <c r="E589" s="1"/>
  <c r="F589" s="1"/>
  <c r="G589" s="1"/>
  <c r="H589" s="1"/>
  <c r="I589" s="1"/>
  <c r="J589" s="1"/>
  <c r="K589" s="1"/>
  <c r="L589" s="1"/>
  <c r="M589" s="1"/>
  <c r="N589" s="1"/>
  <c r="O589" s="1"/>
  <c r="D588"/>
  <c r="D591" s="1"/>
  <c r="P583"/>
  <c r="P588" s="1"/>
  <c r="P541"/>
  <c r="D547"/>
  <c r="E547" s="1"/>
  <c r="F547" s="1"/>
  <c r="G547" s="1"/>
  <c r="H547" s="1"/>
  <c r="I547" s="1"/>
  <c r="J547" s="1"/>
  <c r="K547" s="1"/>
  <c r="L547" s="1"/>
  <c r="M547" s="1"/>
  <c r="N547" s="1"/>
  <c r="O547" s="1"/>
  <c r="W358"/>
  <c r="W313"/>
  <c r="AD313" s="1"/>
  <c r="W311"/>
  <c r="W309"/>
  <c r="W307"/>
  <c r="W305"/>
  <c r="AD302"/>
  <c r="W303"/>
  <c r="W298"/>
  <c r="AD298" s="1"/>
  <c r="AD297"/>
  <c r="W293"/>
  <c r="AD293" s="1"/>
  <c r="AD292"/>
  <c r="AD257"/>
  <c r="W258"/>
  <c r="W209"/>
  <c r="AD209" s="1"/>
  <c r="AD208"/>
  <c r="W125"/>
  <c r="AD125" s="1"/>
  <c r="AD124"/>
  <c r="W109"/>
  <c r="AD109" s="1"/>
  <c r="W107"/>
  <c r="AD104"/>
  <c r="W105"/>
  <c r="W492"/>
  <c r="AD416"/>
  <c r="W417"/>
  <c r="W412"/>
  <c r="W360"/>
  <c r="W504"/>
  <c r="W410"/>
  <c r="W316"/>
  <c r="W217"/>
  <c r="AD217" s="1"/>
  <c r="W212"/>
  <c r="AD212" s="1"/>
  <c r="AD211"/>
  <c r="W167"/>
  <c r="AD167" s="1"/>
  <c r="AD166"/>
  <c r="W151"/>
  <c r="AD151" s="1"/>
  <c r="W149"/>
  <c r="W147"/>
  <c r="AD146"/>
  <c r="W482"/>
  <c r="AD482" s="1"/>
  <c r="W447"/>
  <c r="AD447" s="1"/>
  <c r="W423"/>
  <c r="AD423" s="1"/>
  <c r="AD422"/>
  <c r="W416"/>
  <c r="W409"/>
  <c r="AD409" s="1"/>
  <c r="W378"/>
  <c r="W361"/>
  <c r="AD361" s="1"/>
  <c r="AD360"/>
  <c r="W259"/>
  <c r="AD259" s="1"/>
  <c r="AD258"/>
  <c r="D211"/>
  <c r="E211" s="1"/>
  <c r="F211" s="1"/>
  <c r="G211" s="1"/>
  <c r="H211" s="1"/>
  <c r="I211" s="1"/>
  <c r="J211" s="1"/>
  <c r="K211" s="1"/>
  <c r="L211" s="1"/>
  <c r="M211" s="1"/>
  <c r="N211" s="1"/>
  <c r="O211" s="1"/>
  <c r="D210"/>
  <c r="D213" s="1"/>
  <c r="P205"/>
  <c r="P210" s="1"/>
  <c r="W74"/>
  <c r="W45"/>
  <c r="AD45" s="1"/>
  <c r="AD44"/>
  <c r="W38"/>
  <c r="T10"/>
  <c r="T11" s="1"/>
  <c r="W91"/>
  <c r="AD91" s="1"/>
  <c r="W79"/>
  <c r="AD79" s="1"/>
  <c r="AD70"/>
  <c r="W71"/>
  <c r="W47"/>
  <c r="AD47" s="1"/>
  <c r="AD46"/>
  <c r="W36"/>
  <c r="W32"/>
  <c r="AD32" s="1"/>
  <c r="P79"/>
  <c r="D85"/>
  <c r="E85" s="1"/>
  <c r="F85" s="1"/>
  <c r="G85" s="1"/>
  <c r="H85" s="1"/>
  <c r="I85" s="1"/>
  <c r="J85" s="1"/>
  <c r="K85" s="1"/>
  <c r="L85" s="1"/>
  <c r="M85" s="1"/>
  <c r="N85" s="1"/>
  <c r="O85" s="1"/>
  <c r="W43"/>
  <c r="AD43" s="1"/>
  <c r="W33"/>
  <c r="D43"/>
  <c r="E43" s="1"/>
  <c r="P37"/>
  <c r="P42" s="1"/>
  <c r="D42"/>
  <c r="D45" s="1"/>
  <c r="W1483"/>
  <c r="AD1341"/>
  <c r="AD1249"/>
  <c r="AD1236"/>
  <c r="P1172"/>
  <c r="P920"/>
  <c r="P752"/>
  <c r="W1053"/>
  <c r="AD967"/>
  <c r="W1198"/>
  <c r="AD942"/>
  <c r="X533"/>
  <c r="X652"/>
  <c r="P921"/>
  <c r="W737"/>
  <c r="AD737" s="1"/>
  <c r="AD612"/>
  <c r="AD528"/>
  <c r="W435"/>
  <c r="AD435" s="1"/>
  <c r="AD363"/>
  <c r="P585"/>
  <c r="W560"/>
  <c r="X491"/>
  <c r="W465"/>
  <c r="W434"/>
  <c r="W381"/>
  <c r="P236"/>
  <c r="M499"/>
  <c r="W48"/>
  <c r="AD48" s="1"/>
  <c r="W353"/>
  <c r="AD1763"/>
  <c r="W1764"/>
  <c r="AD1714"/>
  <c r="W1715"/>
  <c r="AD1710"/>
  <c r="W1711"/>
  <c r="AD1711" s="1"/>
  <c r="W1788"/>
  <c r="AD1788" s="1"/>
  <c r="W1783"/>
  <c r="AD1783" s="1"/>
  <c r="W1761"/>
  <c r="W1759"/>
  <c r="W1757"/>
  <c r="W1755"/>
  <c r="W1753"/>
  <c r="AD1750"/>
  <c r="W1751"/>
  <c r="W1726"/>
  <c r="AD1726" s="1"/>
  <c r="W1779"/>
  <c r="AD1779" s="1"/>
  <c r="W1697"/>
  <c r="AD1692"/>
  <c r="W1693"/>
  <c r="AD1688"/>
  <c r="W1689"/>
  <c r="W1684"/>
  <c r="AD1684" s="1"/>
  <c r="AD1683"/>
  <c r="W1679"/>
  <c r="AD1679" s="1"/>
  <c r="AD1678"/>
  <c r="AD1661"/>
  <c r="W1662"/>
  <c r="AD1662" s="1"/>
  <c r="W1619"/>
  <c r="D1765"/>
  <c r="E1765" s="1"/>
  <c r="F1765" s="1"/>
  <c r="G1765" s="1"/>
  <c r="H1765" s="1"/>
  <c r="I1765" s="1"/>
  <c r="J1765" s="1"/>
  <c r="K1765" s="1"/>
  <c r="L1765" s="1"/>
  <c r="M1765" s="1"/>
  <c r="N1765" s="1"/>
  <c r="O1765" s="1"/>
  <c r="P1759"/>
  <c r="W1637"/>
  <c r="AD1637" s="1"/>
  <c r="AD1636"/>
  <c r="W1624"/>
  <c r="AD1624" s="1"/>
  <c r="AD1623"/>
  <c r="W1614"/>
  <c r="W1610"/>
  <c r="W1608"/>
  <c r="W1595"/>
  <c r="AD1595" s="1"/>
  <c r="AD1594"/>
  <c r="AD1582"/>
  <c r="W1583"/>
  <c r="W1537"/>
  <c r="AD1536"/>
  <c r="AD1532"/>
  <c r="W1533"/>
  <c r="W1546"/>
  <c r="P1633"/>
  <c r="D1639"/>
  <c r="E1639" s="1"/>
  <c r="F1639" s="1"/>
  <c r="G1639" s="1"/>
  <c r="H1639" s="1"/>
  <c r="I1639" s="1"/>
  <c r="J1639" s="1"/>
  <c r="K1639" s="1"/>
  <c r="L1639" s="1"/>
  <c r="M1639" s="1"/>
  <c r="N1639" s="1"/>
  <c r="O1639" s="1"/>
  <c r="W1549"/>
  <c r="W1498"/>
  <c r="AD1497"/>
  <c r="W1482"/>
  <c r="AD1482" s="1"/>
  <c r="W1453"/>
  <c r="AD1453" s="1"/>
  <c r="AD1452"/>
  <c r="AD1448"/>
  <c r="W1449"/>
  <c r="AD1433"/>
  <c r="W1434"/>
  <c r="W1403"/>
  <c r="AD1398"/>
  <c r="W1399"/>
  <c r="AD1394"/>
  <c r="W1395"/>
  <c r="AD1504"/>
  <c r="W1505"/>
  <c r="W1490"/>
  <c r="AD1490" s="1"/>
  <c r="AD1489"/>
  <c r="W1476"/>
  <c r="W1447"/>
  <c r="AD1447" s="1"/>
  <c r="W1445"/>
  <c r="W1443"/>
  <c r="W1441"/>
  <c r="W1439"/>
  <c r="AD1436"/>
  <c r="W1437"/>
  <c r="D1471"/>
  <c r="E1471" s="1"/>
  <c r="F1471" s="1"/>
  <c r="G1471" s="1"/>
  <c r="H1471" s="1"/>
  <c r="I1471" s="1"/>
  <c r="J1471" s="1"/>
  <c r="K1471" s="1"/>
  <c r="L1471" s="1"/>
  <c r="M1471" s="1"/>
  <c r="N1471" s="1"/>
  <c r="O1471" s="1"/>
  <c r="P1465"/>
  <c r="W1367"/>
  <c r="W1327"/>
  <c r="AD1327" s="1"/>
  <c r="AD1326"/>
  <c r="W1285"/>
  <c r="AD1285" s="1"/>
  <c r="W1283"/>
  <c r="AD1280"/>
  <c r="W1281"/>
  <c r="W1408"/>
  <c r="W1362"/>
  <c r="AD1362" s="1"/>
  <c r="W1355"/>
  <c r="W1346"/>
  <c r="AD1346" s="1"/>
  <c r="AD1345"/>
  <c r="W1310"/>
  <c r="AD1310" s="1"/>
  <c r="AD1309"/>
  <c r="W1299"/>
  <c r="W1297"/>
  <c r="W1295"/>
  <c r="W1293"/>
  <c r="W1291"/>
  <c r="AD1288"/>
  <c r="W1289"/>
  <c r="W1242"/>
  <c r="W1240"/>
  <c r="W1411"/>
  <c r="AD1411" s="1"/>
  <c r="P1255"/>
  <c r="D1261"/>
  <c r="E1261" s="1"/>
  <c r="F1261" s="1"/>
  <c r="G1261" s="1"/>
  <c r="H1261" s="1"/>
  <c r="I1261" s="1"/>
  <c r="J1261" s="1"/>
  <c r="K1261" s="1"/>
  <c r="L1261" s="1"/>
  <c r="M1261" s="1"/>
  <c r="N1261" s="1"/>
  <c r="O1261" s="1"/>
  <c r="W1154"/>
  <c r="AD1154" s="1"/>
  <c r="AD1153"/>
  <c r="W1118"/>
  <c r="W1089"/>
  <c r="W1087"/>
  <c r="W1085"/>
  <c r="W1083"/>
  <c r="W1081"/>
  <c r="W1079"/>
  <c r="W1051"/>
  <c r="AD1051" s="1"/>
  <c r="W1215"/>
  <c r="AD1215" s="1"/>
  <c r="W1207"/>
  <c r="W1196"/>
  <c r="AD1196" s="1"/>
  <c r="AD1195"/>
  <c r="W1153"/>
  <c r="W1151"/>
  <c r="W1149"/>
  <c r="W1147"/>
  <c r="W1145"/>
  <c r="AD1142"/>
  <c r="W1143"/>
  <c r="W1094"/>
  <c r="W1033"/>
  <c r="AD1033" s="1"/>
  <c r="W1031"/>
  <c r="AD1028"/>
  <c r="W1029"/>
  <c r="W1015"/>
  <c r="W984"/>
  <c r="W1206"/>
  <c r="AD1206" s="1"/>
  <c r="Z1056"/>
  <c r="V1056"/>
  <c r="T1057"/>
  <c r="T1058" s="1"/>
  <c r="T1059" s="1"/>
  <c r="AA1056"/>
  <c r="AB1056"/>
  <c r="X1056"/>
  <c r="W1055" s="1"/>
  <c r="AD1055" s="1"/>
  <c r="AC1056"/>
  <c r="Y1056"/>
  <c r="AD1007"/>
  <c r="W1008"/>
  <c r="W954"/>
  <c r="AD1204"/>
  <c r="W1205"/>
  <c r="W1181"/>
  <c r="AD1181" s="1"/>
  <c r="AD1180"/>
  <c r="W1177"/>
  <c r="AD1177" s="1"/>
  <c r="P1129"/>
  <c r="D1135"/>
  <c r="E1135" s="1"/>
  <c r="F1135" s="1"/>
  <c r="G1135" s="1"/>
  <c r="H1135" s="1"/>
  <c r="I1135" s="1"/>
  <c r="J1135" s="1"/>
  <c r="K1135" s="1"/>
  <c r="L1135" s="1"/>
  <c r="M1135" s="1"/>
  <c r="N1135" s="1"/>
  <c r="O1135" s="1"/>
  <c r="W1016"/>
  <c r="AD1016" s="1"/>
  <c r="AD1015"/>
  <c r="W1003"/>
  <c r="W981"/>
  <c r="W910"/>
  <c r="AD910" s="1"/>
  <c r="AD909"/>
  <c r="W886"/>
  <c r="AD885"/>
  <c r="W816"/>
  <c r="W812"/>
  <c r="W810"/>
  <c r="W797"/>
  <c r="AD796"/>
  <c r="W780"/>
  <c r="W778"/>
  <c r="W758"/>
  <c r="AD758" s="1"/>
  <c r="AD757"/>
  <c r="W718"/>
  <c r="AD717"/>
  <c r="AD677"/>
  <c r="W678"/>
  <c r="AD678" s="1"/>
  <c r="W997"/>
  <c r="AD947"/>
  <c r="W948"/>
  <c r="W1034"/>
  <c r="W1006"/>
  <c r="AD1006" s="1"/>
  <c r="AD1000"/>
  <c r="W1001"/>
  <c r="W995"/>
  <c r="W889"/>
  <c r="AD889" s="1"/>
  <c r="W844"/>
  <c r="AD844" s="1"/>
  <c r="AD843"/>
  <c r="W839"/>
  <c r="AD839" s="1"/>
  <c r="AD838"/>
  <c r="W805"/>
  <c r="AD805" s="1"/>
  <c r="W760"/>
  <c r="AD760" s="1"/>
  <c r="AD759"/>
  <c r="D715"/>
  <c r="E715" s="1"/>
  <c r="F715" s="1"/>
  <c r="G715" s="1"/>
  <c r="H715" s="1"/>
  <c r="I715" s="1"/>
  <c r="J715" s="1"/>
  <c r="K715" s="1"/>
  <c r="L715" s="1"/>
  <c r="M715" s="1"/>
  <c r="N715" s="1"/>
  <c r="O715" s="1"/>
  <c r="P709"/>
  <c r="W628"/>
  <c r="AD628" s="1"/>
  <c r="AD627"/>
  <c r="AD623"/>
  <c r="W624"/>
  <c r="AD619"/>
  <c r="W620"/>
  <c r="AD587"/>
  <c r="W588"/>
  <c r="W554"/>
  <c r="AD554" s="1"/>
  <c r="AD540"/>
  <c r="W541"/>
  <c r="W537"/>
  <c r="W533"/>
  <c r="W744"/>
  <c r="AD657"/>
  <c r="W668"/>
  <c r="AD668" s="1"/>
  <c r="AD667"/>
  <c r="W651"/>
  <c r="AD635"/>
  <c r="W636"/>
  <c r="AD615"/>
  <c r="W587"/>
  <c r="AD586"/>
  <c r="W570"/>
  <c r="W568"/>
  <c r="W553"/>
  <c r="AD553" s="1"/>
  <c r="W548"/>
  <c r="AD547"/>
  <c r="W481"/>
  <c r="AD481" s="1"/>
  <c r="W479"/>
  <c r="W477"/>
  <c r="W475"/>
  <c r="W473"/>
  <c r="AD470"/>
  <c r="W471"/>
  <c r="W466"/>
  <c r="AD465"/>
  <c r="W461"/>
  <c r="AD460"/>
  <c r="W753"/>
  <c r="W748"/>
  <c r="W734"/>
  <c r="AD734" s="1"/>
  <c r="AD733"/>
  <c r="T469"/>
  <c r="T470" s="1"/>
  <c r="T471" s="1"/>
  <c r="AA468"/>
  <c r="AB468"/>
  <c r="X468"/>
  <c r="AC468"/>
  <c r="Y468"/>
  <c r="V468"/>
  <c r="Z468"/>
  <c r="W337"/>
  <c r="D883"/>
  <c r="E883" s="1"/>
  <c r="F883" s="1"/>
  <c r="G883" s="1"/>
  <c r="H883" s="1"/>
  <c r="I883" s="1"/>
  <c r="J883" s="1"/>
  <c r="K883" s="1"/>
  <c r="L883" s="1"/>
  <c r="M883" s="1"/>
  <c r="N883" s="1"/>
  <c r="O883" s="1"/>
  <c r="D882"/>
  <c r="D885" s="1"/>
  <c r="D894" s="1"/>
  <c r="P877"/>
  <c r="P882" s="1"/>
  <c r="W754"/>
  <c r="AD754" s="1"/>
  <c r="AD753"/>
  <c r="W750"/>
  <c r="W719"/>
  <c r="AD719" s="1"/>
  <c r="AD718"/>
  <c r="P625"/>
  <c r="D631"/>
  <c r="E631" s="1"/>
  <c r="F631" s="1"/>
  <c r="G631" s="1"/>
  <c r="H631" s="1"/>
  <c r="I631" s="1"/>
  <c r="J631" s="1"/>
  <c r="K631" s="1"/>
  <c r="L631" s="1"/>
  <c r="M631" s="1"/>
  <c r="N631" s="1"/>
  <c r="O631" s="1"/>
  <c r="AD412"/>
  <c r="W413"/>
  <c r="W407"/>
  <c r="D505"/>
  <c r="E505" s="1"/>
  <c r="F505" s="1"/>
  <c r="G505" s="1"/>
  <c r="D504"/>
  <c r="D507" s="1"/>
  <c r="W323"/>
  <c r="W276"/>
  <c r="W274"/>
  <c r="W238"/>
  <c r="AD238" s="1"/>
  <c r="AD237"/>
  <c r="W228"/>
  <c r="W224"/>
  <c r="W222"/>
  <c r="W192"/>
  <c r="W190"/>
  <c r="AD173"/>
  <c r="W174"/>
  <c r="W170"/>
  <c r="AD170" s="1"/>
  <c r="AD169"/>
  <c r="W154"/>
  <c r="AD154" s="1"/>
  <c r="AD153"/>
  <c r="W144"/>
  <c r="W142"/>
  <c r="W140"/>
  <c r="W138"/>
  <c r="AD356"/>
  <c r="W357"/>
  <c r="H501"/>
  <c r="H499"/>
  <c r="W318"/>
  <c r="AD318" s="1"/>
  <c r="AD317"/>
  <c r="W300"/>
  <c r="AD299"/>
  <c r="W271"/>
  <c r="AD271" s="1"/>
  <c r="W269"/>
  <c r="W267"/>
  <c r="W265"/>
  <c r="W263"/>
  <c r="W261"/>
  <c r="AD260"/>
  <c r="W256"/>
  <c r="AD256" s="1"/>
  <c r="AD255"/>
  <c r="W234"/>
  <c r="W232"/>
  <c r="W186"/>
  <c r="W182"/>
  <c r="W180"/>
  <c r="W133"/>
  <c r="AD133" s="1"/>
  <c r="W128"/>
  <c r="AD128" s="1"/>
  <c r="AD127"/>
  <c r="W103"/>
  <c r="AD103" s="1"/>
  <c r="W101"/>
  <c r="W99"/>
  <c r="W97"/>
  <c r="W95"/>
  <c r="AD92"/>
  <c r="W93"/>
  <c r="W359"/>
  <c r="AD359" s="1"/>
  <c r="W8"/>
  <c r="AD8" s="1"/>
  <c r="AD7"/>
  <c r="W76"/>
  <c r="W50"/>
  <c r="AD50" s="1"/>
  <c r="AD49"/>
  <c r="AD33"/>
  <c r="W34"/>
  <c r="W31"/>
  <c r="AD31" s="1"/>
  <c r="P31"/>
  <c r="P38" s="1"/>
  <c r="P39"/>
  <c r="W27"/>
  <c r="AD27" s="1"/>
  <c r="AD26"/>
  <c r="W6"/>
  <c r="AD6" s="1"/>
  <c r="X13"/>
  <c r="P163"/>
  <c r="D169"/>
  <c r="E169" s="1"/>
  <c r="F169" s="1"/>
  <c r="G169" s="1"/>
  <c r="H169" s="1"/>
  <c r="I169" s="1"/>
  <c r="J169" s="1"/>
  <c r="K169" s="1"/>
  <c r="L169" s="1"/>
  <c r="M169" s="1"/>
  <c r="N169" s="1"/>
  <c r="O169" s="1"/>
  <c r="W80"/>
  <c r="W73"/>
  <c r="AD73" s="1"/>
  <c r="AD36"/>
  <c r="W37"/>
  <c r="AD37" s="1"/>
  <c r="AD83"/>
  <c r="W84"/>
  <c r="P1592"/>
  <c r="W1527"/>
  <c r="AD1527" s="1"/>
  <c r="K1929"/>
  <c r="P1508"/>
  <c r="G1929"/>
  <c r="AD1306"/>
  <c r="AD1257"/>
  <c r="W1266"/>
  <c r="AD1266" s="1"/>
  <c r="AD1320"/>
  <c r="P1299"/>
  <c r="W1232"/>
  <c r="AD1183"/>
  <c r="W1263"/>
  <c r="AD1263" s="1"/>
  <c r="AD1173"/>
  <c r="P836"/>
  <c r="W1025"/>
  <c r="W1201"/>
  <c r="AD1201" s="1"/>
  <c r="X743"/>
  <c r="P668"/>
  <c r="P626"/>
  <c r="P416"/>
  <c r="X651"/>
  <c r="W650" s="1"/>
  <c r="AD650" s="1"/>
  <c r="W689"/>
  <c r="AD564"/>
  <c r="P332"/>
  <c r="W437"/>
  <c r="P115"/>
  <c r="AD402"/>
  <c r="G379"/>
  <c r="H379" s="1"/>
  <c r="I379" s="1"/>
  <c r="J379" s="1"/>
  <c r="K379" s="1"/>
  <c r="L379" s="1"/>
  <c r="M379" s="1"/>
  <c r="N379" s="1"/>
  <c r="O379" s="1"/>
  <c r="M1922"/>
  <c r="E1937"/>
  <c r="P494"/>
  <c r="W1895"/>
  <c r="AD1895" s="1"/>
  <c r="AD1894"/>
  <c r="P1920"/>
  <c r="P1905"/>
  <c r="W1872"/>
  <c r="AD1872" s="1"/>
  <c r="W1868"/>
  <c r="AD1867"/>
  <c r="P1914"/>
  <c r="P1902"/>
  <c r="P1908"/>
  <c r="P1916" s="1"/>
  <c r="P1901"/>
  <c r="W1810"/>
  <c r="AD1810" s="1"/>
  <c r="AD1809"/>
  <c r="W1769"/>
  <c r="AD1769" s="1"/>
  <c r="AD1768"/>
  <c r="W1765"/>
  <c r="AD1765" s="1"/>
  <c r="AD1764"/>
  <c r="AD1715"/>
  <c r="W1716"/>
  <c r="W1712"/>
  <c r="AD1712" s="1"/>
  <c r="AD1772"/>
  <c r="W1773"/>
  <c r="AD1784"/>
  <c r="W1785"/>
  <c r="W1770"/>
  <c r="AD1770" s="1"/>
  <c r="W1740"/>
  <c r="AD1740" s="1"/>
  <c r="AD1737"/>
  <c r="W1736"/>
  <c r="W1734"/>
  <c r="AD1734" s="1"/>
  <c r="W1781"/>
  <c r="W1698"/>
  <c r="W1694"/>
  <c r="W1663"/>
  <c r="AD1663" s="1"/>
  <c r="AD1658"/>
  <c r="W1659"/>
  <c r="AD1643"/>
  <c r="W1644"/>
  <c r="AD1619"/>
  <c r="W1620"/>
  <c r="W1587"/>
  <c r="AD1587" s="1"/>
  <c r="AD1586"/>
  <c r="AB1686"/>
  <c r="X1686"/>
  <c r="W1685" s="1"/>
  <c r="AD1685" s="1"/>
  <c r="AC1686"/>
  <c r="Y1686"/>
  <c r="Z1686"/>
  <c r="V1686"/>
  <c r="T1687"/>
  <c r="T1688" s="1"/>
  <c r="T1689" s="1"/>
  <c r="AA1686"/>
  <c r="W1723"/>
  <c r="AD1723" s="1"/>
  <c r="W1704"/>
  <c r="AD1704" s="1"/>
  <c r="AD1703"/>
  <c r="W1686"/>
  <c r="W1656"/>
  <c r="AD1656" s="1"/>
  <c r="AD1653"/>
  <c r="W1652"/>
  <c r="W1650"/>
  <c r="AD1650" s="1"/>
  <c r="W1600"/>
  <c r="AD1600" s="1"/>
  <c r="AD1599"/>
  <c r="W1534"/>
  <c r="O1923"/>
  <c r="P1923" s="1"/>
  <c r="P1924" s="1"/>
  <c r="O1593"/>
  <c r="W1542"/>
  <c r="AD1542" s="1"/>
  <c r="AD1547"/>
  <c r="W1548"/>
  <c r="AD1548" s="1"/>
  <c r="W1574"/>
  <c r="AD1574" s="1"/>
  <c r="AD1573"/>
  <c r="AD1549"/>
  <c r="W1550"/>
  <c r="W1511"/>
  <c r="AD1511" s="1"/>
  <c r="W1450"/>
  <c r="W1435"/>
  <c r="AD1435" s="1"/>
  <c r="AD1434"/>
  <c r="W1430"/>
  <c r="AD1430" s="1"/>
  <c r="AD1429"/>
  <c r="W1414"/>
  <c r="AD1414" s="1"/>
  <c r="AD1413"/>
  <c r="W1404"/>
  <c r="W1400"/>
  <c r="W1390"/>
  <c r="AD1390" s="1"/>
  <c r="AD1389"/>
  <c r="W1539"/>
  <c r="AD1539" s="1"/>
  <c r="AD1538"/>
  <c r="W1520"/>
  <c r="AD1520" s="1"/>
  <c r="AD1519"/>
  <c r="W1510"/>
  <c r="AD1510" s="1"/>
  <c r="AD1509"/>
  <c r="AD1505"/>
  <c r="W1506"/>
  <c r="AD1506" s="1"/>
  <c r="W1427"/>
  <c r="AD1427" s="1"/>
  <c r="AD1426"/>
  <c r="W1555"/>
  <c r="AD1555" s="1"/>
  <c r="W1507"/>
  <c r="AD1507" s="1"/>
  <c r="W1544"/>
  <c r="W1515"/>
  <c r="AD1515" s="1"/>
  <c r="AD1514"/>
  <c r="AD1503"/>
  <c r="W1504"/>
  <c r="AD1495"/>
  <c r="W1496"/>
  <c r="AD1496" s="1"/>
  <c r="Z1350"/>
  <c r="V1350"/>
  <c r="AB1350"/>
  <c r="X1350"/>
  <c r="W1349" s="1"/>
  <c r="AD1349" s="1"/>
  <c r="AC1350"/>
  <c r="T1351"/>
  <c r="T1352" s="1"/>
  <c r="T1353" s="1"/>
  <c r="Y1350"/>
  <c r="AA1350"/>
  <c r="W1308"/>
  <c r="AD1308" s="1"/>
  <c r="X1315"/>
  <c r="W1314" s="1"/>
  <c r="AD1314" s="1"/>
  <c r="W1369"/>
  <c r="AD1369" s="1"/>
  <c r="W1348"/>
  <c r="AD1348" s="1"/>
  <c r="AD1347"/>
  <c r="W1343"/>
  <c r="AD1343" s="1"/>
  <c r="AD1342"/>
  <c r="W1372"/>
  <c r="AD1372" s="1"/>
  <c r="AD1371"/>
  <c r="W1357"/>
  <c r="W1265"/>
  <c r="AD1265" s="1"/>
  <c r="AD1259"/>
  <c r="W1260"/>
  <c r="AD1260" s="1"/>
  <c r="W1245"/>
  <c r="AD1245" s="1"/>
  <c r="AD1244"/>
  <c r="W1393"/>
  <c r="AD1393" s="1"/>
  <c r="AD1392"/>
  <c r="W1366"/>
  <c r="W1322"/>
  <c r="AD1322" s="1"/>
  <c r="AD1321"/>
  <c r="T1312"/>
  <c r="T1313" s="1"/>
  <c r="W1356"/>
  <c r="AD1356" s="1"/>
  <c r="W1164"/>
  <c r="AD1164" s="1"/>
  <c r="AD1133"/>
  <c r="W1134"/>
  <c r="AD1134" s="1"/>
  <c r="W1100"/>
  <c r="AD1100" s="1"/>
  <c r="AD1099"/>
  <c r="W1095"/>
  <c r="AD1095" s="1"/>
  <c r="AD1094"/>
  <c r="W1070"/>
  <c r="AD1070" s="1"/>
  <c r="AD1069"/>
  <c r="W1226"/>
  <c r="AD1226" s="1"/>
  <c r="AD1225"/>
  <c r="AD1213"/>
  <c r="W1214"/>
  <c r="AD1214" s="1"/>
  <c r="AD1175"/>
  <c r="W1176"/>
  <c r="AD1176" s="1"/>
  <c r="W1117"/>
  <c r="AD1117" s="1"/>
  <c r="AD1116"/>
  <c r="W1115"/>
  <c r="AD1115" s="1"/>
  <c r="AD1112"/>
  <c r="W1113"/>
  <c r="W1098"/>
  <c r="AD1098" s="1"/>
  <c r="W1068"/>
  <c r="AD1068" s="1"/>
  <c r="AD1065"/>
  <c r="W1064"/>
  <c r="W1062"/>
  <c r="AD1062" s="1"/>
  <c r="W1054"/>
  <c r="AD1054" s="1"/>
  <c r="AD1053"/>
  <c r="W1225"/>
  <c r="AD1224"/>
  <c r="W1221"/>
  <c r="AD1221" s="1"/>
  <c r="AD1220"/>
  <c r="Z1140"/>
  <c r="V1140"/>
  <c r="T1141"/>
  <c r="T1142" s="1"/>
  <c r="T1143" s="1"/>
  <c r="AA1140"/>
  <c r="AB1140"/>
  <c r="X1140"/>
  <c r="AC1140"/>
  <c r="Y1140"/>
  <c r="W1092"/>
  <c r="AD1092" s="1"/>
  <c r="AD1091"/>
  <c r="W1041"/>
  <c r="AD1041" s="1"/>
  <c r="AD1040"/>
  <c r="W1039"/>
  <c r="AD1039" s="1"/>
  <c r="AD1038"/>
  <c r="AD1036"/>
  <c r="W1037"/>
  <c r="W887"/>
  <c r="AD886"/>
  <c r="AD881"/>
  <c r="W882"/>
  <c r="D1093"/>
  <c r="E1093" s="1"/>
  <c r="F1093" s="1"/>
  <c r="G1093" s="1"/>
  <c r="H1093" s="1"/>
  <c r="I1093" s="1"/>
  <c r="J1093" s="1"/>
  <c r="K1093" s="1"/>
  <c r="L1093" s="1"/>
  <c r="M1093" s="1"/>
  <c r="N1093" s="1"/>
  <c r="O1093" s="1"/>
  <c r="D1092"/>
  <c r="D1095" s="1"/>
  <c r="P1087"/>
  <c r="P1092" s="1"/>
  <c r="W978"/>
  <c r="AD929"/>
  <c r="W930"/>
  <c r="AD930" s="1"/>
  <c r="W901"/>
  <c r="AD901" s="1"/>
  <c r="AD900"/>
  <c r="W899"/>
  <c r="W897"/>
  <c r="AD897" s="1"/>
  <c r="AD894"/>
  <c r="W895"/>
  <c r="W893"/>
  <c r="AD890"/>
  <c r="W891"/>
  <c r="W865"/>
  <c r="AD865" s="1"/>
  <c r="AD864"/>
  <c r="W863"/>
  <c r="AD863" s="1"/>
  <c r="AD860"/>
  <c r="W861"/>
  <c r="AD845"/>
  <c r="W846"/>
  <c r="AD846" s="1"/>
  <c r="W826"/>
  <c r="AD826" s="1"/>
  <c r="AD825"/>
  <c r="W802"/>
  <c r="AD801"/>
  <c r="W742"/>
  <c r="AD741"/>
  <c r="W732"/>
  <c r="AD732" s="1"/>
  <c r="AD729"/>
  <c r="W728"/>
  <c r="W726"/>
  <c r="AD726" s="1"/>
  <c r="AD695"/>
  <c r="W696"/>
  <c r="AD696" s="1"/>
  <c r="W694"/>
  <c r="W674"/>
  <c r="AD674" s="1"/>
  <c r="AD673"/>
  <c r="AD944"/>
  <c r="W945"/>
  <c r="AD981"/>
  <c r="W907"/>
  <c r="AD907" s="1"/>
  <c r="AD906"/>
  <c r="W905"/>
  <c r="AD905" s="1"/>
  <c r="W903"/>
  <c r="AD902"/>
  <c r="W858"/>
  <c r="AD858" s="1"/>
  <c r="AD855"/>
  <c r="W854"/>
  <c r="W852"/>
  <c r="AD852" s="1"/>
  <c r="W822"/>
  <c r="AD822" s="1"/>
  <c r="AD821"/>
  <c r="W820"/>
  <c r="W774"/>
  <c r="AD774" s="1"/>
  <c r="AD771"/>
  <c r="W770"/>
  <c r="W768"/>
  <c r="AD768" s="1"/>
  <c r="W1035"/>
  <c r="AD1035" s="1"/>
  <c r="AD1034"/>
  <c r="W999"/>
  <c r="AD999" s="1"/>
  <c r="W638"/>
  <c r="AD638" s="1"/>
  <c r="AD624"/>
  <c r="W625"/>
  <c r="AD620"/>
  <c r="W621"/>
  <c r="AD621" s="1"/>
  <c r="W617"/>
  <c r="W589"/>
  <c r="AD589" s="1"/>
  <c r="AD588"/>
  <c r="W572"/>
  <c r="W549"/>
  <c r="AD549" s="1"/>
  <c r="AD548"/>
  <c r="AD541"/>
  <c r="W542"/>
  <c r="AD537"/>
  <c r="W538"/>
  <c r="AD538" s="1"/>
  <c r="W534"/>
  <c r="AD697"/>
  <c r="W698"/>
  <c r="W679"/>
  <c r="W670"/>
  <c r="AD669"/>
  <c r="W662"/>
  <c r="AD662" s="1"/>
  <c r="AD661"/>
  <c r="W655"/>
  <c r="AD655" s="1"/>
  <c r="AD654"/>
  <c r="W607"/>
  <c r="AD607" s="1"/>
  <c r="AD606"/>
  <c r="W605"/>
  <c r="W603"/>
  <c r="AD603" s="1"/>
  <c r="AD600"/>
  <c r="W601"/>
  <c r="W599"/>
  <c r="AD596"/>
  <c r="W597"/>
  <c r="W523"/>
  <c r="AD522"/>
  <c r="W521"/>
  <c r="W519"/>
  <c r="AD519" s="1"/>
  <c r="AD516"/>
  <c r="W517"/>
  <c r="W515"/>
  <c r="AD512"/>
  <c r="W513"/>
  <c r="W508"/>
  <c r="AD507"/>
  <c r="W503"/>
  <c r="AD503" s="1"/>
  <c r="AD502"/>
  <c r="W490"/>
  <c r="AD489"/>
  <c r="W445"/>
  <c r="AD444"/>
  <c r="W443"/>
  <c r="AD443" s="1"/>
  <c r="AD440"/>
  <c r="W441"/>
  <c r="W427"/>
  <c r="AD426"/>
  <c r="W397"/>
  <c r="AD396"/>
  <c r="W395"/>
  <c r="W393"/>
  <c r="AD393" s="1"/>
  <c r="AD390"/>
  <c r="W391"/>
  <c r="W389"/>
  <c r="AD386"/>
  <c r="W387"/>
  <c r="W382"/>
  <c r="AD381"/>
  <c r="W377"/>
  <c r="AD377" s="1"/>
  <c r="AD376"/>
  <c r="T595"/>
  <c r="T596" s="1"/>
  <c r="T597" s="1"/>
  <c r="AA594"/>
  <c r="AB594"/>
  <c r="X594"/>
  <c r="W593" s="1"/>
  <c r="AD593" s="1"/>
  <c r="AC594"/>
  <c r="Y594"/>
  <c r="Z594"/>
  <c r="V594"/>
  <c r="T511"/>
  <c r="T512" s="1"/>
  <c r="T513" s="1"/>
  <c r="AA510"/>
  <c r="AB510"/>
  <c r="X510"/>
  <c r="AC510"/>
  <c r="Y510"/>
  <c r="V510"/>
  <c r="Z510"/>
  <c r="W421"/>
  <c r="AD421" s="1"/>
  <c r="AD420"/>
  <c r="W746"/>
  <c r="W699"/>
  <c r="AD699" s="1"/>
  <c r="AD698"/>
  <c r="P835"/>
  <c r="D841"/>
  <c r="E841" s="1"/>
  <c r="F841" s="1"/>
  <c r="G841" s="1"/>
  <c r="H841" s="1"/>
  <c r="I841" s="1"/>
  <c r="J841" s="1"/>
  <c r="K841" s="1"/>
  <c r="L841" s="1"/>
  <c r="M841" s="1"/>
  <c r="N841" s="1"/>
  <c r="O841" s="1"/>
  <c r="AD492"/>
  <c r="W493"/>
  <c r="AD493" s="1"/>
  <c r="W312"/>
  <c r="AD312" s="1"/>
  <c r="AD309"/>
  <c r="W308"/>
  <c r="W306"/>
  <c r="AD306" s="1"/>
  <c r="AD107"/>
  <c r="W108"/>
  <c r="AD108" s="1"/>
  <c r="W106"/>
  <c r="AD490"/>
  <c r="W491"/>
  <c r="AD445"/>
  <c r="W446"/>
  <c r="AD446" s="1"/>
  <c r="W415"/>
  <c r="AD415" s="1"/>
  <c r="AD410"/>
  <c r="W411"/>
  <c r="AD411" s="1"/>
  <c r="P415"/>
  <c r="P420" s="1"/>
  <c r="D421"/>
  <c r="E421" s="1"/>
  <c r="F421" s="1"/>
  <c r="G421" s="1"/>
  <c r="H421" s="1"/>
  <c r="I421" s="1"/>
  <c r="J421" s="1"/>
  <c r="K421" s="1"/>
  <c r="L421" s="1"/>
  <c r="M421" s="1"/>
  <c r="N421" s="1"/>
  <c r="O421" s="1"/>
  <c r="D420"/>
  <c r="D423" s="1"/>
  <c r="AD341"/>
  <c r="W342"/>
  <c r="W338"/>
  <c r="AD338" s="1"/>
  <c r="AD337"/>
  <c r="D463"/>
  <c r="E463" s="1"/>
  <c r="F463" s="1"/>
  <c r="G463" s="1"/>
  <c r="H463" s="1"/>
  <c r="I463" s="1"/>
  <c r="J463" s="1"/>
  <c r="K463" s="1"/>
  <c r="L463" s="1"/>
  <c r="M463" s="1"/>
  <c r="N463" s="1"/>
  <c r="O463" s="1"/>
  <c r="P457"/>
  <c r="W509"/>
  <c r="AD509" s="1"/>
  <c r="AD508"/>
  <c r="W463"/>
  <c r="AD463" s="1"/>
  <c r="W379"/>
  <c r="AD379" s="1"/>
  <c r="AD378"/>
  <c r="W343"/>
  <c r="AD343" s="1"/>
  <c r="AD342"/>
  <c r="W315"/>
  <c r="AD314"/>
  <c r="W216"/>
  <c r="AD216" s="1"/>
  <c r="AD215"/>
  <c r="W172"/>
  <c r="AD172" s="1"/>
  <c r="AD171"/>
  <c r="W150"/>
  <c r="AD150" s="1"/>
  <c r="AD149"/>
  <c r="W148"/>
  <c r="W524"/>
  <c r="AD524" s="1"/>
  <c r="AD523"/>
  <c r="AD461"/>
  <c r="W462"/>
  <c r="AD462" s="1"/>
  <c r="W428"/>
  <c r="AD428" s="1"/>
  <c r="AD427"/>
  <c r="W418"/>
  <c r="AD418" s="1"/>
  <c r="AD417"/>
  <c r="AD413"/>
  <c r="W414"/>
  <c r="AD414" s="1"/>
  <c r="W398"/>
  <c r="AD398" s="1"/>
  <c r="AD397"/>
  <c r="W78"/>
  <c r="AD78" s="1"/>
  <c r="P247"/>
  <c r="P252" s="1"/>
  <c r="D253"/>
  <c r="E253" s="1"/>
  <c r="F253" s="1"/>
  <c r="G253" s="1"/>
  <c r="H253" s="1"/>
  <c r="I253" s="1"/>
  <c r="J253" s="1"/>
  <c r="K253" s="1"/>
  <c r="L253" s="1"/>
  <c r="M253" s="1"/>
  <c r="N253" s="1"/>
  <c r="O253" s="1"/>
  <c r="D252"/>
  <c r="D255" s="1"/>
  <c r="AD34"/>
  <c r="W35"/>
  <c r="AD35" s="1"/>
  <c r="T52"/>
  <c r="T53" s="1"/>
  <c r="W20"/>
  <c r="AD20" s="1"/>
  <c r="AD19"/>
  <c r="AD80"/>
  <c r="W81"/>
  <c r="AD81" s="1"/>
  <c r="AD74"/>
  <c r="W75"/>
  <c r="AD75" s="1"/>
  <c r="AD41"/>
  <c r="W42"/>
  <c r="AD42" s="1"/>
  <c r="AD38"/>
  <c r="W39"/>
  <c r="D132"/>
  <c r="E90"/>
  <c r="F90" s="1"/>
  <c r="G90" s="1"/>
  <c r="H90" s="1"/>
  <c r="I90" s="1"/>
  <c r="J90" s="1"/>
  <c r="K90" s="1"/>
  <c r="L90" s="1"/>
  <c r="M90" s="1"/>
  <c r="N90" s="1"/>
  <c r="O90" s="1"/>
  <c r="D295"/>
  <c r="E295" s="1"/>
  <c r="F295" s="1"/>
  <c r="G295" s="1"/>
  <c r="H295" s="1"/>
  <c r="I295" s="1"/>
  <c r="J295" s="1"/>
  <c r="K295" s="1"/>
  <c r="L295" s="1"/>
  <c r="M295" s="1"/>
  <c r="N295" s="1"/>
  <c r="O295" s="1"/>
  <c r="P289"/>
  <c r="D127"/>
  <c r="E127" s="1"/>
  <c r="D126"/>
  <c r="D129" s="1"/>
  <c r="P121"/>
  <c r="P126" s="1"/>
  <c r="L1928"/>
  <c r="P1925"/>
  <c r="P1926" s="1"/>
  <c r="J1928"/>
  <c r="O1928"/>
  <c r="P1844"/>
  <c r="P1802"/>
  <c r="P1634"/>
  <c r="AD1706"/>
  <c r="W1485"/>
  <c r="AD1485" s="1"/>
  <c r="W1491"/>
  <c r="P1466"/>
  <c r="AD1267"/>
  <c r="P1382"/>
  <c r="AD1337"/>
  <c r="P1298"/>
  <c r="W1304"/>
  <c r="AD1304" s="1"/>
  <c r="W1233"/>
  <c r="AD1233" s="1"/>
  <c r="W1264"/>
  <c r="AD1264" s="1"/>
  <c r="P1004"/>
  <c r="W989"/>
  <c r="AD989" s="1"/>
  <c r="AD936"/>
  <c r="X809"/>
  <c r="X815" s="1"/>
  <c r="W814" s="1"/>
  <c r="AD814" s="1"/>
  <c r="P1047"/>
  <c r="AD1218"/>
  <c r="X976"/>
  <c r="P963"/>
  <c r="W687"/>
  <c r="AD687" s="1"/>
  <c r="W400"/>
  <c r="P241"/>
  <c r="P248" s="1"/>
  <c r="W561"/>
  <c r="AD561" s="1"/>
  <c r="P290"/>
  <c r="P206"/>
  <c r="W1823"/>
  <c r="W1821"/>
  <c r="AD1821" s="1"/>
  <c r="W1819"/>
  <c r="AD1818"/>
  <c r="W1817"/>
  <c r="W1815"/>
  <c r="AD1814"/>
  <c r="W1871"/>
  <c r="AD1871" s="1"/>
  <c r="AD1868"/>
  <c r="W1869"/>
  <c r="W1725"/>
  <c r="AD1725" s="1"/>
  <c r="AD1724"/>
  <c r="AD1716"/>
  <c r="W1717"/>
  <c r="AD1717" s="1"/>
  <c r="W1713"/>
  <c r="AD1713" s="1"/>
  <c r="AD1708"/>
  <c r="W1709"/>
  <c r="D1849"/>
  <c r="E1849" s="1"/>
  <c r="F1849" s="1"/>
  <c r="G1849" s="1"/>
  <c r="H1849" s="1"/>
  <c r="I1849" s="1"/>
  <c r="J1849" s="1"/>
  <c r="K1849" s="1"/>
  <c r="L1849" s="1"/>
  <c r="M1849" s="1"/>
  <c r="N1849" s="1"/>
  <c r="O1849" s="1"/>
  <c r="P1843"/>
  <c r="W1776"/>
  <c r="AD1776" s="1"/>
  <c r="W1778"/>
  <c r="W1767"/>
  <c r="AD1767" s="1"/>
  <c r="AD1766"/>
  <c r="W1762"/>
  <c r="AD1762" s="1"/>
  <c r="AD1761"/>
  <c r="AD1759"/>
  <c r="W1760"/>
  <c r="AD1760" s="1"/>
  <c r="AD1757"/>
  <c r="W1758"/>
  <c r="AD1758" s="1"/>
  <c r="AD1755"/>
  <c r="W1756"/>
  <c r="AD1756" s="1"/>
  <c r="AD1753"/>
  <c r="W1754"/>
  <c r="AD1754" s="1"/>
  <c r="W1752"/>
  <c r="AD1752" s="1"/>
  <c r="W1742"/>
  <c r="AD1742" s="1"/>
  <c r="AD1741"/>
  <c r="W1787"/>
  <c r="AD1787" s="1"/>
  <c r="W1782"/>
  <c r="AD1782" s="1"/>
  <c r="W1775"/>
  <c r="W1699"/>
  <c r="AD1699" s="1"/>
  <c r="AD1698"/>
  <c r="W1695"/>
  <c r="AD1695" s="1"/>
  <c r="W1691"/>
  <c r="W1660"/>
  <c r="W1645"/>
  <c r="AD1645" s="1"/>
  <c r="AD1644"/>
  <c r="W1640"/>
  <c r="AD1640" s="1"/>
  <c r="AD1639"/>
  <c r="W1621"/>
  <c r="AD1621" s="1"/>
  <c r="AD1620"/>
  <c r="AD1616"/>
  <c r="W1617"/>
  <c r="AD1601"/>
  <c r="W1602"/>
  <c r="AD1602" s="1"/>
  <c r="W1642"/>
  <c r="AD1642" s="1"/>
  <c r="AD1641"/>
  <c r="W1615"/>
  <c r="AD1615" s="1"/>
  <c r="AD1614"/>
  <c r="W1613"/>
  <c r="W1611"/>
  <c r="AD1611" s="1"/>
  <c r="AD1608"/>
  <c r="W1609"/>
  <c r="W1607"/>
  <c r="AD1604"/>
  <c r="W1605"/>
  <c r="W1584"/>
  <c r="AD1584" s="1"/>
  <c r="AD1721"/>
  <c r="W1722"/>
  <c r="AD1722" s="1"/>
  <c r="W1535"/>
  <c r="AD1535" s="1"/>
  <c r="W1559"/>
  <c r="AD1559" s="1"/>
  <c r="AD1558"/>
  <c r="AD1553"/>
  <c r="W1554"/>
  <c r="AD1554" s="1"/>
  <c r="W1581"/>
  <c r="AD1581" s="1"/>
  <c r="AD1580"/>
  <c r="W1543"/>
  <c r="AD1543" s="1"/>
  <c r="D1681"/>
  <c r="E1681" s="1"/>
  <c r="F1681" s="1"/>
  <c r="G1681" s="1"/>
  <c r="H1681" s="1"/>
  <c r="I1681" s="1"/>
  <c r="J1681" s="1"/>
  <c r="K1681" s="1"/>
  <c r="L1681" s="1"/>
  <c r="M1681" s="1"/>
  <c r="N1681" s="1"/>
  <c r="O1681" s="1"/>
  <c r="P1675"/>
  <c r="AD1550"/>
  <c r="W1551"/>
  <c r="AD1551" s="1"/>
  <c r="AD1544"/>
  <c r="W1545"/>
  <c r="AD1545" s="1"/>
  <c r="W1499"/>
  <c r="AD1498"/>
  <c r="W1474"/>
  <c r="AD1474" s="1"/>
  <c r="AD1473"/>
  <c r="W1469"/>
  <c r="AD1469" s="1"/>
  <c r="AD1468"/>
  <c r="W1451"/>
  <c r="AD1451" s="1"/>
  <c r="W1405"/>
  <c r="AD1405" s="1"/>
  <c r="AD1404"/>
  <c r="W1401"/>
  <c r="AD1401" s="1"/>
  <c r="W1397"/>
  <c r="W1385"/>
  <c r="AD1385" s="1"/>
  <c r="AD1384"/>
  <c r="W1508"/>
  <c r="AD1508" s="1"/>
  <c r="AD1500"/>
  <c r="W1501"/>
  <c r="AD1501" s="1"/>
  <c r="D1513"/>
  <c r="E1513" s="1"/>
  <c r="F1513" s="1"/>
  <c r="G1513" s="1"/>
  <c r="H1513" s="1"/>
  <c r="I1513" s="1"/>
  <c r="J1513" s="1"/>
  <c r="K1513" s="1"/>
  <c r="L1513" s="1"/>
  <c r="M1513" s="1"/>
  <c r="N1513" s="1"/>
  <c r="O1513" s="1"/>
  <c r="P1507"/>
  <c r="AC1476"/>
  <c r="Y1476"/>
  <c r="X1476"/>
  <c r="W1475" s="1"/>
  <c r="AD1475" s="1"/>
  <c r="T1477"/>
  <c r="T1478" s="1"/>
  <c r="T1479" s="1"/>
  <c r="Z1476"/>
  <c r="AA1476"/>
  <c r="V1476"/>
  <c r="AB1476"/>
  <c r="W1472"/>
  <c r="AD1472" s="1"/>
  <c r="AD1471"/>
  <c r="W1456"/>
  <c r="AD1456" s="1"/>
  <c r="AD1455"/>
  <c r="W1446"/>
  <c r="AD1446" s="1"/>
  <c r="AD1443"/>
  <c r="W1442"/>
  <c r="W1440"/>
  <c r="AD1440" s="1"/>
  <c r="D1555"/>
  <c r="E1555" s="1"/>
  <c r="F1555" s="1"/>
  <c r="G1555" s="1"/>
  <c r="H1555" s="1"/>
  <c r="I1555" s="1"/>
  <c r="J1555" s="1"/>
  <c r="K1555" s="1"/>
  <c r="L1555" s="1"/>
  <c r="M1555" s="1"/>
  <c r="N1555" s="1"/>
  <c r="O1555" s="1"/>
  <c r="P1549"/>
  <c r="W1410"/>
  <c r="AD1410" s="1"/>
  <c r="AD1283"/>
  <c r="W1284"/>
  <c r="AD1284" s="1"/>
  <c r="W1282"/>
  <c r="W1409"/>
  <c r="AD1409" s="1"/>
  <c r="AD1406"/>
  <c r="W1407"/>
  <c r="W1359"/>
  <c r="AD1359" s="1"/>
  <c r="D1381"/>
  <c r="P1361"/>
  <c r="W1305"/>
  <c r="AD1305" s="1"/>
  <c r="W1300"/>
  <c r="AD1300" s="1"/>
  <c r="AD1299"/>
  <c r="AD1297"/>
  <c r="W1298"/>
  <c r="AD1298" s="1"/>
  <c r="AD1295"/>
  <c r="W1296"/>
  <c r="AD1296" s="1"/>
  <c r="AD1293"/>
  <c r="W1294"/>
  <c r="AD1294" s="1"/>
  <c r="AD1291"/>
  <c r="W1292"/>
  <c r="AD1292" s="1"/>
  <c r="W1290"/>
  <c r="AD1290" s="1"/>
  <c r="T1270"/>
  <c r="T1271" s="1"/>
  <c r="T1272" s="1"/>
  <c r="T1273" s="1"/>
  <c r="AD1367"/>
  <c r="W1368"/>
  <c r="AD1368" s="1"/>
  <c r="W1243"/>
  <c r="AD1243" s="1"/>
  <c r="AD1242"/>
  <c r="W1241"/>
  <c r="AD1241" s="1"/>
  <c r="W1239"/>
  <c r="AD1238"/>
  <c r="W1358"/>
  <c r="AD1210"/>
  <c r="W1211"/>
  <c r="AD1211" s="1"/>
  <c r="W1139"/>
  <c r="AD1139" s="1"/>
  <c r="W1119"/>
  <c r="AD1119" s="1"/>
  <c r="AD1118"/>
  <c r="W1090"/>
  <c r="AD1090" s="1"/>
  <c r="AD1089"/>
  <c r="AD1087"/>
  <c r="W1088"/>
  <c r="AD1088" s="1"/>
  <c r="AD1085"/>
  <c r="W1086"/>
  <c r="AD1086" s="1"/>
  <c r="AD1083"/>
  <c r="W1084"/>
  <c r="AD1084" s="1"/>
  <c r="AD1081"/>
  <c r="W1082"/>
  <c r="AD1082" s="1"/>
  <c r="W1080"/>
  <c r="AD1080" s="1"/>
  <c r="W1050"/>
  <c r="AD1050" s="1"/>
  <c r="D1303"/>
  <c r="E1303" s="1"/>
  <c r="F1303" s="1"/>
  <c r="G1303" s="1"/>
  <c r="H1303" s="1"/>
  <c r="I1303" s="1"/>
  <c r="J1303" s="1"/>
  <c r="K1303" s="1"/>
  <c r="L1303" s="1"/>
  <c r="M1303" s="1"/>
  <c r="N1303" s="1"/>
  <c r="O1303" s="1"/>
  <c r="D1302"/>
  <c r="D1305" s="1"/>
  <c r="P1297"/>
  <c r="P1302" s="1"/>
  <c r="AD1212"/>
  <c r="W1213"/>
  <c r="W1167"/>
  <c r="AD1167" s="1"/>
  <c r="AD1166"/>
  <c r="W1152"/>
  <c r="AD1152" s="1"/>
  <c r="AD1149"/>
  <c r="W1148"/>
  <c r="W1146"/>
  <c r="AD1146" s="1"/>
  <c r="W1138"/>
  <c r="AD1138" s="1"/>
  <c r="AD1137"/>
  <c r="T1102"/>
  <c r="T1103" s="1"/>
  <c r="W1078"/>
  <c r="AD1078" s="1"/>
  <c r="AD1077"/>
  <c r="W1049"/>
  <c r="AD1049" s="1"/>
  <c r="AD1048"/>
  <c r="AD1031"/>
  <c r="W1032"/>
  <c r="AD1032" s="1"/>
  <c r="W1030"/>
  <c r="AD1013"/>
  <c r="W1014"/>
  <c r="AD1014" s="1"/>
  <c r="W985"/>
  <c r="AD985" s="1"/>
  <c r="AD984"/>
  <c r="W1212"/>
  <c r="W1097"/>
  <c r="AD1097" s="1"/>
  <c r="AD1096"/>
  <c r="W1009"/>
  <c r="AD1009" s="1"/>
  <c r="AD1008"/>
  <c r="AD954"/>
  <c r="W955"/>
  <c r="AD955" s="1"/>
  <c r="AD952"/>
  <c r="W953"/>
  <c r="P1423"/>
  <c r="D1429"/>
  <c r="E1429" s="1"/>
  <c r="F1429" s="1"/>
  <c r="G1429" s="1"/>
  <c r="H1429" s="1"/>
  <c r="I1429" s="1"/>
  <c r="J1429" s="1"/>
  <c r="K1429" s="1"/>
  <c r="L1429" s="1"/>
  <c r="M1429" s="1"/>
  <c r="N1429" s="1"/>
  <c r="O1429" s="1"/>
  <c r="AD970"/>
  <c r="W883"/>
  <c r="AD882"/>
  <c r="W803"/>
  <c r="AD802"/>
  <c r="AD797"/>
  <c r="W798"/>
  <c r="AD798" s="1"/>
  <c r="D1177"/>
  <c r="E1177" s="1"/>
  <c r="F1177" s="1"/>
  <c r="G1177" s="1"/>
  <c r="H1177" s="1"/>
  <c r="I1177" s="1"/>
  <c r="J1177" s="1"/>
  <c r="K1177" s="1"/>
  <c r="L1177" s="1"/>
  <c r="M1177" s="1"/>
  <c r="N1177" s="1"/>
  <c r="O1177" s="1"/>
  <c r="P1171"/>
  <c r="AD1004"/>
  <c r="W1005"/>
  <c r="AD1005" s="1"/>
  <c r="AD997"/>
  <c r="W998"/>
  <c r="AD998" s="1"/>
  <c r="AD974"/>
  <c r="W975"/>
  <c r="W817"/>
  <c r="AD817" s="1"/>
  <c r="AD816"/>
  <c r="W815"/>
  <c r="AD815" s="1"/>
  <c r="W813"/>
  <c r="AD813" s="1"/>
  <c r="AD810"/>
  <c r="W811"/>
  <c r="W809"/>
  <c r="AD809" s="1"/>
  <c r="AD806"/>
  <c r="W807"/>
  <c r="W781"/>
  <c r="AD781" s="1"/>
  <c r="AD780"/>
  <c r="W779"/>
  <c r="AD779" s="1"/>
  <c r="AD776"/>
  <c r="W777"/>
  <c r="AD761"/>
  <c r="W762"/>
  <c r="AD1001"/>
  <c r="W1002"/>
  <c r="AD1002" s="1"/>
  <c r="W986"/>
  <c r="AD986" s="1"/>
  <c r="W1011"/>
  <c r="AD1011" s="1"/>
  <c r="AD1010"/>
  <c r="AD1003"/>
  <c r="W1004"/>
  <c r="W996"/>
  <c r="AD996" s="1"/>
  <c r="AD978"/>
  <c r="W979"/>
  <c r="D961"/>
  <c r="D942"/>
  <c r="P941"/>
  <c r="P942" s="1"/>
  <c r="P950" s="1"/>
  <c r="W928"/>
  <c r="AD928" s="1"/>
  <c r="AD927"/>
  <c r="W923"/>
  <c r="AD923" s="1"/>
  <c r="AD922"/>
  <c r="W888"/>
  <c r="AD888" s="1"/>
  <c r="AD887"/>
  <c r="W884"/>
  <c r="AD884" s="1"/>
  <c r="AD883"/>
  <c r="W804"/>
  <c r="AD804" s="1"/>
  <c r="AD803"/>
  <c r="W800"/>
  <c r="AD800" s="1"/>
  <c r="AD799"/>
  <c r="P1003"/>
  <c r="D1009"/>
  <c r="E1009" s="1"/>
  <c r="F1009" s="1"/>
  <c r="G1009" s="1"/>
  <c r="H1009" s="1"/>
  <c r="I1009" s="1"/>
  <c r="J1009" s="1"/>
  <c r="K1009" s="1"/>
  <c r="L1009" s="1"/>
  <c r="M1009" s="1"/>
  <c r="N1009" s="1"/>
  <c r="O1009" s="1"/>
  <c r="AB972"/>
  <c r="X972"/>
  <c r="W971" s="1"/>
  <c r="AD971" s="1"/>
  <c r="AC972"/>
  <c r="Y972"/>
  <c r="Z972"/>
  <c r="AA972"/>
  <c r="V972"/>
  <c r="T973"/>
  <c r="T974" s="1"/>
  <c r="T975" s="1"/>
  <c r="W965"/>
  <c r="AD965" s="1"/>
  <c r="AD964"/>
  <c r="W949"/>
  <c r="AD949" s="1"/>
  <c r="AD948"/>
  <c r="W633"/>
  <c r="AD633" s="1"/>
  <c r="AD625"/>
  <c r="W626"/>
  <c r="AD626" s="1"/>
  <c r="W622"/>
  <c r="AD622" s="1"/>
  <c r="W618"/>
  <c r="AD618" s="1"/>
  <c r="W573"/>
  <c r="AD573" s="1"/>
  <c r="AD572"/>
  <c r="AD542"/>
  <c r="W543"/>
  <c r="AD543" s="1"/>
  <c r="W539"/>
  <c r="AD539" s="1"/>
  <c r="AD534"/>
  <c r="W535"/>
  <c r="AD535" s="1"/>
  <c r="W763"/>
  <c r="AD763" s="1"/>
  <c r="AD762"/>
  <c r="AD748"/>
  <c r="W749"/>
  <c r="AD749" s="1"/>
  <c r="AD742"/>
  <c r="W743"/>
  <c r="P751"/>
  <c r="P756" s="1"/>
  <c r="D757"/>
  <c r="E757" s="1"/>
  <c r="F757" s="1"/>
  <c r="G757" s="1"/>
  <c r="H757" s="1"/>
  <c r="I757" s="1"/>
  <c r="J757" s="1"/>
  <c r="K757" s="1"/>
  <c r="L757" s="1"/>
  <c r="M757" s="1"/>
  <c r="N757" s="1"/>
  <c r="O757" s="1"/>
  <c r="D756"/>
  <c r="D759" s="1"/>
  <c r="W671"/>
  <c r="AD671" s="1"/>
  <c r="AD670"/>
  <c r="W665"/>
  <c r="AD665" s="1"/>
  <c r="AD664"/>
  <c r="W659"/>
  <c r="W637"/>
  <c r="AD637" s="1"/>
  <c r="AD636"/>
  <c r="W632"/>
  <c r="AD632" s="1"/>
  <c r="AD631"/>
  <c r="W571"/>
  <c r="AD571" s="1"/>
  <c r="AD570"/>
  <c r="W569"/>
  <c r="AD569" s="1"/>
  <c r="AD566"/>
  <c r="W567"/>
  <c r="AD551"/>
  <c r="W552"/>
  <c r="AD552" s="1"/>
  <c r="W532"/>
  <c r="AD532" s="1"/>
  <c r="AD531"/>
  <c r="W480"/>
  <c r="AD480" s="1"/>
  <c r="AD477"/>
  <c r="W476"/>
  <c r="W474"/>
  <c r="AD474" s="1"/>
  <c r="W406"/>
  <c r="AD406" s="1"/>
  <c r="AD405"/>
  <c r="AD750"/>
  <c r="W751"/>
  <c r="AD746"/>
  <c r="W747"/>
  <c r="AD747" s="1"/>
  <c r="W715"/>
  <c r="AD715" s="1"/>
  <c r="AD714"/>
  <c r="W680"/>
  <c r="AD680" s="1"/>
  <c r="AD679"/>
  <c r="AD335"/>
  <c r="W336"/>
  <c r="AD336" s="1"/>
  <c r="AD751"/>
  <c r="W752"/>
  <c r="AD752" s="1"/>
  <c r="AD744"/>
  <c r="W745"/>
  <c r="AD745" s="1"/>
  <c r="X659"/>
  <c r="W658" s="1"/>
  <c r="AD658" s="1"/>
  <c r="W652"/>
  <c r="W505"/>
  <c r="AD505" s="1"/>
  <c r="AD504"/>
  <c r="W467"/>
  <c r="AD467" s="1"/>
  <c r="AD466"/>
  <c r="W408"/>
  <c r="AD408" s="1"/>
  <c r="W383"/>
  <c r="AD383" s="1"/>
  <c r="AD382"/>
  <c r="W322"/>
  <c r="AD322" s="1"/>
  <c r="AD321"/>
  <c r="W277"/>
  <c r="AD277" s="1"/>
  <c r="AD276"/>
  <c r="W275"/>
  <c r="AD275" s="1"/>
  <c r="AD272"/>
  <c r="W273"/>
  <c r="W254"/>
  <c r="AD254" s="1"/>
  <c r="AD253"/>
  <c r="W229"/>
  <c r="AD229" s="1"/>
  <c r="AD228"/>
  <c r="W227"/>
  <c r="W225"/>
  <c r="AD225" s="1"/>
  <c r="AD222"/>
  <c r="W223"/>
  <c r="W221"/>
  <c r="AD218"/>
  <c r="W219"/>
  <c r="W214"/>
  <c r="AD214" s="1"/>
  <c r="AD213"/>
  <c r="W193"/>
  <c r="AD193" s="1"/>
  <c r="AD192"/>
  <c r="W191"/>
  <c r="AD191" s="1"/>
  <c r="AD188"/>
  <c r="W189"/>
  <c r="W175"/>
  <c r="AD175" s="1"/>
  <c r="AD174"/>
  <c r="W145"/>
  <c r="AD145" s="1"/>
  <c r="AD144"/>
  <c r="AD142"/>
  <c r="W143"/>
  <c r="AD143" s="1"/>
  <c r="W141"/>
  <c r="AD141" s="1"/>
  <c r="AD138"/>
  <c r="W139"/>
  <c r="W137"/>
  <c r="AD137" s="1"/>
  <c r="AD134"/>
  <c r="W135"/>
  <c r="W130"/>
  <c r="AD130" s="1"/>
  <c r="AD129"/>
  <c r="P667"/>
  <c r="D673"/>
  <c r="E673" s="1"/>
  <c r="F673" s="1"/>
  <c r="G673" s="1"/>
  <c r="H673" s="1"/>
  <c r="I673" s="1"/>
  <c r="J673" s="1"/>
  <c r="K673" s="1"/>
  <c r="L673" s="1"/>
  <c r="M673" s="1"/>
  <c r="N673" s="1"/>
  <c r="O673" s="1"/>
  <c r="W301"/>
  <c r="AD301" s="1"/>
  <c r="AD300"/>
  <c r="W296"/>
  <c r="AD296" s="1"/>
  <c r="AD295"/>
  <c r="W280"/>
  <c r="AD280" s="1"/>
  <c r="AD279"/>
  <c r="W270"/>
  <c r="AD270" s="1"/>
  <c r="AD267"/>
  <c r="W266"/>
  <c r="W264"/>
  <c r="AD264" s="1"/>
  <c r="W251"/>
  <c r="AD251" s="1"/>
  <c r="AD250"/>
  <c r="W235"/>
  <c r="AD235" s="1"/>
  <c r="AD234"/>
  <c r="W233"/>
  <c r="AD233" s="1"/>
  <c r="W231"/>
  <c r="AD230"/>
  <c r="W196"/>
  <c r="AD196" s="1"/>
  <c r="AD195"/>
  <c r="W187"/>
  <c r="AD187" s="1"/>
  <c r="AD186"/>
  <c r="W185"/>
  <c r="W183"/>
  <c r="AD183" s="1"/>
  <c r="W181"/>
  <c r="AD180"/>
  <c r="W179"/>
  <c r="W177"/>
  <c r="AD176"/>
  <c r="W132"/>
  <c r="AD132" s="1"/>
  <c r="AD131"/>
  <c r="W112"/>
  <c r="AD112" s="1"/>
  <c r="AD111"/>
  <c r="W102"/>
  <c r="AD102" s="1"/>
  <c r="AD99"/>
  <c r="W98"/>
  <c r="W96"/>
  <c r="AD96" s="1"/>
  <c r="W72"/>
  <c r="AD72" s="1"/>
  <c r="W62"/>
  <c r="AD62" s="1"/>
  <c r="AD61"/>
  <c r="W30"/>
  <c r="AD30" s="1"/>
  <c r="W85"/>
  <c r="AD85" s="1"/>
  <c r="AD84"/>
  <c r="W69"/>
  <c r="AD69" s="1"/>
  <c r="AD67"/>
  <c r="W68"/>
  <c r="AD68" s="1"/>
  <c r="P331"/>
  <c r="D337"/>
  <c r="E337" s="1"/>
  <c r="F337" s="1"/>
  <c r="G337" s="1"/>
  <c r="H337" s="1"/>
  <c r="I337" s="1"/>
  <c r="J337" s="1"/>
  <c r="K337" s="1"/>
  <c r="L337" s="1"/>
  <c r="M337" s="1"/>
  <c r="N337" s="1"/>
  <c r="O337" s="1"/>
  <c r="W87"/>
  <c r="AD87" s="1"/>
  <c r="AD86"/>
  <c r="W82"/>
  <c r="AD82" s="1"/>
  <c r="AD76"/>
  <c r="W77"/>
  <c r="AD77" s="1"/>
  <c r="W40"/>
  <c r="AD40" s="1"/>
  <c r="AD39"/>
  <c r="AD28"/>
  <c r="W29"/>
  <c r="AD89"/>
  <c r="W90"/>
  <c r="AD90" s="1"/>
  <c r="X1733"/>
  <c r="X1739" s="1"/>
  <c r="W1738" s="1"/>
  <c r="AD1738" s="1"/>
  <c r="W1702"/>
  <c r="W1529"/>
  <c r="AD1493"/>
  <c r="W1526"/>
  <c r="AD1334"/>
  <c r="T1228"/>
  <c r="T1229" s="1"/>
  <c r="W1107"/>
  <c r="AD1107" s="1"/>
  <c r="P1286"/>
  <c r="P1088"/>
  <c r="P1034"/>
  <c r="P1046"/>
  <c r="X995"/>
  <c r="W994" s="1"/>
  <c r="AD994" s="1"/>
  <c r="P878"/>
  <c r="P794"/>
  <c r="W1182"/>
  <c r="AD1182" s="1"/>
  <c r="P542"/>
  <c r="X617"/>
  <c r="P584"/>
  <c r="W591"/>
  <c r="AD591" s="1"/>
  <c r="W485"/>
  <c r="AD485" s="1"/>
  <c r="P122"/>
  <c r="AD348"/>
  <c r="I499"/>
  <c r="P499" s="1"/>
  <c r="P504" s="1"/>
  <c r="P194"/>
  <c r="P110"/>
  <c r="H1922"/>
  <c r="D1937"/>
  <c r="I1922"/>
  <c r="AD57"/>
  <c r="H1937" l="1"/>
  <c r="H1929"/>
  <c r="P1922"/>
  <c r="T1230"/>
  <c r="T1231" s="1"/>
  <c r="T976"/>
  <c r="T977" s="1"/>
  <c r="V975"/>
  <c r="D967"/>
  <c r="E967" s="1"/>
  <c r="F967" s="1"/>
  <c r="G967" s="1"/>
  <c r="H967" s="1"/>
  <c r="I967" s="1"/>
  <c r="J967" s="1"/>
  <c r="K967" s="1"/>
  <c r="L967" s="1"/>
  <c r="M967" s="1"/>
  <c r="N967" s="1"/>
  <c r="O967" s="1"/>
  <c r="D966"/>
  <c r="D969" s="1"/>
  <c r="P961"/>
  <c r="P966" s="1"/>
  <c r="AD510"/>
  <c r="W511"/>
  <c r="AD511" s="1"/>
  <c r="T1354"/>
  <c r="T1355" s="1"/>
  <c r="W1351"/>
  <c r="AD1351" s="1"/>
  <c r="AD1350"/>
  <c r="P493"/>
  <c r="P500" s="1"/>
  <c r="P501"/>
  <c r="T472"/>
  <c r="T473" s="1"/>
  <c r="T1060"/>
  <c r="T1061" s="1"/>
  <c r="W385"/>
  <c r="AD385" s="1"/>
  <c r="AD384"/>
  <c r="T737"/>
  <c r="T738" s="1"/>
  <c r="T739" s="1"/>
  <c r="T740" s="1"/>
  <c r="T741" s="1"/>
  <c r="T742" s="1"/>
  <c r="T743" s="1"/>
  <c r="AD345"/>
  <c r="T558"/>
  <c r="T559" s="1"/>
  <c r="T852"/>
  <c r="T853" s="1"/>
  <c r="T1524"/>
  <c r="T1525" s="1"/>
  <c r="T812"/>
  <c r="Y811"/>
  <c r="AD811" s="1"/>
  <c r="AD1773"/>
  <c r="AD1733"/>
  <c r="T1274"/>
  <c r="D1387"/>
  <c r="E1387" s="1"/>
  <c r="F1387" s="1"/>
  <c r="G1387" s="1"/>
  <c r="H1387" s="1"/>
  <c r="I1387" s="1"/>
  <c r="J1387" s="1"/>
  <c r="K1387" s="1"/>
  <c r="L1387" s="1"/>
  <c r="M1387" s="1"/>
  <c r="N1387" s="1"/>
  <c r="O1387" s="1"/>
  <c r="P1381"/>
  <c r="AD1476"/>
  <c r="W1477"/>
  <c r="AD1477" s="1"/>
  <c r="W595"/>
  <c r="AD595" s="1"/>
  <c r="AD594"/>
  <c r="W12"/>
  <c r="AD12" s="1"/>
  <c r="T98"/>
  <c r="AD639"/>
  <c r="T768"/>
  <c r="T769" s="1"/>
  <c r="T309"/>
  <c r="T310" s="1"/>
  <c r="T311" s="1"/>
  <c r="T312" s="1"/>
  <c r="T313" s="1"/>
  <c r="T314" s="1"/>
  <c r="T315" s="1"/>
  <c r="T1440"/>
  <c r="T1441" s="1"/>
  <c r="X1439"/>
  <c r="T1736"/>
  <c r="Y1735"/>
  <c r="AD1735" s="1"/>
  <c r="T180"/>
  <c r="T181" s="1"/>
  <c r="AD807"/>
  <c r="W808"/>
  <c r="AD808" s="1"/>
  <c r="T1608"/>
  <c r="T1609" s="1"/>
  <c r="D1933"/>
  <c r="E1933" s="1"/>
  <c r="P1927"/>
  <c r="P1932" s="1"/>
  <c r="D1932"/>
  <c r="D1935" s="1"/>
  <c r="AD1857"/>
  <c r="W1858"/>
  <c r="AD1858" s="1"/>
  <c r="X1775"/>
  <c r="W1774" s="1"/>
  <c r="AD1774" s="1"/>
  <c r="T1776"/>
  <c r="T1777" s="1"/>
  <c r="O1927"/>
  <c r="H505"/>
  <c r="I505" s="1"/>
  <c r="J505" s="1"/>
  <c r="K505" s="1"/>
  <c r="L505" s="1"/>
  <c r="M505" s="1"/>
  <c r="N505" s="1"/>
  <c r="O505" s="1"/>
  <c r="H1927"/>
  <c r="I1937"/>
  <c r="I1929"/>
  <c r="T1480"/>
  <c r="T1481" s="1"/>
  <c r="E129"/>
  <c r="F127"/>
  <c r="G127" s="1"/>
  <c r="H127" s="1"/>
  <c r="I127" s="1"/>
  <c r="J127" s="1"/>
  <c r="K127" s="1"/>
  <c r="L127" s="1"/>
  <c r="M127" s="1"/>
  <c r="N127" s="1"/>
  <c r="O127" s="1"/>
  <c r="E132"/>
  <c r="F132" s="1"/>
  <c r="G132" s="1"/>
  <c r="H132" s="1"/>
  <c r="I132" s="1"/>
  <c r="J132" s="1"/>
  <c r="K132" s="1"/>
  <c r="L132" s="1"/>
  <c r="M132" s="1"/>
  <c r="N132" s="1"/>
  <c r="O132" s="1"/>
  <c r="D174"/>
  <c r="T514"/>
  <c r="T515" s="1"/>
  <c r="T598"/>
  <c r="T599" s="1"/>
  <c r="W1141"/>
  <c r="AD1141" s="1"/>
  <c r="AD1140"/>
  <c r="W1687"/>
  <c r="AD1687" s="1"/>
  <c r="AD1686"/>
  <c r="M1937"/>
  <c r="M1929"/>
  <c r="W469"/>
  <c r="AD469" s="1"/>
  <c r="AD468"/>
  <c r="E45"/>
  <c r="F43"/>
  <c r="G43" s="1"/>
  <c r="H43" s="1"/>
  <c r="I43" s="1"/>
  <c r="J43" s="1"/>
  <c r="K43" s="1"/>
  <c r="L43" s="1"/>
  <c r="M43" s="1"/>
  <c r="N43" s="1"/>
  <c r="O43" s="1"/>
  <c r="T12"/>
  <c r="T13" s="1"/>
  <c r="T388"/>
  <c r="T389" s="1"/>
  <c r="T1190"/>
  <c r="T684"/>
  <c r="T685" s="1"/>
  <c r="T264"/>
  <c r="T265" s="1"/>
  <c r="X641"/>
  <c r="W640" s="1"/>
  <c r="AD640" s="1"/>
  <c r="T642"/>
  <c r="T643" s="1"/>
  <c r="T905"/>
  <c r="T906" s="1"/>
  <c r="T907" s="1"/>
  <c r="T908" s="1"/>
  <c r="T909" s="1"/>
  <c r="T910" s="1"/>
  <c r="T911" s="1"/>
  <c r="T1652"/>
  <c r="AD1437"/>
  <c r="W1438"/>
  <c r="AD1438" s="1"/>
  <c r="W1732"/>
  <c r="AD1732" s="1"/>
  <c r="AD1731"/>
  <c r="AD135"/>
  <c r="W136"/>
  <c r="AD136" s="1"/>
  <c r="T938"/>
  <c r="AD1395"/>
  <c r="T1862"/>
  <c r="Y1861"/>
  <c r="AD1861" s="1"/>
  <c r="T1829"/>
  <c r="T1830" s="1"/>
  <c r="T1831" s="1"/>
  <c r="T1832" s="1"/>
  <c r="T1833" s="1"/>
  <c r="T1834" s="1"/>
  <c r="T1835" s="1"/>
  <c r="I1927"/>
  <c r="AD1739"/>
  <c r="W616"/>
  <c r="AD616" s="1"/>
  <c r="W973"/>
  <c r="AD973" s="1"/>
  <c r="AD972"/>
  <c r="T1104"/>
  <c r="T1105" s="1"/>
  <c r="T54"/>
  <c r="T55" s="1"/>
  <c r="T1144"/>
  <c r="T1145" s="1"/>
  <c r="T1314"/>
  <c r="T1315" s="1"/>
  <c r="O1929"/>
  <c r="O1937"/>
  <c r="T1690"/>
  <c r="T1691" s="1"/>
  <c r="W1057"/>
  <c r="AD1057" s="1"/>
  <c r="AD1056"/>
  <c r="T1020"/>
  <c r="T1021" s="1"/>
  <c r="X1865"/>
  <c r="AD1859"/>
  <c r="T225"/>
  <c r="T226" s="1"/>
  <c r="T227" s="1"/>
  <c r="T228" s="1"/>
  <c r="T229" s="1"/>
  <c r="T230" s="1"/>
  <c r="T231" s="1"/>
  <c r="T348"/>
  <c r="T349" s="1"/>
  <c r="X347"/>
  <c r="W346" s="1"/>
  <c r="AD346" s="1"/>
  <c r="T1566"/>
  <c r="T1567" s="1"/>
  <c r="T432"/>
  <c r="T433" s="1"/>
  <c r="T140"/>
  <c r="Y139"/>
  <c r="AD139" s="1"/>
  <c r="T1398"/>
  <c r="T1399" s="1"/>
  <c r="X1397"/>
  <c r="X1403" s="1"/>
  <c r="M1927"/>
  <c r="T141" l="1"/>
  <c r="T142" s="1"/>
  <c r="T143" s="1"/>
  <c r="T144" s="1"/>
  <c r="T145" s="1"/>
  <c r="T146" s="1"/>
  <c r="T147" s="1"/>
  <c r="Z140"/>
  <c r="AD140" s="1"/>
  <c r="T1568"/>
  <c r="T232"/>
  <c r="T1022"/>
  <c r="T1316"/>
  <c r="T56"/>
  <c r="T1653"/>
  <c r="T1654" s="1"/>
  <c r="T1655" s="1"/>
  <c r="T1656" s="1"/>
  <c r="T1657" s="1"/>
  <c r="T1658" s="1"/>
  <c r="T1659" s="1"/>
  <c r="T644"/>
  <c r="Y643"/>
  <c r="AD643" s="1"/>
  <c r="T1610"/>
  <c r="T182"/>
  <c r="X1445"/>
  <c r="AD1439"/>
  <c r="T770"/>
  <c r="T99"/>
  <c r="T100" s="1"/>
  <c r="T101" s="1"/>
  <c r="T102" s="1"/>
  <c r="T103" s="1"/>
  <c r="T104" s="1"/>
  <c r="T105" s="1"/>
  <c r="T560"/>
  <c r="T978"/>
  <c r="T979" s="1"/>
  <c r="X977"/>
  <c r="T1692"/>
  <c r="T1693" s="1"/>
  <c r="T1191"/>
  <c r="T1192" s="1"/>
  <c r="T1193" s="1"/>
  <c r="T1194" s="1"/>
  <c r="T1195" s="1"/>
  <c r="T1196" s="1"/>
  <c r="T1197" s="1"/>
  <c r="T600"/>
  <c r="T601" s="1"/>
  <c r="T1482"/>
  <c r="T1483" s="1"/>
  <c r="F1933"/>
  <c r="G1933" s="1"/>
  <c r="H1933" s="1"/>
  <c r="I1933" s="1"/>
  <c r="J1933" s="1"/>
  <c r="K1933" s="1"/>
  <c r="L1933" s="1"/>
  <c r="M1933" s="1"/>
  <c r="N1933" s="1"/>
  <c r="O1933" s="1"/>
  <c r="E1935"/>
  <c r="T1737"/>
  <c r="T1738" s="1"/>
  <c r="T1739" s="1"/>
  <c r="T1740" s="1"/>
  <c r="T1741" s="1"/>
  <c r="T1742" s="1"/>
  <c r="T1743" s="1"/>
  <c r="Z1736"/>
  <c r="AD1736" s="1"/>
  <c r="T316"/>
  <c r="T1275"/>
  <c r="T1276" s="1"/>
  <c r="T1277" s="1"/>
  <c r="T1278" s="1"/>
  <c r="T1279" s="1"/>
  <c r="T1280" s="1"/>
  <c r="T1281" s="1"/>
  <c r="T813"/>
  <c r="T814" s="1"/>
  <c r="T815" s="1"/>
  <c r="T816" s="1"/>
  <c r="T817" s="1"/>
  <c r="T818" s="1"/>
  <c r="T819" s="1"/>
  <c r="Z812"/>
  <c r="AD812" s="1"/>
  <c r="T474"/>
  <c r="T475" s="1"/>
  <c r="AD975"/>
  <c r="P1937"/>
  <c r="P1921"/>
  <c r="P1928" s="1"/>
  <c r="P1929"/>
  <c r="Y1399"/>
  <c r="AD1399" s="1"/>
  <c r="T1400"/>
  <c r="T434"/>
  <c r="T350"/>
  <c r="Y349"/>
  <c r="AD349" s="1"/>
  <c r="W1864"/>
  <c r="AD1864" s="1"/>
  <c r="AD1865"/>
  <c r="T1146"/>
  <c r="T1147" s="1"/>
  <c r="T1106"/>
  <c r="T266"/>
  <c r="T14"/>
  <c r="E174"/>
  <c r="F174" s="1"/>
  <c r="G174" s="1"/>
  <c r="H174" s="1"/>
  <c r="I174" s="1"/>
  <c r="J174" s="1"/>
  <c r="K174" s="1"/>
  <c r="L174" s="1"/>
  <c r="M174" s="1"/>
  <c r="N174" s="1"/>
  <c r="O174" s="1"/>
  <c r="D216"/>
  <c r="X1781"/>
  <c r="AD1775"/>
  <c r="T854"/>
  <c r="W1396"/>
  <c r="AD1396" s="1"/>
  <c r="AD1397"/>
  <c r="AD1403"/>
  <c r="W1402"/>
  <c r="AD1402" s="1"/>
  <c r="X353"/>
  <c r="AD347"/>
  <c r="T1863"/>
  <c r="T1864" s="1"/>
  <c r="T1865" s="1"/>
  <c r="T1866" s="1"/>
  <c r="T1867" s="1"/>
  <c r="T1868" s="1"/>
  <c r="T1869" s="1"/>
  <c r="Z1862"/>
  <c r="AD1862" s="1"/>
  <c r="T939"/>
  <c r="T940" s="1"/>
  <c r="T941" s="1"/>
  <c r="T942" s="1"/>
  <c r="T943" s="1"/>
  <c r="T944" s="1"/>
  <c r="T945" s="1"/>
  <c r="X647"/>
  <c r="AD641"/>
  <c r="T686"/>
  <c r="T390"/>
  <c r="T391" s="1"/>
  <c r="T516"/>
  <c r="T517" s="1"/>
  <c r="Y1777"/>
  <c r="AD1777" s="1"/>
  <c r="T1778"/>
  <c r="T1442"/>
  <c r="Y1441"/>
  <c r="AD1441" s="1"/>
  <c r="T1526"/>
  <c r="T1062"/>
  <c r="T1063" s="1"/>
  <c r="T1356"/>
  <c r="T1357" s="1"/>
  <c r="T1232"/>
  <c r="T476" l="1"/>
  <c r="T1282"/>
  <c r="AA1743"/>
  <c r="AD1743" s="1"/>
  <c r="T1744"/>
  <c r="T1484"/>
  <c r="T980"/>
  <c r="Y979"/>
  <c r="AD979" s="1"/>
  <c r="AD1445"/>
  <c r="W1444"/>
  <c r="AD1444" s="1"/>
  <c r="T1611"/>
  <c r="T1612" s="1"/>
  <c r="T1613" s="1"/>
  <c r="T1614" s="1"/>
  <c r="T1615" s="1"/>
  <c r="T1616" s="1"/>
  <c r="T1617" s="1"/>
  <c r="T1317"/>
  <c r="T1318" s="1"/>
  <c r="T1319" s="1"/>
  <c r="T1320" s="1"/>
  <c r="T1321" s="1"/>
  <c r="T1322" s="1"/>
  <c r="T1323" s="1"/>
  <c r="AA147"/>
  <c r="AD147" s="1"/>
  <c r="T148"/>
  <c r="T1870"/>
  <c r="AA1869"/>
  <c r="AD1869" s="1"/>
  <c r="T1148"/>
  <c r="T351"/>
  <c r="T352" s="1"/>
  <c r="T353" s="1"/>
  <c r="T354" s="1"/>
  <c r="T355" s="1"/>
  <c r="T356" s="1"/>
  <c r="T357" s="1"/>
  <c r="Z350"/>
  <c r="AD350" s="1"/>
  <c r="T1198"/>
  <c r="X983"/>
  <c r="AD977"/>
  <c r="T106"/>
  <c r="T1660"/>
  <c r="T233"/>
  <c r="T234" s="1"/>
  <c r="T235" s="1"/>
  <c r="T236" s="1"/>
  <c r="T237" s="1"/>
  <c r="T238" s="1"/>
  <c r="T239" s="1"/>
  <c r="T1358"/>
  <c r="T1527"/>
  <c r="T1528" s="1"/>
  <c r="T1529" s="1"/>
  <c r="T1530" s="1"/>
  <c r="T1531" s="1"/>
  <c r="T1532" s="1"/>
  <c r="T1533" s="1"/>
  <c r="T1779"/>
  <c r="T1780" s="1"/>
  <c r="T1781" s="1"/>
  <c r="T1782" s="1"/>
  <c r="T1783" s="1"/>
  <c r="T1784" s="1"/>
  <c r="T1785" s="1"/>
  <c r="Z1778"/>
  <c r="AD1778" s="1"/>
  <c r="T855"/>
  <c r="T856" s="1"/>
  <c r="T857" s="1"/>
  <c r="T858" s="1"/>
  <c r="T859" s="1"/>
  <c r="T860" s="1"/>
  <c r="T861" s="1"/>
  <c r="E216"/>
  <c r="F216" s="1"/>
  <c r="G216" s="1"/>
  <c r="H216" s="1"/>
  <c r="I216" s="1"/>
  <c r="J216" s="1"/>
  <c r="K216" s="1"/>
  <c r="L216" s="1"/>
  <c r="M216" s="1"/>
  <c r="N216" s="1"/>
  <c r="O216" s="1"/>
  <c r="D258"/>
  <c r="Z1400"/>
  <c r="AD1400" s="1"/>
  <c r="T1401"/>
  <c r="T1402" s="1"/>
  <c r="T1403" s="1"/>
  <c r="T1404" s="1"/>
  <c r="T1405" s="1"/>
  <c r="T1406" s="1"/>
  <c r="T1407" s="1"/>
  <c r="T820"/>
  <c r="AA819"/>
  <c r="AD819" s="1"/>
  <c r="T317"/>
  <c r="T318" s="1"/>
  <c r="T319" s="1"/>
  <c r="T320" s="1"/>
  <c r="T321" s="1"/>
  <c r="T322" s="1"/>
  <c r="T323" s="1"/>
  <c r="T602"/>
  <c r="T1694"/>
  <c r="T771"/>
  <c r="T772" s="1"/>
  <c r="T773" s="1"/>
  <c r="T774" s="1"/>
  <c r="T775" s="1"/>
  <c r="T776" s="1"/>
  <c r="T777" s="1"/>
  <c r="T183"/>
  <c r="T184" s="1"/>
  <c r="T185" s="1"/>
  <c r="T186" s="1"/>
  <c r="T187" s="1"/>
  <c r="T188" s="1"/>
  <c r="T189" s="1"/>
  <c r="Z644"/>
  <c r="AD644" s="1"/>
  <c r="T645"/>
  <c r="T646" s="1"/>
  <c r="T647" s="1"/>
  <c r="T648" s="1"/>
  <c r="T649" s="1"/>
  <c r="T650" s="1"/>
  <c r="T651" s="1"/>
  <c r="T57"/>
  <c r="T58" s="1"/>
  <c r="T59" s="1"/>
  <c r="T60" s="1"/>
  <c r="T61" s="1"/>
  <c r="T62" s="1"/>
  <c r="T63" s="1"/>
  <c r="T1023"/>
  <c r="T1024" s="1"/>
  <c r="T1025" s="1"/>
  <c r="T1026" s="1"/>
  <c r="T1027" s="1"/>
  <c r="T1028" s="1"/>
  <c r="T1029" s="1"/>
  <c r="T1569"/>
  <c r="T1570" s="1"/>
  <c r="T1571" s="1"/>
  <c r="T1572" s="1"/>
  <c r="T1573" s="1"/>
  <c r="T1574" s="1"/>
  <c r="T1575" s="1"/>
  <c r="T392"/>
  <c r="W646"/>
  <c r="AD646" s="1"/>
  <c r="AD647"/>
  <c r="T267"/>
  <c r="T268" s="1"/>
  <c r="T269" s="1"/>
  <c r="T270" s="1"/>
  <c r="T271" s="1"/>
  <c r="T272" s="1"/>
  <c r="T273" s="1"/>
  <c r="T1233"/>
  <c r="T1234" s="1"/>
  <c r="T1235" s="1"/>
  <c r="T1236" s="1"/>
  <c r="T1237" s="1"/>
  <c r="T1238" s="1"/>
  <c r="T1239" s="1"/>
  <c r="T1064"/>
  <c r="T1443"/>
  <c r="T1444" s="1"/>
  <c r="T1445" s="1"/>
  <c r="T1446" s="1"/>
  <c r="T1447" s="1"/>
  <c r="T1448" s="1"/>
  <c r="T1449" s="1"/>
  <c r="Z1442"/>
  <c r="AD1442" s="1"/>
  <c r="T518"/>
  <c r="T687"/>
  <c r="T688" s="1"/>
  <c r="T689" s="1"/>
  <c r="T690" s="1"/>
  <c r="T691" s="1"/>
  <c r="T692" s="1"/>
  <c r="T693" s="1"/>
  <c r="T946"/>
  <c r="W352"/>
  <c r="AD352" s="1"/>
  <c r="AD353"/>
  <c r="W1780"/>
  <c r="AD1780" s="1"/>
  <c r="AD1781"/>
  <c r="T15"/>
  <c r="T16" s="1"/>
  <c r="T17" s="1"/>
  <c r="T18" s="1"/>
  <c r="T19" s="1"/>
  <c r="T20" s="1"/>
  <c r="T21" s="1"/>
  <c r="T1107"/>
  <c r="T1108" s="1"/>
  <c r="T1109" s="1"/>
  <c r="T1110" s="1"/>
  <c r="T1111" s="1"/>
  <c r="T1112" s="1"/>
  <c r="T1113" s="1"/>
  <c r="T435"/>
  <c r="T436" s="1"/>
  <c r="T437" s="1"/>
  <c r="T438" s="1"/>
  <c r="T439" s="1"/>
  <c r="T440" s="1"/>
  <c r="T441" s="1"/>
  <c r="T561"/>
  <c r="T562" s="1"/>
  <c r="T563" s="1"/>
  <c r="T564" s="1"/>
  <c r="T565" s="1"/>
  <c r="T566" s="1"/>
  <c r="T567" s="1"/>
  <c r="W976"/>
  <c r="AD976" s="1"/>
  <c r="T694" l="1"/>
  <c r="AA1449"/>
  <c r="AD1449" s="1"/>
  <c r="T1450"/>
  <c r="T1576"/>
  <c r="T190"/>
  <c r="T107"/>
  <c r="T108" s="1"/>
  <c r="T109" s="1"/>
  <c r="T110" s="1"/>
  <c r="T111" s="1"/>
  <c r="T112" s="1"/>
  <c r="T113" s="1"/>
  <c r="T1199"/>
  <c r="T1200" s="1"/>
  <c r="T1201" s="1"/>
  <c r="T1202" s="1"/>
  <c r="T1203" s="1"/>
  <c r="T1204" s="1"/>
  <c r="T1205" s="1"/>
  <c r="T1149"/>
  <c r="T1150" s="1"/>
  <c r="T1151" s="1"/>
  <c r="T1152" s="1"/>
  <c r="T1153" s="1"/>
  <c r="T1154" s="1"/>
  <c r="T1155" s="1"/>
  <c r="T1618"/>
  <c r="T981"/>
  <c r="T982" s="1"/>
  <c r="T983" s="1"/>
  <c r="T984" s="1"/>
  <c r="T985" s="1"/>
  <c r="T986" s="1"/>
  <c r="T987" s="1"/>
  <c r="Z980"/>
  <c r="AD980" s="1"/>
  <c r="T477"/>
  <c r="T478" s="1"/>
  <c r="T479" s="1"/>
  <c r="T480" s="1"/>
  <c r="T481" s="1"/>
  <c r="T482" s="1"/>
  <c r="T483" s="1"/>
  <c r="T1240"/>
  <c r="T64"/>
  <c r="T1695"/>
  <c r="T1696" s="1"/>
  <c r="T1697" s="1"/>
  <c r="T1698" s="1"/>
  <c r="T1699" s="1"/>
  <c r="T1700" s="1"/>
  <c r="T1701" s="1"/>
  <c r="AA1407"/>
  <c r="AD1407" s="1"/>
  <c r="T1408"/>
  <c r="T862"/>
  <c r="T1534"/>
  <c r="T149"/>
  <c r="T150" s="1"/>
  <c r="T151" s="1"/>
  <c r="T152" s="1"/>
  <c r="T153" s="1"/>
  <c r="T154" s="1"/>
  <c r="T155" s="1"/>
  <c r="AC155" s="1"/>
  <c r="AD155" s="1"/>
  <c r="AB148"/>
  <c r="AD148" s="1"/>
  <c r="AB1744"/>
  <c r="AD1744" s="1"/>
  <c r="T1745"/>
  <c r="T1746" s="1"/>
  <c r="T1747" s="1"/>
  <c r="T1748" s="1"/>
  <c r="T1749" s="1"/>
  <c r="T1750" s="1"/>
  <c r="T1751" s="1"/>
  <c r="AC1751" s="1"/>
  <c r="AD1751" s="1"/>
  <c r="T442"/>
  <c r="T947"/>
  <c r="T948" s="1"/>
  <c r="T949" s="1"/>
  <c r="T950" s="1"/>
  <c r="T951" s="1"/>
  <c r="T952" s="1"/>
  <c r="T953" s="1"/>
  <c r="T519"/>
  <c r="T520" s="1"/>
  <c r="T521" s="1"/>
  <c r="T522" s="1"/>
  <c r="T523" s="1"/>
  <c r="T524" s="1"/>
  <c r="T525" s="1"/>
  <c r="T1065"/>
  <c r="T1066" s="1"/>
  <c r="T1067" s="1"/>
  <c r="T1068" s="1"/>
  <c r="T1069" s="1"/>
  <c r="T1070" s="1"/>
  <c r="T1071" s="1"/>
  <c r="T393"/>
  <c r="T394" s="1"/>
  <c r="T395" s="1"/>
  <c r="T396" s="1"/>
  <c r="T397" s="1"/>
  <c r="T398" s="1"/>
  <c r="T399" s="1"/>
  <c r="T1030"/>
  <c r="T778"/>
  <c r="T603"/>
  <c r="T604" s="1"/>
  <c r="T605" s="1"/>
  <c r="T606" s="1"/>
  <c r="T607" s="1"/>
  <c r="T608" s="1"/>
  <c r="T609" s="1"/>
  <c r="T821"/>
  <c r="T822" s="1"/>
  <c r="T823" s="1"/>
  <c r="T824" s="1"/>
  <c r="T825" s="1"/>
  <c r="T826" s="1"/>
  <c r="T827" s="1"/>
  <c r="AC827" s="1"/>
  <c r="AD827" s="1"/>
  <c r="AB820"/>
  <c r="AD820" s="1"/>
  <c r="AA1785"/>
  <c r="AD1785" s="1"/>
  <c r="T1786"/>
  <c r="T1661"/>
  <c r="T1662" s="1"/>
  <c r="T1663" s="1"/>
  <c r="T1664" s="1"/>
  <c r="T1665" s="1"/>
  <c r="T1666" s="1"/>
  <c r="T1667" s="1"/>
  <c r="W982"/>
  <c r="AD982" s="1"/>
  <c r="AD983"/>
  <c r="T358"/>
  <c r="AA357"/>
  <c r="AD357" s="1"/>
  <c r="AB1870"/>
  <c r="AD1870" s="1"/>
  <c r="T1871"/>
  <c r="T1872" s="1"/>
  <c r="T1873" s="1"/>
  <c r="T1874" s="1"/>
  <c r="T1875" s="1"/>
  <c r="T1876" s="1"/>
  <c r="T1877" s="1"/>
  <c r="AC1877" s="1"/>
  <c r="AD1877" s="1"/>
  <c r="T22"/>
  <c r="T568"/>
  <c r="T1114"/>
  <c r="T274"/>
  <c r="AA651"/>
  <c r="AD651" s="1"/>
  <c r="T652"/>
  <c r="E258"/>
  <c r="F258" s="1"/>
  <c r="G258" s="1"/>
  <c r="H258" s="1"/>
  <c r="I258" s="1"/>
  <c r="J258" s="1"/>
  <c r="K258" s="1"/>
  <c r="L258" s="1"/>
  <c r="M258" s="1"/>
  <c r="N258" s="1"/>
  <c r="O258" s="1"/>
  <c r="D300"/>
  <c r="T1359"/>
  <c r="T1360" s="1"/>
  <c r="T1361" s="1"/>
  <c r="T1362" s="1"/>
  <c r="T1363" s="1"/>
  <c r="T1364" s="1"/>
  <c r="T1365" s="1"/>
  <c r="T1324"/>
  <c r="T1485"/>
  <c r="T1486" s="1"/>
  <c r="T1487" s="1"/>
  <c r="T1488" s="1"/>
  <c r="T1489" s="1"/>
  <c r="T1490" s="1"/>
  <c r="T1491" s="1"/>
  <c r="T1283"/>
  <c r="T1284" s="1"/>
  <c r="T1285" s="1"/>
  <c r="T1286" s="1"/>
  <c r="T1287" s="1"/>
  <c r="T1288" s="1"/>
  <c r="T1289" s="1"/>
  <c r="T1325" l="1"/>
  <c r="T1326" s="1"/>
  <c r="T1327" s="1"/>
  <c r="T1328" s="1"/>
  <c r="T1329" s="1"/>
  <c r="T1330" s="1"/>
  <c r="T1331" s="1"/>
  <c r="T569"/>
  <c r="T570" s="1"/>
  <c r="T571" s="1"/>
  <c r="T572" s="1"/>
  <c r="T573" s="1"/>
  <c r="T574" s="1"/>
  <c r="T575" s="1"/>
  <c r="T1072"/>
  <c r="T1535"/>
  <c r="T1536" s="1"/>
  <c r="T1537" s="1"/>
  <c r="T1538" s="1"/>
  <c r="T1539" s="1"/>
  <c r="T1540" s="1"/>
  <c r="T1541" s="1"/>
  <c r="T1409"/>
  <c r="T1410" s="1"/>
  <c r="T1411" s="1"/>
  <c r="T1412" s="1"/>
  <c r="T1413" s="1"/>
  <c r="T1414" s="1"/>
  <c r="T1415" s="1"/>
  <c r="AC1415" s="1"/>
  <c r="AD1415" s="1"/>
  <c r="AB1408"/>
  <c r="AD1408" s="1"/>
  <c r="AA987"/>
  <c r="AD987" s="1"/>
  <c r="T988"/>
  <c r="T1156"/>
  <c r="T1577"/>
  <c r="T1578" s="1"/>
  <c r="T1579" s="1"/>
  <c r="T1580" s="1"/>
  <c r="T1581" s="1"/>
  <c r="T1582" s="1"/>
  <c r="T1583" s="1"/>
  <c r="T695"/>
  <c r="T696" s="1"/>
  <c r="T697" s="1"/>
  <c r="T698" s="1"/>
  <c r="T699" s="1"/>
  <c r="T700" s="1"/>
  <c r="T701" s="1"/>
  <c r="T610"/>
  <c r="T1031"/>
  <c r="T1032" s="1"/>
  <c r="T1033" s="1"/>
  <c r="T1034" s="1"/>
  <c r="T1035" s="1"/>
  <c r="T1036" s="1"/>
  <c r="T1037" s="1"/>
  <c r="E300"/>
  <c r="F300" s="1"/>
  <c r="G300" s="1"/>
  <c r="H300" s="1"/>
  <c r="I300" s="1"/>
  <c r="J300" s="1"/>
  <c r="K300" s="1"/>
  <c r="L300" s="1"/>
  <c r="M300" s="1"/>
  <c r="N300" s="1"/>
  <c r="O300" s="1"/>
  <c r="D342"/>
  <c r="T275"/>
  <c r="T276" s="1"/>
  <c r="T277" s="1"/>
  <c r="T278" s="1"/>
  <c r="T279" s="1"/>
  <c r="T280" s="1"/>
  <c r="T281" s="1"/>
  <c r="T1787"/>
  <c r="T1788" s="1"/>
  <c r="T1789" s="1"/>
  <c r="T1790" s="1"/>
  <c r="T1791" s="1"/>
  <c r="T1792" s="1"/>
  <c r="T1793" s="1"/>
  <c r="AC1793" s="1"/>
  <c r="AD1793" s="1"/>
  <c r="AB1786"/>
  <c r="AD1786" s="1"/>
  <c r="T1366"/>
  <c r="T1115"/>
  <c r="T1116" s="1"/>
  <c r="T1117" s="1"/>
  <c r="T1118" s="1"/>
  <c r="T1119" s="1"/>
  <c r="T1120" s="1"/>
  <c r="T1121" s="1"/>
  <c r="T23"/>
  <c r="T24" s="1"/>
  <c r="T25" s="1"/>
  <c r="T26" s="1"/>
  <c r="T27" s="1"/>
  <c r="T28" s="1"/>
  <c r="T29" s="1"/>
  <c r="T359"/>
  <c r="T360" s="1"/>
  <c r="T361" s="1"/>
  <c r="T362" s="1"/>
  <c r="T363" s="1"/>
  <c r="T364" s="1"/>
  <c r="T365" s="1"/>
  <c r="AC365" s="1"/>
  <c r="AD365" s="1"/>
  <c r="AB358"/>
  <c r="AD358" s="1"/>
  <c r="T526"/>
  <c r="T443"/>
  <c r="T444" s="1"/>
  <c r="T445" s="1"/>
  <c r="T446" s="1"/>
  <c r="T447" s="1"/>
  <c r="T448" s="1"/>
  <c r="T449" s="1"/>
  <c r="T863"/>
  <c r="T864" s="1"/>
  <c r="T865" s="1"/>
  <c r="T866" s="1"/>
  <c r="T867" s="1"/>
  <c r="T868" s="1"/>
  <c r="T869" s="1"/>
  <c r="T1702"/>
  <c r="T1241"/>
  <c r="T1242" s="1"/>
  <c r="T1243" s="1"/>
  <c r="T1244" s="1"/>
  <c r="T1245" s="1"/>
  <c r="T1246" s="1"/>
  <c r="T1247" s="1"/>
  <c r="T484"/>
  <c r="T1619"/>
  <c r="T1620" s="1"/>
  <c r="T1621" s="1"/>
  <c r="T1622" s="1"/>
  <c r="T1623" s="1"/>
  <c r="T1624" s="1"/>
  <c r="T1625" s="1"/>
  <c r="T1492"/>
  <c r="T400"/>
  <c r="AB652"/>
  <c r="AD652" s="1"/>
  <c r="T653"/>
  <c r="T654" s="1"/>
  <c r="T655" s="1"/>
  <c r="T656" s="1"/>
  <c r="T657" s="1"/>
  <c r="T658" s="1"/>
  <c r="T659" s="1"/>
  <c r="AC659" s="1"/>
  <c r="AD659" s="1"/>
  <c r="T779"/>
  <c r="T780" s="1"/>
  <c r="T781" s="1"/>
  <c r="T782" s="1"/>
  <c r="T783" s="1"/>
  <c r="T784" s="1"/>
  <c r="T785" s="1"/>
  <c r="T65"/>
  <c r="T66" s="1"/>
  <c r="T67" s="1"/>
  <c r="T68" s="1"/>
  <c r="T69" s="1"/>
  <c r="T70" s="1"/>
  <c r="T71" s="1"/>
  <c r="T191"/>
  <c r="T192" s="1"/>
  <c r="T193" s="1"/>
  <c r="T194" s="1"/>
  <c r="T195" s="1"/>
  <c r="T196" s="1"/>
  <c r="T197" s="1"/>
  <c r="T1451"/>
  <c r="T1452" s="1"/>
  <c r="T1453" s="1"/>
  <c r="T1454" s="1"/>
  <c r="T1455" s="1"/>
  <c r="T1456" s="1"/>
  <c r="T1457" s="1"/>
  <c r="AC1457" s="1"/>
  <c r="AD1457" s="1"/>
  <c r="AB1450"/>
  <c r="AD1450" s="1"/>
  <c r="T401" l="1"/>
  <c r="T402" s="1"/>
  <c r="T403" s="1"/>
  <c r="T404" s="1"/>
  <c r="T405" s="1"/>
  <c r="T406" s="1"/>
  <c r="T407" s="1"/>
  <c r="T527"/>
  <c r="T528" s="1"/>
  <c r="T529" s="1"/>
  <c r="T530" s="1"/>
  <c r="T531" s="1"/>
  <c r="T532" s="1"/>
  <c r="T533" s="1"/>
  <c r="T1367"/>
  <c r="T1368" s="1"/>
  <c r="T1369" s="1"/>
  <c r="T1370" s="1"/>
  <c r="T1371" s="1"/>
  <c r="T1372" s="1"/>
  <c r="T1373" s="1"/>
  <c r="D384"/>
  <c r="E342"/>
  <c r="F342" s="1"/>
  <c r="G342" s="1"/>
  <c r="H342" s="1"/>
  <c r="I342" s="1"/>
  <c r="J342" s="1"/>
  <c r="K342" s="1"/>
  <c r="L342" s="1"/>
  <c r="M342" s="1"/>
  <c r="N342" s="1"/>
  <c r="O342" s="1"/>
  <c r="T611"/>
  <c r="T612" s="1"/>
  <c r="T613" s="1"/>
  <c r="T614" s="1"/>
  <c r="T615" s="1"/>
  <c r="T616" s="1"/>
  <c r="T617" s="1"/>
  <c r="T1493"/>
  <c r="T1494" s="1"/>
  <c r="T1495" s="1"/>
  <c r="T1496" s="1"/>
  <c r="T1497" s="1"/>
  <c r="T1498" s="1"/>
  <c r="T1499" s="1"/>
  <c r="T1703"/>
  <c r="T1704" s="1"/>
  <c r="T1705" s="1"/>
  <c r="T1706" s="1"/>
  <c r="T1707" s="1"/>
  <c r="T1708" s="1"/>
  <c r="T1709" s="1"/>
  <c r="T1157"/>
  <c r="T1158" s="1"/>
  <c r="T1159" s="1"/>
  <c r="T1160" s="1"/>
  <c r="T1161" s="1"/>
  <c r="T1162" s="1"/>
  <c r="T1163" s="1"/>
  <c r="T1073"/>
  <c r="T1074" s="1"/>
  <c r="T1075" s="1"/>
  <c r="T1076" s="1"/>
  <c r="T1077" s="1"/>
  <c r="T1078" s="1"/>
  <c r="T1079" s="1"/>
  <c r="T485"/>
  <c r="T486" s="1"/>
  <c r="T487" s="1"/>
  <c r="T488" s="1"/>
  <c r="T489" s="1"/>
  <c r="T490" s="1"/>
  <c r="T491" s="1"/>
  <c r="AB988"/>
  <c r="AD988" s="1"/>
  <c r="T989"/>
  <c r="T990" s="1"/>
  <c r="T991" s="1"/>
  <c r="T992" s="1"/>
  <c r="T993" s="1"/>
  <c r="T994" s="1"/>
  <c r="T995" s="1"/>
  <c r="AC995" s="1"/>
  <c r="AD995" s="1"/>
  <c r="E384" l="1"/>
  <c r="F384" s="1"/>
  <c r="G384" s="1"/>
  <c r="H384" s="1"/>
  <c r="I384" s="1"/>
  <c r="J384" s="1"/>
  <c r="K384" s="1"/>
  <c r="L384" s="1"/>
  <c r="M384" s="1"/>
  <c r="N384" s="1"/>
  <c r="O384" s="1"/>
  <c r="D426"/>
  <c r="E426" l="1"/>
  <c r="F426" s="1"/>
  <c r="G426" s="1"/>
  <c r="H426" s="1"/>
  <c r="I426" s="1"/>
  <c r="J426" s="1"/>
  <c r="K426" s="1"/>
  <c r="L426" s="1"/>
  <c r="M426" s="1"/>
  <c r="N426" s="1"/>
  <c r="O426" s="1"/>
  <c r="D468"/>
  <c r="D510" l="1"/>
  <c r="E468"/>
  <c r="F468" s="1"/>
  <c r="G468" s="1"/>
  <c r="H468" s="1"/>
  <c r="I468" s="1"/>
  <c r="J468" s="1"/>
  <c r="K468" s="1"/>
  <c r="L468" s="1"/>
  <c r="M468" s="1"/>
  <c r="N468" s="1"/>
  <c r="O468" s="1"/>
  <c r="E510" l="1"/>
  <c r="F510" s="1"/>
  <c r="G510" s="1"/>
  <c r="H510" s="1"/>
  <c r="I510" s="1"/>
  <c r="J510" s="1"/>
  <c r="K510" s="1"/>
  <c r="L510" s="1"/>
  <c r="M510" s="1"/>
  <c r="N510" s="1"/>
  <c r="O510" s="1"/>
  <c r="D552"/>
  <c r="E552" l="1"/>
  <c r="F552" s="1"/>
  <c r="G552" s="1"/>
  <c r="H552" s="1"/>
  <c r="I552" s="1"/>
  <c r="J552" s="1"/>
  <c r="K552" s="1"/>
  <c r="L552" s="1"/>
  <c r="M552" s="1"/>
  <c r="N552" s="1"/>
  <c r="O552" s="1"/>
  <c r="D594"/>
  <c r="Z1568"/>
  <c r="AD1568" s="1"/>
  <c r="Z1694"/>
  <c r="AD1694" s="1"/>
  <c r="AB778"/>
  <c r="AD778" s="1"/>
  <c r="AB232"/>
  <c r="AD232" s="1"/>
  <c r="AB22"/>
  <c r="AD22" s="1"/>
  <c r="Z224"/>
  <c r="AD224" s="1"/>
  <c r="Y769"/>
  <c r="AD769" s="1"/>
  <c r="AB1324"/>
  <c r="AD1324" s="1"/>
  <c r="Z56"/>
  <c r="AD56" s="1"/>
  <c r="Y559"/>
  <c r="AD559" s="1"/>
  <c r="Y13"/>
  <c r="AD13" s="1"/>
  <c r="AB1576"/>
  <c r="AD1576" s="1"/>
  <c r="Z14"/>
  <c r="AD14" s="1"/>
  <c r="Z98"/>
  <c r="AD98" s="1"/>
  <c r="Y97"/>
  <c r="AD97" s="1"/>
  <c r="E594" l="1"/>
  <c r="F594" s="1"/>
  <c r="G594" s="1"/>
  <c r="H594" s="1"/>
  <c r="I594" s="1"/>
  <c r="J594" s="1"/>
  <c r="K594" s="1"/>
  <c r="L594" s="1"/>
  <c r="M594" s="1"/>
  <c r="N594" s="1"/>
  <c r="O594" s="1"/>
  <c r="D636"/>
  <c r="AB106"/>
  <c r="AD106" s="1"/>
  <c r="AB400"/>
  <c r="AD400" s="1"/>
  <c r="AB1702"/>
  <c r="AD1702" s="1"/>
  <c r="Y1567"/>
  <c r="AD1567" s="1"/>
  <c r="Y1693"/>
  <c r="AD1693" s="1"/>
  <c r="AA1575"/>
  <c r="AD1575" s="1"/>
  <c r="AA1701"/>
  <c r="AD1701" s="1"/>
  <c r="Y937"/>
  <c r="AD937" s="1"/>
  <c r="Y1819"/>
  <c r="AD1819" s="1"/>
  <c r="AB1828"/>
  <c r="AD1828" s="1"/>
  <c r="AA1827"/>
  <c r="AD1827" s="1"/>
  <c r="Z1820"/>
  <c r="AD1820" s="1"/>
  <c r="Z896"/>
  <c r="AD896" s="1"/>
  <c r="AB64"/>
  <c r="AD64" s="1"/>
  <c r="AB1156"/>
  <c r="AD1156" s="1"/>
  <c r="AA1155"/>
  <c r="AD1155" s="1"/>
  <c r="Z392"/>
  <c r="AD392" s="1"/>
  <c r="AA1659"/>
  <c r="AD1659" s="1"/>
  <c r="Z1190"/>
  <c r="AD1190" s="1"/>
  <c r="AA1323"/>
  <c r="AD1323" s="1"/>
  <c r="Y307"/>
  <c r="AD307" s="1"/>
  <c r="AA21"/>
  <c r="AD21" s="1"/>
  <c r="AA1197"/>
  <c r="AD1197" s="1"/>
  <c r="AA63"/>
  <c r="AD63" s="1"/>
  <c r="AA315"/>
  <c r="AD315" s="1"/>
  <c r="Y1483"/>
  <c r="AD1483" s="1"/>
  <c r="AA609"/>
  <c r="AD609" s="1"/>
  <c r="Z266"/>
  <c r="AD266" s="1"/>
  <c r="Z1106"/>
  <c r="AD1106" s="1"/>
  <c r="Z476"/>
  <c r="AD476" s="1"/>
  <c r="Y601"/>
  <c r="AD601" s="1"/>
  <c r="Y55"/>
  <c r="AD55" s="1"/>
  <c r="AA1617"/>
  <c r="AD1617" s="1"/>
  <c r="Z308"/>
  <c r="AD308" s="1"/>
  <c r="Z1526"/>
  <c r="AD1526" s="1"/>
  <c r="AB316"/>
  <c r="AD316" s="1"/>
  <c r="AA1533"/>
  <c r="AD1533" s="1"/>
  <c r="AA1365"/>
  <c r="AD1365" s="1"/>
  <c r="AB442"/>
  <c r="AD442" s="1"/>
  <c r="AB1366"/>
  <c r="AD1366" s="1"/>
  <c r="AB568"/>
  <c r="AD568" s="1"/>
  <c r="AB610"/>
  <c r="AD610" s="1"/>
  <c r="AB1114"/>
  <c r="AD1114" s="1"/>
  <c r="Y391"/>
  <c r="AD391" s="1"/>
  <c r="Y1315"/>
  <c r="AD1315" s="1"/>
  <c r="Z1610"/>
  <c r="AD1610" s="1"/>
  <c r="AA231"/>
  <c r="AD231" s="1"/>
  <c r="Y265"/>
  <c r="AD265" s="1"/>
  <c r="Z1148"/>
  <c r="AD1148" s="1"/>
  <c r="Z560"/>
  <c r="AD560" s="1"/>
  <c r="Y1105"/>
  <c r="AD1105" s="1"/>
  <c r="AA1113"/>
  <c r="AD1113" s="1"/>
  <c r="Y475"/>
  <c r="AD475" s="1"/>
  <c r="AA525"/>
  <c r="AD525" s="1"/>
  <c r="AA567"/>
  <c r="AD567" s="1"/>
  <c r="AB1282"/>
  <c r="AD1282" s="1"/>
  <c r="AB190"/>
  <c r="AD190" s="1"/>
  <c r="Y1147"/>
  <c r="AD1147" s="1"/>
  <c r="Y181"/>
  <c r="AD181" s="1"/>
  <c r="Z1358"/>
  <c r="AD1358" s="1"/>
  <c r="Z770"/>
  <c r="AD770" s="1"/>
  <c r="Y517"/>
  <c r="AD517" s="1"/>
  <c r="AB1534"/>
  <c r="AD1534" s="1"/>
  <c r="AB694"/>
  <c r="AD694" s="1"/>
  <c r="AA189"/>
  <c r="AD189" s="1"/>
  <c r="Y727"/>
  <c r="AD727" s="1"/>
  <c r="Y1357"/>
  <c r="AD1357" s="1"/>
  <c r="AA399"/>
  <c r="AD399" s="1"/>
  <c r="Y1609"/>
  <c r="AD1609" s="1"/>
  <c r="AB484"/>
  <c r="AD484" s="1"/>
  <c r="AA483"/>
  <c r="AD483" s="1"/>
  <c r="AA105"/>
  <c r="AD105" s="1"/>
  <c r="AA693"/>
  <c r="AD693" s="1"/>
  <c r="AA273"/>
  <c r="AD273" s="1"/>
  <c r="AA441"/>
  <c r="AD441" s="1"/>
  <c r="AB1660"/>
  <c r="AD1660" s="1"/>
  <c r="AB526"/>
  <c r="AD526" s="1"/>
  <c r="AA735"/>
  <c r="AD735" s="1"/>
  <c r="Y433"/>
  <c r="AD433" s="1"/>
  <c r="Z1316"/>
  <c r="AD1316" s="1"/>
  <c r="Y223"/>
  <c r="AD223" s="1"/>
  <c r="AA777"/>
  <c r="AD777" s="1"/>
  <c r="AB1618"/>
  <c r="AD1618" s="1"/>
  <c r="AB736"/>
  <c r="AD736" s="1"/>
  <c r="Z686"/>
  <c r="AD686" s="1"/>
  <c r="Z182"/>
  <c r="AD182" s="1"/>
  <c r="AB274"/>
  <c r="AD274" s="1"/>
  <c r="Y685"/>
  <c r="AD685" s="1"/>
  <c r="AA1491"/>
  <c r="AD1491" s="1"/>
  <c r="Y1525"/>
  <c r="AD1525" s="1"/>
  <c r="Z728" l="1"/>
  <c r="AD728" s="1"/>
  <c r="E636"/>
  <c r="F636" s="1"/>
  <c r="G636" s="1"/>
  <c r="H636" s="1"/>
  <c r="I636" s="1"/>
  <c r="J636" s="1"/>
  <c r="K636" s="1"/>
  <c r="L636" s="1"/>
  <c r="M636" s="1"/>
  <c r="N636" s="1"/>
  <c r="O636" s="1"/>
  <c r="D678"/>
  <c r="Z518"/>
  <c r="AD518" s="1"/>
  <c r="Z602"/>
  <c r="AD602" s="1"/>
  <c r="Z434"/>
  <c r="AD434" s="1"/>
  <c r="Z1484"/>
  <c r="AD1484" s="1"/>
  <c r="AB1492"/>
  <c r="AD1492" s="1"/>
  <c r="AB862"/>
  <c r="AD862" s="1"/>
  <c r="Y1231"/>
  <c r="AD1231" s="1"/>
  <c r="AA861"/>
  <c r="AD861" s="1"/>
  <c r="AA1281"/>
  <c r="AD1281" s="1"/>
  <c r="AB1198" l="1"/>
  <c r="AD1198" s="1"/>
  <c r="AA1239"/>
  <c r="AD1239" s="1"/>
  <c r="AA903"/>
  <c r="AD903" s="1"/>
  <c r="Z1064"/>
  <c r="AD1064" s="1"/>
  <c r="Z1022"/>
  <c r="AD1022" s="1"/>
  <c r="AB1030"/>
  <c r="AD1030" s="1"/>
  <c r="Z938"/>
  <c r="AD938" s="1"/>
  <c r="AA1029"/>
  <c r="AD1029" s="1"/>
  <c r="Y1273"/>
  <c r="AD1273" s="1"/>
  <c r="Y1189"/>
  <c r="AD1189" s="1"/>
  <c r="AB1240"/>
  <c r="AD1240" s="1"/>
  <c r="Z1232"/>
  <c r="AD1232" s="1"/>
  <c r="AB946"/>
  <c r="AD946" s="1"/>
  <c r="Z854"/>
  <c r="AD854" s="1"/>
  <c r="AA945"/>
  <c r="AD945" s="1"/>
  <c r="AB904"/>
  <c r="AD904" s="1"/>
  <c r="Y1021"/>
  <c r="AD1021" s="1"/>
  <c r="Y895"/>
  <c r="AD895" s="1"/>
  <c r="AB1072"/>
  <c r="AD1072" s="1"/>
  <c r="Y1063"/>
  <c r="AD1063" s="1"/>
  <c r="Y1651"/>
  <c r="AD1651" s="1"/>
  <c r="Z1274"/>
  <c r="AD1274" s="1"/>
  <c r="Z1652"/>
  <c r="AD1652" s="1"/>
  <c r="AA1071"/>
  <c r="AD1071" s="1"/>
  <c r="Y853"/>
  <c r="AD853" s="1"/>
  <c r="E678"/>
  <c r="F678" s="1"/>
  <c r="G678" s="1"/>
  <c r="H678" s="1"/>
  <c r="I678" s="1"/>
  <c r="J678" s="1"/>
  <c r="K678" s="1"/>
  <c r="L678" s="1"/>
  <c r="M678" s="1"/>
  <c r="N678" s="1"/>
  <c r="O678" s="1"/>
  <c r="D720"/>
  <c r="AC1205" l="1"/>
  <c r="AD1205" s="1"/>
  <c r="E720"/>
  <c r="F720" s="1"/>
  <c r="G720" s="1"/>
  <c r="H720" s="1"/>
  <c r="I720" s="1"/>
  <c r="J720" s="1"/>
  <c r="K720" s="1"/>
  <c r="L720" s="1"/>
  <c r="M720" s="1"/>
  <c r="N720" s="1"/>
  <c r="O720" s="1"/>
  <c r="D762"/>
  <c r="AC1667" l="1"/>
  <c r="AD1667" s="1"/>
  <c r="E762"/>
  <c r="F762" s="1"/>
  <c r="G762" s="1"/>
  <c r="H762" s="1"/>
  <c r="I762" s="1"/>
  <c r="J762" s="1"/>
  <c r="K762" s="1"/>
  <c r="L762" s="1"/>
  <c r="M762" s="1"/>
  <c r="N762" s="1"/>
  <c r="O762" s="1"/>
  <c r="D804"/>
  <c r="AC491" l="1"/>
  <c r="AD491" s="1"/>
  <c r="X179"/>
  <c r="E804"/>
  <c r="F804" s="1"/>
  <c r="G804" s="1"/>
  <c r="H804" s="1"/>
  <c r="I804" s="1"/>
  <c r="J804" s="1"/>
  <c r="K804" s="1"/>
  <c r="L804" s="1"/>
  <c r="M804" s="1"/>
  <c r="N804" s="1"/>
  <c r="O804" s="1"/>
  <c r="D846"/>
  <c r="V1059"/>
  <c r="V1227"/>
  <c r="X935"/>
  <c r="V849"/>
  <c r="V1479"/>
  <c r="V765" l="1"/>
  <c r="AD1059"/>
  <c r="AD1227"/>
  <c r="V1647"/>
  <c r="X389"/>
  <c r="X263"/>
  <c r="AC1835"/>
  <c r="AD1835" s="1"/>
  <c r="E846"/>
  <c r="F846" s="1"/>
  <c r="G846" s="1"/>
  <c r="H846" s="1"/>
  <c r="I846" s="1"/>
  <c r="J846" s="1"/>
  <c r="K846" s="1"/>
  <c r="L846" s="1"/>
  <c r="M846" s="1"/>
  <c r="N846" s="1"/>
  <c r="O846" s="1"/>
  <c r="D888"/>
  <c r="AD1479"/>
  <c r="X1313"/>
  <c r="AD849"/>
  <c r="V1017"/>
  <c r="X305"/>
  <c r="X221"/>
  <c r="V303"/>
  <c r="V1605"/>
  <c r="X941"/>
  <c r="AD935"/>
  <c r="X185"/>
  <c r="AD179"/>
  <c r="AC1079"/>
  <c r="AD1079" s="1"/>
  <c r="AC1499"/>
  <c r="AD1499" s="1"/>
  <c r="V9"/>
  <c r="AC29"/>
  <c r="AD29" s="1"/>
  <c r="V1689"/>
  <c r="X1817"/>
  <c r="X893" l="1"/>
  <c r="X725"/>
  <c r="V1521"/>
  <c r="X1691"/>
  <c r="AC1625"/>
  <c r="AD1625" s="1"/>
  <c r="X767"/>
  <c r="AC575"/>
  <c r="AD575" s="1"/>
  <c r="AC953"/>
  <c r="AD953" s="1"/>
  <c r="W940"/>
  <c r="AD940" s="1"/>
  <c r="AD941"/>
  <c r="X1823"/>
  <c r="AD1817"/>
  <c r="X1271"/>
  <c r="V1353"/>
  <c r="X431"/>
  <c r="X1523"/>
  <c r="AD303"/>
  <c r="W304"/>
  <c r="AD304" s="1"/>
  <c r="X311"/>
  <c r="AD305"/>
  <c r="X395"/>
  <c r="AD389"/>
  <c r="W766"/>
  <c r="AD766" s="1"/>
  <c r="AD765"/>
  <c r="AD1689"/>
  <c r="W1690"/>
  <c r="AD1690" s="1"/>
  <c r="AD9"/>
  <c r="V513"/>
  <c r="W184"/>
  <c r="AD184" s="1"/>
  <c r="AD185"/>
  <c r="X95"/>
  <c r="AC1121"/>
  <c r="AD1121" s="1"/>
  <c r="X683"/>
  <c r="V723"/>
  <c r="V1815"/>
  <c r="AD1605"/>
  <c r="X227"/>
  <c r="AD221"/>
  <c r="AD1017"/>
  <c r="X1319"/>
  <c r="AD1313"/>
  <c r="E888"/>
  <c r="F888" s="1"/>
  <c r="G888" s="1"/>
  <c r="H888" s="1"/>
  <c r="I888" s="1"/>
  <c r="J888" s="1"/>
  <c r="K888" s="1"/>
  <c r="L888" s="1"/>
  <c r="M888" s="1"/>
  <c r="N888" s="1"/>
  <c r="O888" s="1"/>
  <c r="D930"/>
  <c r="X269"/>
  <c r="AD263"/>
  <c r="AD1647"/>
  <c r="X11"/>
  <c r="X1481"/>
  <c r="V1311" l="1"/>
  <c r="V1563"/>
  <c r="X1607"/>
  <c r="AC1037"/>
  <c r="AD1037" s="1"/>
  <c r="V1269"/>
  <c r="AD269"/>
  <c r="W268"/>
  <c r="AD268" s="1"/>
  <c r="W1318"/>
  <c r="AD1318" s="1"/>
  <c r="AD1319"/>
  <c r="W226"/>
  <c r="AD226" s="1"/>
  <c r="AD227"/>
  <c r="W394"/>
  <c r="AD394" s="1"/>
  <c r="AD395"/>
  <c r="V1101"/>
  <c r="W1816"/>
  <c r="AD1816" s="1"/>
  <c r="AD1815"/>
  <c r="X689"/>
  <c r="AD683"/>
  <c r="X101"/>
  <c r="AD95"/>
  <c r="AD513"/>
  <c r="X437"/>
  <c r="AD431"/>
  <c r="X1277"/>
  <c r="AD1271"/>
  <c r="W1522"/>
  <c r="AD1522" s="1"/>
  <c r="AD1521"/>
  <c r="X899"/>
  <c r="AD893"/>
  <c r="V261"/>
  <c r="V555"/>
  <c r="X1487"/>
  <c r="AD1481"/>
  <c r="W1480"/>
  <c r="AD1480" s="1"/>
  <c r="AC1583"/>
  <c r="AD1583" s="1"/>
  <c r="X473"/>
  <c r="X1103"/>
  <c r="X1145"/>
  <c r="AC449"/>
  <c r="AD449" s="1"/>
  <c r="AC197"/>
  <c r="AD197" s="1"/>
  <c r="X17"/>
  <c r="AD11"/>
  <c r="X1229"/>
  <c r="W310"/>
  <c r="AD310" s="1"/>
  <c r="AD311"/>
  <c r="W1822"/>
  <c r="AD1822" s="1"/>
  <c r="AD1823"/>
  <c r="W10"/>
  <c r="AD10" s="1"/>
  <c r="V219"/>
  <c r="V597"/>
  <c r="V1185"/>
  <c r="V387"/>
  <c r="V51"/>
  <c r="V681"/>
  <c r="AC1373"/>
  <c r="AD1373" s="1"/>
  <c r="V93"/>
  <c r="AC1163"/>
  <c r="AD1163" s="1"/>
  <c r="V471"/>
  <c r="AC407"/>
  <c r="AD407" s="1"/>
  <c r="AC113"/>
  <c r="AD113" s="1"/>
  <c r="X557"/>
  <c r="AC1541"/>
  <c r="AD1541" s="1"/>
  <c r="X515"/>
  <c r="X1019"/>
  <c r="X851"/>
  <c r="D972"/>
  <c r="E930"/>
  <c r="F930" s="1"/>
  <c r="G930" s="1"/>
  <c r="H930" s="1"/>
  <c r="I930" s="1"/>
  <c r="J930" s="1"/>
  <c r="K930" s="1"/>
  <c r="L930" s="1"/>
  <c r="M930" s="1"/>
  <c r="N930" s="1"/>
  <c r="O930" s="1"/>
  <c r="AD723"/>
  <c r="W724"/>
  <c r="AD724" s="1"/>
  <c r="X1529"/>
  <c r="AD1523"/>
  <c r="AD1353"/>
  <c r="X773"/>
  <c r="AD767"/>
  <c r="X1697"/>
  <c r="AD1691"/>
  <c r="X731"/>
  <c r="AD725"/>
  <c r="AC71"/>
  <c r="AD71" s="1"/>
  <c r="AC239"/>
  <c r="AD239" s="1"/>
  <c r="V429" l="1"/>
  <c r="X53"/>
  <c r="X1649"/>
  <c r="AC1709"/>
  <c r="AD1709" s="1"/>
  <c r="AD1697"/>
  <c r="W1696"/>
  <c r="AD1696" s="1"/>
  <c r="X1109"/>
  <c r="AD1103"/>
  <c r="AD1487"/>
  <c r="W1486"/>
  <c r="AD1486" s="1"/>
  <c r="W436"/>
  <c r="AD436" s="1"/>
  <c r="AD437"/>
  <c r="W100"/>
  <c r="AD100" s="1"/>
  <c r="AD101"/>
  <c r="AC281"/>
  <c r="AD281" s="1"/>
  <c r="AC323"/>
  <c r="AD323" s="1"/>
  <c r="X1187"/>
  <c r="AC701"/>
  <c r="AD701" s="1"/>
  <c r="AC617"/>
  <c r="AD617" s="1"/>
  <c r="X1355"/>
  <c r="X1565"/>
  <c r="AC1331"/>
  <c r="AD1331" s="1"/>
  <c r="X857"/>
  <c r="AD851"/>
  <c r="W850"/>
  <c r="AD850" s="1"/>
  <c r="X521"/>
  <c r="AD515"/>
  <c r="X563"/>
  <c r="AD557"/>
  <c r="W52"/>
  <c r="AD52" s="1"/>
  <c r="AD51"/>
  <c r="AD1185"/>
  <c r="W1186"/>
  <c r="AD1186" s="1"/>
  <c r="AD219"/>
  <c r="W220"/>
  <c r="AD220" s="1"/>
  <c r="W262"/>
  <c r="AD262" s="1"/>
  <c r="AD261"/>
  <c r="W1270"/>
  <c r="AD1270" s="1"/>
  <c r="AD1269"/>
  <c r="X1613"/>
  <c r="AD1607"/>
  <c r="W1606"/>
  <c r="AD1606" s="1"/>
  <c r="AD1311"/>
  <c r="W1312"/>
  <c r="AD1312" s="1"/>
  <c r="V177"/>
  <c r="AC785"/>
  <c r="AD785" s="1"/>
  <c r="X599"/>
  <c r="V1143"/>
  <c r="AC743"/>
  <c r="AD743" s="1"/>
  <c r="AC1247"/>
  <c r="AD1247" s="1"/>
  <c r="AD731"/>
  <c r="W730"/>
  <c r="AD730" s="1"/>
  <c r="AD773"/>
  <c r="W772"/>
  <c r="AD772" s="1"/>
  <c r="W1528"/>
  <c r="AD1528" s="1"/>
  <c r="AD1529"/>
  <c r="E972"/>
  <c r="F972" s="1"/>
  <c r="G972" s="1"/>
  <c r="H972" s="1"/>
  <c r="I972" s="1"/>
  <c r="J972" s="1"/>
  <c r="K972" s="1"/>
  <c r="L972" s="1"/>
  <c r="M972" s="1"/>
  <c r="N972" s="1"/>
  <c r="O972" s="1"/>
  <c r="D1014"/>
  <c r="X1235"/>
  <c r="AD1229"/>
  <c r="W1228"/>
  <c r="AD1228" s="1"/>
  <c r="X1151"/>
  <c r="AD1145"/>
  <c r="X479"/>
  <c r="AD473"/>
  <c r="W898"/>
  <c r="AD898" s="1"/>
  <c r="AD899"/>
  <c r="W1276"/>
  <c r="AD1276" s="1"/>
  <c r="AD1277"/>
  <c r="W688"/>
  <c r="AD688" s="1"/>
  <c r="AD689"/>
  <c r="AC911"/>
  <c r="AD911" s="1"/>
  <c r="X1025"/>
  <c r="AD1019"/>
  <c r="W1018"/>
  <c r="AD1018" s="1"/>
  <c r="AD471"/>
  <c r="W472"/>
  <c r="AD472" s="1"/>
  <c r="AD93"/>
  <c r="W94"/>
  <c r="AD94" s="1"/>
  <c r="W682"/>
  <c r="AD682" s="1"/>
  <c r="AD681"/>
  <c r="AD387"/>
  <c r="W388"/>
  <c r="AD388" s="1"/>
  <c r="AD597"/>
  <c r="W598"/>
  <c r="AD598" s="1"/>
  <c r="W16"/>
  <c r="AD16" s="1"/>
  <c r="AD17"/>
  <c r="W556"/>
  <c r="AD556" s="1"/>
  <c r="AD555"/>
  <c r="AD1101"/>
  <c r="W1102"/>
  <c r="AD1102" s="1"/>
  <c r="W1564"/>
  <c r="AD1564" s="1"/>
  <c r="AD1563"/>
  <c r="W514"/>
  <c r="AD514" s="1"/>
  <c r="AC533" l="1"/>
  <c r="AD533" s="1"/>
  <c r="AC869"/>
  <c r="AD869" s="1"/>
  <c r="V891"/>
  <c r="W1234"/>
  <c r="AD1234" s="1"/>
  <c r="AD1235"/>
  <c r="AD479"/>
  <c r="W478"/>
  <c r="AD478" s="1"/>
  <c r="X605"/>
  <c r="AD599"/>
  <c r="W178"/>
  <c r="AD178" s="1"/>
  <c r="AD177"/>
  <c r="W520"/>
  <c r="AD520" s="1"/>
  <c r="AD521"/>
  <c r="X1361"/>
  <c r="AD1355"/>
  <c r="W1354"/>
  <c r="AD1354" s="1"/>
  <c r="X1655"/>
  <c r="AD1649"/>
  <c r="W1648"/>
  <c r="AD1648" s="1"/>
  <c r="W430"/>
  <c r="AD430" s="1"/>
  <c r="AD429"/>
  <c r="AD857"/>
  <c r="W856"/>
  <c r="AD856" s="1"/>
  <c r="W1108"/>
  <c r="AD1108" s="1"/>
  <c r="AD1109"/>
  <c r="AC1289"/>
  <c r="AD1289" s="1"/>
  <c r="V933"/>
  <c r="X1061"/>
  <c r="W1024"/>
  <c r="AD1024" s="1"/>
  <c r="AD1025"/>
  <c r="W1150"/>
  <c r="AD1150" s="1"/>
  <c r="AD1151"/>
  <c r="E1014"/>
  <c r="F1014" s="1"/>
  <c r="G1014" s="1"/>
  <c r="H1014" s="1"/>
  <c r="I1014" s="1"/>
  <c r="J1014" s="1"/>
  <c r="K1014" s="1"/>
  <c r="L1014" s="1"/>
  <c r="M1014" s="1"/>
  <c r="N1014" s="1"/>
  <c r="O1014" s="1"/>
  <c r="D1056"/>
  <c r="AD1143"/>
  <c r="W1144"/>
  <c r="AD1144" s="1"/>
  <c r="W1612"/>
  <c r="AD1612" s="1"/>
  <c r="AD1613"/>
  <c r="W562"/>
  <c r="AD562" s="1"/>
  <c r="AD563"/>
  <c r="X1571"/>
  <c r="AD1565"/>
  <c r="X1193"/>
  <c r="AD1187"/>
  <c r="X59"/>
  <c r="AD53"/>
  <c r="W1192" l="1"/>
  <c r="AD1192" s="1"/>
  <c r="AD1193"/>
  <c r="W1360"/>
  <c r="AD1360" s="1"/>
  <c r="AD1361"/>
  <c r="X1067"/>
  <c r="AD1061"/>
  <c r="W1060"/>
  <c r="AD1060" s="1"/>
  <c r="AD891"/>
  <c r="W892"/>
  <c r="AD892" s="1"/>
  <c r="W58"/>
  <c r="AD58" s="1"/>
  <c r="AD59"/>
  <c r="W1570"/>
  <c r="AD1570" s="1"/>
  <c r="AD1571"/>
  <c r="W604"/>
  <c r="AD604" s="1"/>
  <c r="AD605"/>
  <c r="D1098"/>
  <c r="E1056"/>
  <c r="F1056" s="1"/>
  <c r="G1056" s="1"/>
  <c r="H1056" s="1"/>
  <c r="I1056" s="1"/>
  <c r="J1056" s="1"/>
  <c r="K1056" s="1"/>
  <c r="L1056" s="1"/>
  <c r="M1056" s="1"/>
  <c r="N1056" s="1"/>
  <c r="O1056" s="1"/>
  <c r="AD933"/>
  <c r="W934"/>
  <c r="AD934" s="1"/>
  <c r="AD1655"/>
  <c r="W1654"/>
  <c r="AD1654" s="1"/>
  <c r="AD1067" l="1"/>
  <c r="W1066"/>
  <c r="AD1066" s="1"/>
  <c r="E1098"/>
  <c r="F1098" s="1"/>
  <c r="G1098" s="1"/>
  <c r="H1098" s="1"/>
  <c r="I1098" s="1"/>
  <c r="J1098" s="1"/>
  <c r="K1098" s="1"/>
  <c r="L1098" s="1"/>
  <c r="M1098" s="1"/>
  <c r="N1098" s="1"/>
  <c r="O1098" s="1"/>
  <c r="D1140"/>
  <c r="D1182" l="1"/>
  <c r="E1140"/>
  <c r="F1140" s="1"/>
  <c r="G1140" s="1"/>
  <c r="H1140" s="1"/>
  <c r="I1140" s="1"/>
  <c r="J1140" s="1"/>
  <c r="K1140" s="1"/>
  <c r="L1140" s="1"/>
  <c r="M1140" s="1"/>
  <c r="N1140" s="1"/>
  <c r="O1140" s="1"/>
  <c r="D1224" l="1"/>
  <c r="E1182"/>
  <c r="F1182" s="1"/>
  <c r="G1182" s="1"/>
  <c r="H1182" s="1"/>
  <c r="I1182" s="1"/>
  <c r="J1182" s="1"/>
  <c r="K1182" s="1"/>
  <c r="L1182" s="1"/>
  <c r="M1182" s="1"/>
  <c r="N1182" s="1"/>
  <c r="O1182" s="1"/>
  <c r="E1224" l="1"/>
  <c r="F1224" s="1"/>
  <c r="G1224" s="1"/>
  <c r="H1224" s="1"/>
  <c r="I1224" s="1"/>
  <c r="J1224" s="1"/>
  <c r="K1224" s="1"/>
  <c r="L1224" s="1"/>
  <c r="M1224" s="1"/>
  <c r="N1224" s="1"/>
  <c r="O1224" s="1"/>
  <c r="D1266"/>
  <c r="E1266" l="1"/>
  <c r="F1266" s="1"/>
  <c r="G1266" s="1"/>
  <c r="H1266" s="1"/>
  <c r="I1266" s="1"/>
  <c r="J1266" s="1"/>
  <c r="K1266" s="1"/>
  <c r="L1266" s="1"/>
  <c r="M1266" s="1"/>
  <c r="N1266" s="1"/>
  <c r="O1266" s="1"/>
  <c r="D1308"/>
  <c r="D1350" l="1"/>
  <c r="E1308"/>
  <c r="F1308" s="1"/>
  <c r="G1308" s="1"/>
  <c r="H1308" s="1"/>
  <c r="I1308" s="1"/>
  <c r="J1308" s="1"/>
  <c r="K1308" s="1"/>
  <c r="L1308" s="1"/>
  <c r="M1308" s="1"/>
  <c r="N1308" s="1"/>
  <c r="O1308" s="1"/>
  <c r="D1392" l="1"/>
  <c r="E1350"/>
  <c r="F1350" s="1"/>
  <c r="G1350" s="1"/>
  <c r="H1350" s="1"/>
  <c r="I1350" s="1"/>
  <c r="J1350" s="1"/>
  <c r="K1350" s="1"/>
  <c r="L1350" s="1"/>
  <c r="M1350" s="1"/>
  <c r="N1350" s="1"/>
  <c r="O1350" s="1"/>
  <c r="D1434" l="1"/>
  <c r="E1392"/>
  <c r="F1392" s="1"/>
  <c r="G1392" s="1"/>
  <c r="H1392" s="1"/>
  <c r="I1392" s="1"/>
  <c r="J1392" s="1"/>
  <c r="K1392" s="1"/>
  <c r="L1392" s="1"/>
  <c r="M1392" s="1"/>
  <c r="N1392" s="1"/>
  <c r="O1392" s="1"/>
  <c r="D1476" l="1"/>
  <c r="E1434"/>
  <c r="F1434" s="1"/>
  <c r="G1434" s="1"/>
  <c r="H1434" s="1"/>
  <c r="I1434" s="1"/>
  <c r="J1434" s="1"/>
  <c r="K1434" s="1"/>
  <c r="L1434" s="1"/>
  <c r="M1434" s="1"/>
  <c r="N1434" s="1"/>
  <c r="O1434" s="1"/>
  <c r="D1518" l="1"/>
  <c r="E1476"/>
  <c r="F1476" s="1"/>
  <c r="G1476" s="1"/>
  <c r="H1476" s="1"/>
  <c r="I1476" s="1"/>
  <c r="J1476" s="1"/>
  <c r="K1476" s="1"/>
  <c r="L1476" s="1"/>
  <c r="M1476" s="1"/>
  <c r="N1476" s="1"/>
  <c r="O1476" s="1"/>
  <c r="D1560" l="1"/>
  <c r="E1518"/>
  <c r="F1518" s="1"/>
  <c r="G1518" s="1"/>
  <c r="H1518" s="1"/>
  <c r="I1518" s="1"/>
  <c r="J1518" s="1"/>
  <c r="K1518" s="1"/>
  <c r="L1518" s="1"/>
  <c r="M1518" s="1"/>
  <c r="N1518" s="1"/>
  <c r="O1518" s="1"/>
  <c r="E1560" l="1"/>
  <c r="F1560" s="1"/>
  <c r="G1560" s="1"/>
  <c r="H1560" s="1"/>
  <c r="I1560" s="1"/>
  <c r="J1560" s="1"/>
  <c r="K1560" s="1"/>
  <c r="L1560" s="1"/>
  <c r="M1560" s="1"/>
  <c r="N1560" s="1"/>
  <c r="O1560" s="1"/>
  <c r="D1602"/>
  <c r="D1644" l="1"/>
  <c r="E1602"/>
  <c r="F1602" s="1"/>
  <c r="G1602" s="1"/>
  <c r="H1602" s="1"/>
  <c r="I1602" s="1"/>
  <c r="J1602" s="1"/>
  <c r="K1602" s="1"/>
  <c r="L1602" s="1"/>
  <c r="M1602" s="1"/>
  <c r="N1602" s="1"/>
  <c r="O1602" s="1"/>
  <c r="D1686" l="1"/>
  <c r="E1644"/>
  <c r="F1644" s="1"/>
  <c r="G1644" s="1"/>
  <c r="H1644" s="1"/>
  <c r="I1644" s="1"/>
  <c r="J1644" s="1"/>
  <c r="K1644" s="1"/>
  <c r="L1644" s="1"/>
  <c r="M1644" s="1"/>
  <c r="N1644" s="1"/>
  <c r="O1644" s="1"/>
  <c r="D1728" l="1"/>
  <c r="E1686"/>
  <c r="F1686" s="1"/>
  <c r="G1686" s="1"/>
  <c r="H1686" s="1"/>
  <c r="I1686" s="1"/>
  <c r="J1686" s="1"/>
  <c r="K1686" s="1"/>
  <c r="L1686" s="1"/>
  <c r="M1686" s="1"/>
  <c r="N1686" s="1"/>
  <c r="O1686" s="1"/>
  <c r="E1728" l="1"/>
  <c r="F1728" s="1"/>
  <c r="G1728" s="1"/>
  <c r="H1728" s="1"/>
  <c r="I1728" s="1"/>
  <c r="J1728" s="1"/>
  <c r="K1728" s="1"/>
  <c r="L1728" s="1"/>
  <c r="M1728" s="1"/>
  <c r="N1728" s="1"/>
  <c r="O1728" s="1"/>
  <c r="D1770"/>
  <c r="D1812" l="1"/>
  <c r="E1770"/>
  <c r="F1770" s="1"/>
  <c r="G1770" s="1"/>
  <c r="H1770" s="1"/>
  <c r="I1770" s="1"/>
  <c r="J1770" s="1"/>
  <c r="K1770" s="1"/>
  <c r="L1770" s="1"/>
  <c r="M1770" s="1"/>
  <c r="N1770" s="1"/>
  <c r="O1770" s="1"/>
  <c r="D1854" l="1"/>
  <c r="E1812"/>
  <c r="F1812" s="1"/>
  <c r="G1812" s="1"/>
  <c r="H1812" s="1"/>
  <c r="I1812" s="1"/>
  <c r="J1812" s="1"/>
  <c r="K1812" s="1"/>
  <c r="L1812" s="1"/>
  <c r="M1812" s="1"/>
  <c r="N1812" s="1"/>
  <c r="O1812" s="1"/>
  <c r="D1896" l="1"/>
  <c r="E1896" s="1"/>
  <c r="F1896" s="1"/>
  <c r="G1896" s="1"/>
  <c r="H1896" s="1"/>
  <c r="I1896" s="1"/>
  <c r="J1896" s="1"/>
  <c r="K1896" s="1"/>
  <c r="L1896" s="1"/>
  <c r="M1896" s="1"/>
  <c r="N1896" s="1"/>
  <c r="O1896" s="1"/>
  <c r="E1854"/>
  <c r="F1854" s="1"/>
  <c r="G1854" s="1"/>
  <c r="H1854" s="1"/>
  <c r="I1854" s="1"/>
  <c r="J1854" s="1"/>
  <c r="K1854" s="1"/>
  <c r="L1854" s="1"/>
  <c r="M1854" s="1"/>
  <c r="N1854" s="1"/>
  <c r="O1854" s="1"/>
</calcChain>
</file>

<file path=xl/sharedStrings.xml><?xml version="1.0" encoding="utf-8"?>
<sst xmlns="http://schemas.openxmlformats.org/spreadsheetml/2006/main" count="5686" uniqueCount="52">
  <si>
    <t>CA HT</t>
  </si>
  <si>
    <t>PRMV ABACO</t>
  </si>
  <si>
    <t>Marge ABACO</t>
  </si>
  <si>
    <t>Frais accessoires</t>
  </si>
  <si>
    <t>Cotisation Centrale</t>
  </si>
  <si>
    <t>CA HT REEL</t>
  </si>
  <si>
    <t>CAMV REEL</t>
  </si>
  <si>
    <t>démarque connue (valeur)</t>
  </si>
  <si>
    <t>TB Septembre</t>
  </si>
  <si>
    <t>PRMV</t>
  </si>
  <si>
    <t>Société  :</t>
  </si>
  <si>
    <t>ABACO</t>
  </si>
  <si>
    <t>Initiales :</t>
  </si>
  <si>
    <t xml:space="preserve">Exercice : </t>
  </si>
  <si>
    <t>REEL</t>
  </si>
  <si>
    <t>Date :</t>
  </si>
  <si>
    <t>Total</t>
  </si>
  <si>
    <t>N-1</t>
  </si>
  <si>
    <t>MARGE THEORIQUE</t>
  </si>
  <si>
    <t>Marge ABACO (valeur)</t>
  </si>
  <si>
    <t/>
  </si>
  <si>
    <t>MARGE ABACO</t>
  </si>
  <si>
    <t>%</t>
  </si>
  <si>
    <t>PRMV ABACO TOTAL</t>
  </si>
  <si>
    <t>Marge Théorique en %</t>
  </si>
  <si>
    <t>MARGE REELLE</t>
  </si>
  <si>
    <t>Marge Réelle (Valeur)</t>
  </si>
  <si>
    <t>Marge Comptable Réelle en %</t>
  </si>
  <si>
    <t>ECART entre théorique et réel</t>
  </si>
  <si>
    <t>ANALYSE DE L'ECART ENTRE LA MARGE THEORIQUE ISSUE DE ABACO ET LA MARGE COMPTABLE REELLE</t>
  </si>
  <si>
    <t>démarque connue (%)</t>
  </si>
  <si>
    <t>démarque inconnue prévue %</t>
  </si>
  <si>
    <t>démarque inconnue prévue val</t>
  </si>
  <si>
    <t>démarque inconnue réelle</t>
  </si>
  <si>
    <t>démarque inconnue réelle (%)</t>
  </si>
  <si>
    <t>Ecart CA</t>
  </si>
  <si>
    <t>Marge en valeur</t>
  </si>
  <si>
    <t>TOTAL DEMARQUE EN %</t>
  </si>
  <si>
    <t>TOTAL DEMARQUE en valeur</t>
  </si>
  <si>
    <t>MARGES TB</t>
  </si>
  <si>
    <t>MARGE TB du mois</t>
  </si>
  <si>
    <t>Marge cumulée</t>
  </si>
  <si>
    <t>CA cumul</t>
  </si>
  <si>
    <t>marge TB en cumul</t>
  </si>
  <si>
    <t>METHODE (ABACO ou REEL)</t>
  </si>
  <si>
    <t>TOTAL</t>
  </si>
  <si>
    <t>PRMV ALADIN</t>
  </si>
  <si>
    <t>Marge ALADIN (valeur)</t>
  </si>
  <si>
    <t>MARGE ALADIN</t>
  </si>
  <si>
    <t>PRMV ALADIN TOTAL</t>
  </si>
  <si>
    <t>ANALYSE DE L'ECART ENTRE LA MARGE THEORIQUE ISSUE DE ALADIN ET LA MARGE COMPTABLE REELLE</t>
  </si>
  <si>
    <t>TOTAL DEM. INCONN. VAL</t>
  </si>
</sst>
</file>

<file path=xl/styles.xml><?xml version="1.0" encoding="utf-8"?>
<styleSheet xmlns="http://schemas.openxmlformats.org/spreadsheetml/2006/main">
  <numFmts count="4">
    <numFmt numFmtId="44" formatCode="_-* #,##0.00\ &quot;€&quot;_-;\-* #,##0.00\ &quot;€&quot;_-;_-* &quot;-&quot;??\ &quot;€&quot;_-;_-@_-"/>
    <numFmt numFmtId="43" formatCode="_-* #,##0.00\ _€_-;\-* #,##0.00\ _€_-;_-* &quot;-&quot;??\ _€_-;_-@_-"/>
    <numFmt numFmtId="164" formatCode="dd\ mmm"/>
    <numFmt numFmtId="165" formatCode="#,##0,;\-#,##0,;"/>
  </numFmts>
  <fonts count="67">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Times New Roman"/>
      <family val="1"/>
    </font>
    <font>
      <sz val="9"/>
      <name val="Arial Narrow"/>
      <family val="2"/>
    </font>
    <font>
      <b/>
      <sz val="12"/>
      <color indexed="32"/>
      <name val="Arial Narrow"/>
      <family val="2"/>
    </font>
    <font>
      <b/>
      <sz val="9"/>
      <name val="Arial Narrow"/>
      <family val="2"/>
    </font>
    <font>
      <b/>
      <sz val="10"/>
      <name val="Arial Narrow"/>
      <family val="2"/>
    </font>
    <font>
      <b/>
      <sz val="9"/>
      <color indexed="41"/>
      <name val="Arial Narrow"/>
      <family val="2"/>
    </font>
    <font>
      <b/>
      <sz val="9"/>
      <color indexed="10"/>
      <name val="Arial Narrow"/>
      <family val="2"/>
    </font>
    <font>
      <b/>
      <i/>
      <sz val="9"/>
      <name val="Arial Narrow"/>
      <family val="2"/>
    </font>
    <font>
      <b/>
      <sz val="9"/>
      <name val="Trebuchet MS"/>
      <family val="2"/>
    </font>
    <font>
      <sz val="9"/>
      <name val="Trebuchet MS"/>
      <family val="2"/>
    </font>
    <font>
      <sz val="10"/>
      <name val="MS Sans Serif"/>
      <family val="2"/>
    </font>
    <font>
      <sz val="11"/>
      <color indexed="8"/>
      <name val="Calibri"/>
      <family val="2"/>
    </font>
    <font>
      <sz val="11"/>
      <color indexed="47"/>
      <name val="Calibri"/>
      <family val="2"/>
    </font>
    <font>
      <sz val="11"/>
      <color indexed="47"/>
      <name val="Calibri"/>
      <family val="2"/>
      <scheme val="minor"/>
    </font>
    <font>
      <sz val="11"/>
      <color indexed="9"/>
      <name val="Calibri"/>
      <family val="2"/>
    </font>
    <font>
      <sz val="11"/>
      <color indexed="52"/>
      <name val="Calibri"/>
      <family val="2"/>
    </font>
    <font>
      <sz val="11"/>
      <color indexed="52"/>
      <name val="Calibri"/>
      <family val="2"/>
      <scheme val="minor"/>
    </font>
    <font>
      <sz val="11"/>
      <color indexed="10"/>
      <name val="Calibri"/>
      <family val="2"/>
    </font>
    <font>
      <b/>
      <sz val="11"/>
      <color indexed="51"/>
      <name val="Calibri"/>
      <family val="2"/>
      <scheme val="minor"/>
    </font>
    <font>
      <b/>
      <sz val="11"/>
      <color indexed="51"/>
      <name val="Calibri"/>
      <family val="2"/>
    </font>
    <font>
      <sz val="11"/>
      <color indexed="51"/>
      <name val="Calibri"/>
      <family val="2"/>
    </font>
    <font>
      <sz val="11"/>
      <color indexed="51"/>
      <name val="Calibri"/>
      <family val="2"/>
      <scheme val="minor"/>
    </font>
    <font>
      <sz val="11"/>
      <color indexed="61"/>
      <name val="Calibri"/>
      <family val="2"/>
      <scheme val="minor"/>
    </font>
    <font>
      <sz val="11"/>
      <color indexed="61"/>
      <name val="Calibri"/>
      <family val="2"/>
    </font>
    <font>
      <sz val="10"/>
      <name val="Arial"/>
      <family val="2"/>
    </font>
    <font>
      <sz val="11"/>
      <color indexed="20"/>
      <name val="Calibri"/>
      <family val="2"/>
    </font>
    <font>
      <sz val="10"/>
      <color theme="1"/>
      <name val="Arial"/>
      <family val="2"/>
    </font>
    <font>
      <sz val="11"/>
      <color indexed="59"/>
      <name val="Calibri"/>
      <family val="2"/>
      <scheme val="minor"/>
    </font>
    <font>
      <sz val="11"/>
      <color indexed="59"/>
      <name val="Calibri"/>
      <family val="2"/>
    </font>
    <font>
      <sz val="10"/>
      <color indexed="8"/>
      <name val="Arial"/>
      <family val="2"/>
    </font>
    <font>
      <sz val="9"/>
      <name val="Arial"/>
      <family val="2"/>
    </font>
    <font>
      <sz val="11"/>
      <color indexed="17"/>
      <name val="Calibri"/>
      <family val="2"/>
    </font>
    <font>
      <b/>
      <sz val="11"/>
      <color indexed="62"/>
      <name val="Calibri"/>
      <family val="2"/>
    </font>
    <font>
      <b/>
      <sz val="11"/>
      <color indexed="62"/>
      <name val="Calibri"/>
      <family val="2"/>
      <scheme val="minor"/>
    </font>
    <font>
      <i/>
      <sz val="11"/>
      <color indexed="23"/>
      <name val="Calibri"/>
      <family val="2"/>
    </font>
    <font>
      <b/>
      <sz val="18"/>
      <color indexed="62"/>
      <name val="Cambria"/>
      <family val="2"/>
    </font>
    <font>
      <b/>
      <sz val="18"/>
      <color indexed="56"/>
      <name val="Cambria"/>
      <family val="2"/>
    </font>
    <font>
      <b/>
      <sz val="18"/>
      <color indexed="61"/>
      <name val="Cambria"/>
      <family val="2"/>
    </font>
    <font>
      <b/>
      <sz val="18"/>
      <color indexed="61"/>
      <name val="Cambria"/>
      <family val="2"/>
      <scheme val="major"/>
    </font>
    <font>
      <b/>
      <sz val="15"/>
      <color indexed="61"/>
      <name val="Calibri"/>
      <family val="2"/>
    </font>
    <font>
      <b/>
      <sz val="15"/>
      <color indexed="61"/>
      <name val="Calibri"/>
      <family val="2"/>
      <scheme val="minor"/>
    </font>
    <font>
      <b/>
      <sz val="13"/>
      <color indexed="61"/>
      <name val="Calibri"/>
      <family val="2"/>
      <scheme val="minor"/>
    </font>
    <font>
      <b/>
      <sz val="13"/>
      <color indexed="61"/>
      <name val="Calibri"/>
      <family val="2"/>
    </font>
    <font>
      <b/>
      <sz val="11"/>
      <color indexed="61"/>
      <name val="Calibri"/>
      <family val="2"/>
    </font>
    <font>
      <b/>
      <sz val="11"/>
      <color indexed="61"/>
      <name val="Calibri"/>
      <family val="2"/>
      <scheme val="minor"/>
    </font>
    <font>
      <b/>
      <sz val="11"/>
      <color indexed="8"/>
      <name val="Calibri"/>
      <family val="2"/>
    </font>
    <font>
      <b/>
      <sz val="11"/>
      <color indexed="47"/>
      <name val="Calibri"/>
      <family val="2"/>
    </font>
    <font>
      <b/>
      <sz val="11"/>
      <color indexed="47"/>
      <name val="Calibri"/>
      <family val="2"/>
      <scheme val="minor"/>
    </font>
    <font>
      <b/>
      <sz val="11"/>
      <color indexed="9"/>
      <name val="Calibri"/>
      <family val="2"/>
    </font>
  </fonts>
  <fills count="6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43"/>
        <bgColor indexed="64"/>
      </patternFill>
    </fill>
    <fill>
      <patternFill patternType="solid">
        <fgColor indexed="27"/>
        <bgColor indexed="27"/>
      </patternFill>
    </fill>
    <fill>
      <patternFill patternType="solid">
        <fgColor indexed="41"/>
        <bgColor indexed="64"/>
      </patternFill>
    </fill>
    <fill>
      <patternFill patternType="solid">
        <fgColor indexed="9"/>
        <bgColor indexed="64"/>
      </patternFill>
    </fill>
    <fill>
      <patternFill patternType="solid">
        <fgColor indexed="27"/>
        <bgColor indexed="64"/>
      </patternFill>
    </fill>
    <fill>
      <patternFill patternType="solid">
        <fgColor indexed="51"/>
        <bgColor indexed="64"/>
      </patternFill>
    </fill>
    <fill>
      <patternFill patternType="solid">
        <fgColor indexed="14"/>
        <bgColor indexed="64"/>
      </patternFill>
    </fill>
    <fill>
      <patternFill patternType="solid">
        <fgColor indexed="13"/>
        <bgColor indexed="64"/>
      </patternFill>
    </fill>
    <fill>
      <patternFill patternType="solid">
        <fgColor rgb="FFCCFFFF"/>
        <bgColor indexed="64"/>
      </patternFill>
    </fill>
    <fill>
      <patternFill patternType="solid">
        <fgColor indexed="43"/>
        <bgColor indexed="26"/>
      </patternFill>
    </fill>
    <fill>
      <patternFill patternType="solid">
        <fgColor indexed="51"/>
        <bgColor indexed="13"/>
      </patternFill>
    </fill>
    <fill>
      <patternFill patternType="solid">
        <fgColor indexed="27"/>
        <bgColor indexed="42"/>
      </patternFill>
    </fill>
    <fill>
      <patternFill patternType="solid">
        <fgColor indexed="14"/>
        <bgColor indexed="33"/>
      </patternFill>
    </fill>
    <fill>
      <patternFill patternType="solid">
        <fgColor indexed="13"/>
        <bgColor indexed="34"/>
      </patternFill>
    </fill>
    <fill>
      <patternFill patternType="solid">
        <fgColor rgb="FFFFFF00"/>
        <bgColor indexed="42"/>
      </patternFill>
    </fill>
    <fill>
      <patternFill patternType="solid">
        <fgColor theme="5" tint="0.79998168889431442"/>
        <bgColor indexed="42"/>
      </patternFill>
    </fill>
    <fill>
      <patternFill patternType="solid">
        <fgColor indexed="47"/>
      </patternFill>
    </fill>
    <fill>
      <patternFill patternType="solid">
        <fgColor indexed="29"/>
      </patternFill>
    </fill>
    <fill>
      <patternFill patternType="solid">
        <fgColor indexed="9"/>
      </patternFill>
    </fill>
    <fill>
      <patternFill patternType="solid">
        <fgColor indexed="26"/>
      </patternFill>
    </fill>
    <fill>
      <patternFill patternType="solid">
        <fgColor indexed="10"/>
      </patternFill>
    </fill>
    <fill>
      <patternFill patternType="solid">
        <fgColor indexed="27"/>
      </patternFill>
    </fill>
    <fill>
      <patternFill patternType="solid">
        <fgColor indexed="22"/>
      </patternFill>
    </fill>
    <fill>
      <patternFill patternType="solid">
        <fgColor indexed="43"/>
      </patternFill>
    </fill>
    <fill>
      <patternFill patternType="solid">
        <fgColor indexed="44"/>
      </patternFill>
    </fill>
    <fill>
      <patternFill patternType="solid">
        <fgColor indexed="48"/>
      </patternFill>
    </fill>
    <fill>
      <patternFill patternType="solid">
        <fgColor indexed="52"/>
      </patternFill>
    </fill>
    <fill>
      <patternFill patternType="solid">
        <fgColor indexed="56"/>
      </patternFill>
    </fill>
    <fill>
      <patternFill patternType="solid">
        <fgColor indexed="53"/>
      </patternFill>
    </fill>
    <fill>
      <patternFill patternType="solid">
        <fgColor indexed="45"/>
      </patternFill>
    </fill>
    <fill>
      <patternFill patternType="solid">
        <fgColor indexed="42"/>
      </patternFill>
    </fill>
    <fill>
      <patternFill patternType="solid">
        <fgColor indexed="63"/>
      </patternFill>
    </fill>
  </fills>
  <borders count="92">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12"/>
      </left>
      <right/>
      <top style="medium">
        <color indexed="12"/>
      </top>
      <bottom style="thin">
        <color indexed="64"/>
      </bottom>
      <diagonal/>
    </border>
    <border>
      <left/>
      <right/>
      <top style="medium">
        <color indexed="12"/>
      </top>
      <bottom style="thin">
        <color indexed="18"/>
      </bottom>
      <diagonal/>
    </border>
    <border>
      <left/>
      <right style="medium">
        <color indexed="12"/>
      </right>
      <top style="medium">
        <color indexed="12"/>
      </top>
      <bottom style="thin">
        <color indexed="18"/>
      </bottom>
      <diagonal/>
    </border>
    <border>
      <left style="medium">
        <color indexed="12"/>
      </left>
      <right/>
      <top/>
      <bottom/>
      <diagonal/>
    </border>
    <border>
      <left/>
      <right/>
      <top style="thin">
        <color indexed="18"/>
      </top>
      <bottom/>
      <diagonal/>
    </border>
    <border>
      <left/>
      <right style="medium">
        <color indexed="12"/>
      </right>
      <top/>
      <bottom/>
      <diagonal/>
    </border>
    <border>
      <left style="medium">
        <color indexed="12"/>
      </left>
      <right/>
      <top/>
      <bottom style="medium">
        <color indexed="12"/>
      </bottom>
      <diagonal/>
    </border>
    <border>
      <left/>
      <right/>
      <top/>
      <bottom style="medium">
        <color indexed="12"/>
      </bottom>
      <diagonal/>
    </border>
    <border>
      <left/>
      <right style="medium">
        <color indexed="12"/>
      </right>
      <top/>
      <bottom style="medium">
        <color indexed="12"/>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style="hair">
        <color indexed="64"/>
      </bottom>
      <diagonal/>
    </border>
    <border>
      <left style="medium">
        <color indexed="16"/>
      </left>
      <right style="thin">
        <color indexed="64"/>
      </right>
      <top style="medium">
        <color indexed="16"/>
      </top>
      <bottom style="hair">
        <color indexed="64"/>
      </bottom>
      <diagonal/>
    </border>
    <border>
      <left style="thin">
        <color indexed="64"/>
      </left>
      <right style="thin">
        <color indexed="64"/>
      </right>
      <top style="medium">
        <color indexed="16"/>
      </top>
      <bottom style="hair">
        <color indexed="64"/>
      </bottom>
      <diagonal/>
    </border>
    <border>
      <left style="thin">
        <color indexed="64"/>
      </left>
      <right style="medium">
        <color indexed="16"/>
      </right>
      <top style="medium">
        <color indexed="16"/>
      </top>
      <bottom style="hair">
        <color indexed="64"/>
      </bottom>
      <diagonal/>
    </border>
    <border>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style="medium">
        <color indexed="16"/>
      </left>
      <right style="thin">
        <color indexed="64"/>
      </right>
      <top style="hair">
        <color indexed="64"/>
      </top>
      <bottom style="medium">
        <color indexed="16"/>
      </bottom>
      <diagonal/>
    </border>
    <border>
      <left style="thin">
        <color indexed="64"/>
      </left>
      <right style="thin">
        <color indexed="64"/>
      </right>
      <top style="hair">
        <color indexed="64"/>
      </top>
      <bottom style="medium">
        <color indexed="16"/>
      </bottom>
      <diagonal/>
    </border>
    <border>
      <left style="thin">
        <color indexed="64"/>
      </left>
      <right style="medium">
        <color indexed="16"/>
      </right>
      <top style="hair">
        <color indexed="64"/>
      </top>
      <bottom style="medium">
        <color indexed="16"/>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medium">
        <color indexed="16"/>
      </left>
      <right style="thin">
        <color indexed="64"/>
      </right>
      <top style="medium">
        <color indexed="16"/>
      </top>
      <bottom style="medium">
        <color indexed="16"/>
      </bottom>
      <diagonal/>
    </border>
    <border>
      <left style="thin">
        <color indexed="64"/>
      </left>
      <right style="thin">
        <color indexed="64"/>
      </right>
      <top style="medium">
        <color indexed="16"/>
      </top>
      <bottom style="medium">
        <color indexed="16"/>
      </bottom>
      <diagonal/>
    </border>
    <border>
      <left style="thin">
        <color indexed="64"/>
      </left>
      <right style="medium">
        <color indexed="16"/>
      </right>
      <top style="medium">
        <color indexed="16"/>
      </top>
      <bottom style="medium">
        <color indexed="16"/>
      </bottom>
      <diagonal/>
    </border>
    <border>
      <left style="thin">
        <color indexed="64"/>
      </left>
      <right/>
      <top style="hair">
        <color indexed="64"/>
      </top>
      <bottom/>
      <diagonal/>
    </border>
    <border>
      <left style="thin">
        <color indexed="64"/>
      </left>
      <right style="thin">
        <color indexed="64"/>
      </right>
      <top style="hair">
        <color indexed="64"/>
      </top>
      <bottom/>
      <diagonal/>
    </border>
    <border>
      <left/>
      <right style="thin">
        <color indexed="64"/>
      </right>
      <top style="hair">
        <color indexed="64"/>
      </top>
      <bottom/>
      <diagonal/>
    </border>
    <border>
      <left/>
      <right/>
      <top style="thin">
        <color indexed="64"/>
      </top>
      <bottom style="thin">
        <color indexed="64"/>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hair">
        <color indexed="8"/>
      </bottom>
      <diagonal/>
    </border>
    <border>
      <left style="medium">
        <color indexed="16"/>
      </left>
      <right style="thin">
        <color indexed="8"/>
      </right>
      <top style="medium">
        <color indexed="16"/>
      </top>
      <bottom style="hair">
        <color indexed="8"/>
      </bottom>
      <diagonal/>
    </border>
    <border>
      <left style="thin">
        <color indexed="8"/>
      </left>
      <right style="thin">
        <color indexed="8"/>
      </right>
      <top style="medium">
        <color indexed="16"/>
      </top>
      <bottom style="hair">
        <color indexed="8"/>
      </bottom>
      <diagonal/>
    </border>
    <border>
      <left style="thin">
        <color indexed="8"/>
      </left>
      <right style="medium">
        <color indexed="16"/>
      </right>
      <top style="medium">
        <color indexed="16"/>
      </top>
      <bottom style="hair">
        <color indexed="8"/>
      </bottom>
      <diagonal/>
    </border>
    <border>
      <left/>
      <right style="thin">
        <color indexed="8"/>
      </right>
      <top style="thin">
        <color indexed="8"/>
      </top>
      <bottom style="hair">
        <color indexed="8"/>
      </bottom>
      <diagonal/>
    </border>
    <border>
      <left style="thin">
        <color indexed="8"/>
      </left>
      <right style="thin">
        <color indexed="8"/>
      </right>
      <top style="thin">
        <color indexed="8"/>
      </top>
      <bottom style="hair">
        <color indexed="8"/>
      </bottom>
      <diagonal/>
    </border>
    <border>
      <left style="thin">
        <color indexed="8"/>
      </left>
      <right/>
      <top style="hair">
        <color indexed="8"/>
      </top>
      <bottom style="hair">
        <color indexed="8"/>
      </bottom>
      <diagonal/>
    </border>
    <border>
      <left style="medium">
        <color indexed="16"/>
      </left>
      <right style="thin">
        <color indexed="8"/>
      </right>
      <top style="hair">
        <color indexed="8"/>
      </top>
      <bottom style="medium">
        <color indexed="16"/>
      </bottom>
      <diagonal/>
    </border>
    <border>
      <left style="thin">
        <color indexed="8"/>
      </left>
      <right style="thin">
        <color indexed="8"/>
      </right>
      <top style="hair">
        <color indexed="8"/>
      </top>
      <bottom style="medium">
        <color indexed="16"/>
      </bottom>
      <diagonal/>
    </border>
    <border>
      <left style="thin">
        <color indexed="8"/>
      </left>
      <right style="medium">
        <color indexed="16"/>
      </right>
      <top style="hair">
        <color indexed="8"/>
      </top>
      <bottom style="medium">
        <color indexed="16"/>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style="thin">
        <color indexed="8"/>
      </left>
      <right style="thin">
        <color indexed="8"/>
      </right>
      <top/>
      <bottom/>
      <diagonal/>
    </border>
    <border>
      <left style="thin">
        <color indexed="8"/>
      </left>
      <right/>
      <top/>
      <bottom style="hair">
        <color indexed="8"/>
      </bottom>
      <diagonal/>
    </border>
    <border>
      <left style="medium">
        <color indexed="16"/>
      </left>
      <right style="thin">
        <color indexed="8"/>
      </right>
      <top/>
      <bottom style="hair">
        <color indexed="8"/>
      </bottom>
      <diagonal/>
    </border>
    <border>
      <left style="thin">
        <color indexed="8"/>
      </left>
      <right style="medium">
        <color indexed="16"/>
      </right>
      <top/>
      <bottom style="hair">
        <color indexed="8"/>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medium">
        <color indexed="16"/>
      </left>
      <right style="thin">
        <color indexed="8"/>
      </right>
      <top style="medium">
        <color indexed="16"/>
      </top>
      <bottom style="medium">
        <color indexed="16"/>
      </bottom>
      <diagonal/>
    </border>
    <border>
      <left style="thin">
        <color indexed="8"/>
      </left>
      <right style="thin">
        <color indexed="8"/>
      </right>
      <top style="medium">
        <color indexed="16"/>
      </top>
      <bottom style="medium">
        <color indexed="16"/>
      </bottom>
      <diagonal/>
    </border>
    <border>
      <left style="thin">
        <color indexed="8"/>
      </left>
      <right style="medium">
        <color indexed="16"/>
      </right>
      <top style="medium">
        <color indexed="16"/>
      </top>
      <bottom style="medium">
        <color indexed="16"/>
      </bottom>
      <diagonal/>
    </border>
    <border>
      <left style="thin">
        <color indexed="8"/>
      </left>
      <right style="thin">
        <color indexed="8"/>
      </right>
      <top style="medium">
        <color indexed="16"/>
      </top>
      <bottom style="hair">
        <color indexed="16"/>
      </bottom>
      <diagonal/>
    </border>
    <border>
      <left style="thin">
        <color indexed="8"/>
      </left>
      <right/>
      <top style="hair">
        <color indexed="8"/>
      </top>
      <bottom/>
      <diagonal/>
    </border>
    <border>
      <left style="medium">
        <color indexed="16"/>
      </left>
      <right style="thin">
        <color indexed="8"/>
      </right>
      <top style="hair">
        <color indexed="16"/>
      </top>
      <bottom style="hair">
        <color indexed="16"/>
      </bottom>
      <diagonal/>
    </border>
    <border>
      <left style="thin">
        <color indexed="8"/>
      </left>
      <right style="thin">
        <color indexed="8"/>
      </right>
      <top style="hair">
        <color indexed="16"/>
      </top>
      <bottom style="hair">
        <color indexed="16"/>
      </bottom>
      <diagonal/>
    </border>
    <border>
      <left style="thin">
        <color indexed="8"/>
      </left>
      <right style="medium">
        <color indexed="16"/>
      </right>
      <top style="hair">
        <color indexed="16"/>
      </top>
      <bottom style="hair">
        <color indexed="16"/>
      </bottom>
      <diagonal/>
    </border>
    <border>
      <left style="thin">
        <color indexed="8"/>
      </left>
      <right style="thin">
        <color indexed="8"/>
      </right>
      <top style="hair">
        <color indexed="8"/>
      </top>
      <bottom/>
      <diagonal/>
    </border>
    <border>
      <left style="thin">
        <color indexed="8"/>
      </left>
      <right style="thin">
        <color indexed="8"/>
      </right>
      <top style="hair">
        <color indexed="16"/>
      </top>
      <bottom style="medium">
        <color indexed="16"/>
      </bottom>
      <diagonal/>
    </border>
    <border>
      <left/>
      <right style="thin">
        <color indexed="8"/>
      </right>
      <top style="hair">
        <color indexed="8"/>
      </top>
      <bottom/>
      <diagonal/>
    </border>
    <border>
      <left style="medium">
        <color indexed="8"/>
      </left>
      <right style="thin">
        <color indexed="8"/>
      </right>
      <top style="medium">
        <color indexed="8"/>
      </top>
      <bottom style="medium">
        <color indexed="8"/>
      </bottom>
      <diagonal/>
    </border>
    <border>
      <left style="thin">
        <color indexed="8"/>
      </left>
      <right style="thin">
        <color indexed="8"/>
      </right>
      <top style="medium">
        <color indexed="8"/>
      </top>
      <bottom style="medium">
        <color indexed="8"/>
      </bottom>
      <diagonal/>
    </border>
    <border>
      <left style="thin">
        <color indexed="8"/>
      </left>
      <right style="medium">
        <color indexed="8"/>
      </right>
      <top style="medium">
        <color indexed="8"/>
      </top>
      <bottom style="medium">
        <color indexed="8"/>
      </bottom>
      <diagonal/>
    </border>
    <border>
      <left style="thin">
        <color indexed="8"/>
      </left>
      <right style="thin">
        <color indexed="8"/>
      </right>
      <top/>
      <bottom style="thin">
        <color indexed="8"/>
      </bottom>
      <diagonal/>
    </border>
    <border>
      <left style="thin">
        <color indexed="23"/>
      </left>
      <right style="thin">
        <color indexed="23"/>
      </right>
      <top style="thin">
        <color indexed="23"/>
      </top>
      <bottom style="thin">
        <color indexed="23"/>
      </bottom>
      <diagonal/>
    </border>
    <border>
      <left/>
      <right/>
      <top/>
      <bottom style="double">
        <color indexed="51"/>
      </bottom>
      <diagonal/>
    </border>
    <border>
      <left style="thin">
        <color indexed="22"/>
      </left>
      <right style="thin">
        <color indexed="22"/>
      </right>
      <top style="thin">
        <color indexed="22"/>
      </top>
      <bottom style="thin">
        <color indexed="22"/>
      </bottom>
      <diagonal/>
    </border>
    <border>
      <left style="thin">
        <color indexed="62"/>
      </left>
      <right style="thin">
        <color indexed="62"/>
      </right>
      <top style="thin">
        <color indexed="62"/>
      </top>
      <bottom style="thin">
        <color indexed="62"/>
      </bottom>
      <diagonal/>
    </border>
    <border>
      <left/>
      <right/>
      <top/>
      <bottom style="thick">
        <color indexed="48"/>
      </bottom>
      <diagonal/>
    </border>
    <border>
      <left/>
      <right/>
      <top/>
      <bottom style="thick">
        <color indexed="22"/>
      </bottom>
      <diagonal/>
    </border>
    <border>
      <left/>
      <right/>
      <top/>
      <bottom style="medium">
        <color indexed="48"/>
      </bottom>
      <diagonal/>
    </border>
    <border>
      <left/>
      <right/>
      <top style="thin">
        <color indexed="48"/>
      </top>
      <bottom style="double">
        <color indexed="48"/>
      </bottom>
      <diagonal/>
    </border>
    <border>
      <left style="double">
        <color indexed="62"/>
      </left>
      <right style="double">
        <color indexed="62"/>
      </right>
      <top style="double">
        <color indexed="62"/>
      </top>
      <bottom style="double">
        <color indexed="62"/>
      </bottom>
      <diagonal/>
    </border>
  </borders>
  <cellStyleXfs count="447">
    <xf numFmtId="0" fontId="0" fillId="0" borderId="0"/>
    <xf numFmtId="0" fontId="18" fillId="0" borderId="0"/>
    <xf numFmtId="0" fontId="18" fillId="0" borderId="0"/>
    <xf numFmtId="0" fontId="28" fillId="0" borderId="0"/>
    <xf numFmtId="0" fontId="1" fillId="49" borderId="0" applyNumberFormat="0" applyBorder="0" applyAlignment="0" applyProtection="0"/>
    <xf numFmtId="0" fontId="1" fillId="49" borderId="0" applyNumberFormat="0" applyBorder="0" applyAlignment="0" applyProtection="0"/>
    <xf numFmtId="0" fontId="1" fillId="10" borderId="0" applyNumberFormat="0" applyBorder="0" applyAlignment="0" applyProtection="0"/>
    <xf numFmtId="0" fontId="29" fillId="49" borderId="0" applyNumberFormat="0" applyBorder="0" applyAlignment="0" applyProtection="0"/>
    <xf numFmtId="0" fontId="1" fillId="49" borderId="0" applyNumberFormat="0" applyBorder="0" applyAlignment="0" applyProtection="0"/>
    <xf numFmtId="0" fontId="1" fillId="10" borderId="0" applyNumberFormat="0" applyBorder="0" applyAlignment="0" applyProtection="0"/>
    <xf numFmtId="0" fontId="29" fillId="49" borderId="0" applyNumberFormat="0" applyBorder="0" applyAlignment="0" applyProtection="0"/>
    <xf numFmtId="0" fontId="29" fillId="49" borderId="0" applyNumberFormat="0" applyBorder="0" applyAlignment="0" applyProtection="0"/>
    <xf numFmtId="0" fontId="1" fillId="10" borderId="0" applyNumberFormat="0" applyBorder="0" applyAlignment="0" applyProtection="0"/>
    <xf numFmtId="0" fontId="29" fillId="49"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50" borderId="0" applyNumberFormat="0" applyBorder="0" applyAlignment="0" applyProtection="0"/>
    <xf numFmtId="0" fontId="1" fillId="50" borderId="0" applyNumberFormat="0" applyBorder="0" applyAlignment="0" applyProtection="0"/>
    <xf numFmtId="0" fontId="1" fillId="14" borderId="0" applyNumberFormat="0" applyBorder="0" applyAlignment="0" applyProtection="0"/>
    <xf numFmtId="0" fontId="29" fillId="50" borderId="0" applyNumberFormat="0" applyBorder="0" applyAlignment="0" applyProtection="0"/>
    <xf numFmtId="0" fontId="1" fillId="50" borderId="0" applyNumberFormat="0" applyBorder="0" applyAlignment="0" applyProtection="0"/>
    <xf numFmtId="0" fontId="1" fillId="14" borderId="0" applyNumberFormat="0" applyBorder="0" applyAlignment="0" applyProtection="0"/>
    <xf numFmtId="0" fontId="29" fillId="50" borderId="0" applyNumberFormat="0" applyBorder="0" applyAlignment="0" applyProtection="0"/>
    <xf numFmtId="0" fontId="29" fillId="50" borderId="0" applyNumberFormat="0" applyBorder="0" applyAlignment="0" applyProtection="0"/>
    <xf numFmtId="0" fontId="1" fillId="14" borderId="0" applyNumberFormat="0" applyBorder="0" applyAlignment="0" applyProtection="0"/>
    <xf numFmtId="0" fontId="29" fillId="50"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51" borderId="0" applyNumberFormat="0" applyBorder="0" applyAlignment="0" applyProtection="0"/>
    <xf numFmtId="0" fontId="1" fillId="51" borderId="0" applyNumberFormat="0" applyBorder="0" applyAlignment="0" applyProtection="0"/>
    <xf numFmtId="0" fontId="1" fillId="18" borderId="0" applyNumberFormat="0" applyBorder="0" applyAlignment="0" applyProtection="0"/>
    <xf numFmtId="0" fontId="29" fillId="52" borderId="0" applyNumberFormat="0" applyBorder="0" applyAlignment="0" applyProtection="0"/>
    <xf numFmtId="0" fontId="1" fillId="51" borderId="0" applyNumberFormat="0" applyBorder="0" applyAlignment="0" applyProtection="0"/>
    <xf numFmtId="0" fontId="1" fillId="18" borderId="0" applyNumberFormat="0" applyBorder="0" applyAlignment="0" applyProtection="0"/>
    <xf numFmtId="0" fontId="29" fillId="52" borderId="0" applyNumberFormat="0" applyBorder="0" applyAlignment="0" applyProtection="0"/>
    <xf numFmtId="0" fontId="29" fillId="52" borderId="0" applyNumberFormat="0" applyBorder="0" applyAlignment="0" applyProtection="0"/>
    <xf numFmtId="0" fontId="1" fillId="18" borderId="0" applyNumberFormat="0" applyBorder="0" applyAlignment="0" applyProtection="0"/>
    <xf numFmtId="0" fontId="29" fillId="52" borderId="0" applyNumberFormat="0" applyBorder="0" applyAlignment="0" applyProtection="0"/>
    <xf numFmtId="0" fontId="1" fillId="18" borderId="0" applyNumberFormat="0" applyBorder="0" applyAlignment="0" applyProtection="0"/>
    <xf numFmtId="0" fontId="1" fillId="18" borderId="0" applyNumberFormat="0" applyBorder="0" applyAlignment="0" applyProtection="0"/>
    <xf numFmtId="0" fontId="1" fillId="18" borderId="0" applyNumberFormat="0" applyBorder="0" applyAlignment="0" applyProtection="0"/>
    <xf numFmtId="0" fontId="1" fillId="49" borderId="0" applyNumberFormat="0" applyBorder="0" applyAlignment="0" applyProtection="0"/>
    <xf numFmtId="0" fontId="1" fillId="49" borderId="0" applyNumberFormat="0" applyBorder="0" applyAlignment="0" applyProtection="0"/>
    <xf numFmtId="0" fontId="1" fillId="22" borderId="0" applyNumberFormat="0" applyBorder="0" applyAlignment="0" applyProtection="0"/>
    <xf numFmtId="0" fontId="29" fillId="49" borderId="0" applyNumberFormat="0" applyBorder="0" applyAlignment="0" applyProtection="0"/>
    <xf numFmtId="0" fontId="1" fillId="49" borderId="0" applyNumberFormat="0" applyBorder="0" applyAlignment="0" applyProtection="0"/>
    <xf numFmtId="0" fontId="1" fillId="22" borderId="0" applyNumberFormat="0" applyBorder="0" applyAlignment="0" applyProtection="0"/>
    <xf numFmtId="0" fontId="29" fillId="49" borderId="0" applyNumberFormat="0" applyBorder="0" applyAlignment="0" applyProtection="0"/>
    <xf numFmtId="0" fontId="29" fillId="49" borderId="0" applyNumberFormat="0" applyBorder="0" applyAlignment="0" applyProtection="0"/>
    <xf numFmtId="0" fontId="1" fillId="22" borderId="0" applyNumberFormat="0" applyBorder="0" applyAlignment="0" applyProtection="0"/>
    <xf numFmtId="0" fontId="29" fillId="49" borderId="0" applyNumberFormat="0" applyBorder="0" applyAlignment="0" applyProtection="0"/>
    <xf numFmtId="0" fontId="1" fillId="22" borderId="0" applyNumberFormat="0" applyBorder="0" applyAlignment="0" applyProtection="0"/>
    <xf numFmtId="0" fontId="1" fillId="22" borderId="0" applyNumberFormat="0" applyBorder="0" applyAlignment="0" applyProtection="0"/>
    <xf numFmtId="0" fontId="1" fillId="22" borderId="0" applyNumberFormat="0" applyBorder="0" applyAlignment="0" applyProtection="0"/>
    <xf numFmtId="0" fontId="1" fillId="53" borderId="0" applyNumberFormat="0" applyBorder="0" applyAlignment="0" applyProtection="0"/>
    <xf numFmtId="0" fontId="1" fillId="53" borderId="0" applyNumberFormat="0" applyBorder="0" applyAlignment="0" applyProtection="0"/>
    <xf numFmtId="0" fontId="1" fillId="26" borderId="0" applyNumberFormat="0" applyBorder="0" applyAlignment="0" applyProtection="0"/>
    <xf numFmtId="0" fontId="29" fillId="54" borderId="0" applyNumberFormat="0" applyBorder="0" applyAlignment="0" applyProtection="0"/>
    <xf numFmtId="0" fontId="1" fillId="53" borderId="0" applyNumberFormat="0" applyBorder="0" applyAlignment="0" applyProtection="0"/>
    <xf numFmtId="0" fontId="1" fillId="26" borderId="0" applyNumberFormat="0" applyBorder="0" applyAlignment="0" applyProtection="0"/>
    <xf numFmtId="0" fontId="29" fillId="54" borderId="0" applyNumberFormat="0" applyBorder="0" applyAlignment="0" applyProtection="0"/>
    <xf numFmtId="0" fontId="29" fillId="54" borderId="0" applyNumberFormat="0" applyBorder="0" applyAlignment="0" applyProtection="0"/>
    <xf numFmtId="0" fontId="1" fillId="26" borderId="0" applyNumberFormat="0" applyBorder="0" applyAlignment="0" applyProtection="0"/>
    <xf numFmtId="0" fontId="29" fillId="54" borderId="0" applyNumberFormat="0" applyBorder="0" applyAlignment="0" applyProtection="0"/>
    <xf numFmtId="0" fontId="1" fillId="26" borderId="0" applyNumberFormat="0" applyBorder="0" applyAlignment="0" applyProtection="0"/>
    <xf numFmtId="0" fontId="1" fillId="26" borderId="0" applyNumberFormat="0" applyBorder="0" applyAlignment="0" applyProtection="0"/>
    <xf numFmtId="0" fontId="1" fillId="26" borderId="0" applyNumberFormat="0" applyBorder="0" applyAlignment="0" applyProtection="0"/>
    <xf numFmtId="0" fontId="1" fillId="52" borderId="0" applyNumberFormat="0" applyBorder="0" applyAlignment="0" applyProtection="0"/>
    <xf numFmtId="0" fontId="1" fillId="52" borderId="0" applyNumberFormat="0" applyBorder="0" applyAlignment="0" applyProtection="0"/>
    <xf numFmtId="0" fontId="1" fillId="30" borderId="0" applyNumberFormat="0" applyBorder="0" applyAlignment="0" applyProtection="0"/>
    <xf numFmtId="0" fontId="29" fillId="52" borderId="0" applyNumberFormat="0" applyBorder="0" applyAlignment="0" applyProtection="0"/>
    <xf numFmtId="0" fontId="1" fillId="52" borderId="0" applyNumberFormat="0" applyBorder="0" applyAlignment="0" applyProtection="0"/>
    <xf numFmtId="0" fontId="1" fillId="30" borderId="0" applyNumberFormat="0" applyBorder="0" applyAlignment="0" applyProtection="0"/>
    <xf numFmtId="0" fontId="29" fillId="52" borderId="0" applyNumberFormat="0" applyBorder="0" applyAlignment="0" applyProtection="0"/>
    <xf numFmtId="0" fontId="29" fillId="52" borderId="0" applyNumberFormat="0" applyBorder="0" applyAlignment="0" applyProtection="0"/>
    <xf numFmtId="0" fontId="1" fillId="30" borderId="0" applyNumberFormat="0" applyBorder="0" applyAlignment="0" applyProtection="0"/>
    <xf numFmtId="0" fontId="29" fillId="52" borderId="0" applyNumberFormat="0" applyBorder="0" applyAlignment="0" applyProtection="0"/>
    <xf numFmtId="0" fontId="1" fillId="30" borderId="0" applyNumberFormat="0" applyBorder="0" applyAlignment="0" applyProtection="0"/>
    <xf numFmtId="0" fontId="1" fillId="30" borderId="0" applyNumberFormat="0" applyBorder="0" applyAlignment="0" applyProtection="0"/>
    <xf numFmtId="0" fontId="1" fillId="30" borderId="0" applyNumberFormat="0" applyBorder="0" applyAlignment="0" applyProtection="0"/>
    <xf numFmtId="0" fontId="1" fillId="55" borderId="0" applyNumberFormat="0" applyBorder="0" applyAlignment="0" applyProtection="0"/>
    <xf numFmtId="0" fontId="1" fillId="55" borderId="0" applyNumberFormat="0" applyBorder="0" applyAlignment="0" applyProtection="0"/>
    <xf numFmtId="0" fontId="1" fillId="11" borderId="0" applyNumberFormat="0" applyBorder="0" applyAlignment="0" applyProtection="0"/>
    <xf numFmtId="0" fontId="29" fillId="55" borderId="0" applyNumberFormat="0" applyBorder="0" applyAlignment="0" applyProtection="0"/>
    <xf numFmtId="0" fontId="1" fillId="55" borderId="0" applyNumberFormat="0" applyBorder="0" applyAlignment="0" applyProtection="0"/>
    <xf numFmtId="0" fontId="1" fillId="11" borderId="0" applyNumberFormat="0" applyBorder="0" applyAlignment="0" applyProtection="0"/>
    <xf numFmtId="0" fontId="29" fillId="55" borderId="0" applyNumberFormat="0" applyBorder="0" applyAlignment="0" applyProtection="0"/>
    <xf numFmtId="0" fontId="1" fillId="55" borderId="0" applyNumberFormat="0" applyBorder="0" applyAlignment="0" applyProtection="0"/>
    <xf numFmtId="0" fontId="29" fillId="55" borderId="0" applyNumberFormat="0" applyBorder="0" applyAlignment="0" applyProtection="0"/>
    <xf numFmtId="0" fontId="29" fillId="55" borderId="0" applyNumberFormat="0" applyBorder="0" applyAlignment="0" applyProtection="0"/>
    <xf numFmtId="0" fontId="1" fillId="11" borderId="0" applyNumberFormat="0" applyBorder="0" applyAlignment="0" applyProtection="0"/>
    <xf numFmtId="0" fontId="1" fillId="55"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5" borderId="0" applyNumberFormat="0" applyBorder="0" applyAlignment="0" applyProtection="0"/>
    <xf numFmtId="0" fontId="29" fillId="50" borderId="0" applyNumberFormat="0" applyBorder="0" applyAlignment="0" applyProtection="0"/>
    <xf numFmtId="0" fontId="1" fillId="15" borderId="0" applyNumberFormat="0" applyBorder="0" applyAlignment="0" applyProtection="0"/>
    <xf numFmtId="0" fontId="29" fillId="50" borderId="0" applyNumberFormat="0" applyBorder="0" applyAlignment="0" applyProtection="0"/>
    <xf numFmtId="0" fontId="29" fillId="50" borderId="0" applyNumberFormat="0" applyBorder="0" applyAlignment="0" applyProtection="0"/>
    <xf numFmtId="0" fontId="1" fillId="15" borderId="0" applyNumberFormat="0" applyBorder="0" applyAlignment="0" applyProtection="0"/>
    <xf numFmtId="0" fontId="29" fillId="50"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51" borderId="0" applyNumberFormat="0" applyBorder="0" applyAlignment="0" applyProtection="0"/>
    <xf numFmtId="0" fontId="1" fillId="51" borderId="0" applyNumberFormat="0" applyBorder="0" applyAlignment="0" applyProtection="0"/>
    <xf numFmtId="0" fontId="1" fillId="19" borderId="0" applyNumberFormat="0" applyBorder="0" applyAlignment="0" applyProtection="0"/>
    <xf numFmtId="0" fontId="29" fillId="56" borderId="0" applyNumberFormat="0" applyBorder="0" applyAlignment="0" applyProtection="0"/>
    <xf numFmtId="0" fontId="1" fillId="51" borderId="0" applyNumberFormat="0" applyBorder="0" applyAlignment="0" applyProtection="0"/>
    <xf numFmtId="0" fontId="1" fillId="19" borderId="0" applyNumberFormat="0" applyBorder="0" applyAlignment="0" applyProtection="0"/>
    <xf numFmtId="0" fontId="29" fillId="56" borderId="0" applyNumberFormat="0" applyBorder="0" applyAlignment="0" applyProtection="0"/>
    <xf numFmtId="0" fontId="29" fillId="56" borderId="0" applyNumberFormat="0" applyBorder="0" applyAlignment="0" applyProtection="0"/>
    <xf numFmtId="0" fontId="1" fillId="19" borderId="0" applyNumberFormat="0" applyBorder="0" applyAlignment="0" applyProtection="0"/>
    <xf numFmtId="0" fontId="29" fillId="56"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55" borderId="0" applyNumberFormat="0" applyBorder="0" applyAlignment="0" applyProtection="0"/>
    <xf numFmtId="0" fontId="1" fillId="55" borderId="0" applyNumberFormat="0" applyBorder="0" applyAlignment="0" applyProtection="0"/>
    <xf numFmtId="0" fontId="1" fillId="23" borderId="0" applyNumberFormat="0" applyBorder="0" applyAlignment="0" applyProtection="0"/>
    <xf numFmtId="0" fontId="29" fillId="55" borderId="0" applyNumberFormat="0" applyBorder="0" applyAlignment="0" applyProtection="0"/>
    <xf numFmtId="0" fontId="1" fillId="55" borderId="0" applyNumberFormat="0" applyBorder="0" applyAlignment="0" applyProtection="0"/>
    <xf numFmtId="0" fontId="1" fillId="23" borderId="0" applyNumberFormat="0" applyBorder="0" applyAlignment="0" applyProtection="0"/>
    <xf numFmtId="0" fontId="29" fillId="55" borderId="0" applyNumberFormat="0" applyBorder="0" applyAlignment="0" applyProtection="0"/>
    <xf numFmtId="0" fontId="1" fillId="55" borderId="0" applyNumberFormat="0" applyBorder="0" applyAlignment="0" applyProtection="0"/>
    <xf numFmtId="0" fontId="29" fillId="55" borderId="0" applyNumberFormat="0" applyBorder="0" applyAlignment="0" applyProtection="0"/>
    <xf numFmtId="0" fontId="29" fillId="55" borderId="0" applyNumberFormat="0" applyBorder="0" applyAlignment="0" applyProtection="0"/>
    <xf numFmtId="0" fontId="1" fillId="23" borderId="0" applyNumberFormat="0" applyBorder="0" applyAlignment="0" applyProtection="0"/>
    <xf numFmtId="0" fontId="1" fillId="55" borderId="0" applyNumberFormat="0" applyBorder="0" applyAlignment="0" applyProtection="0"/>
    <xf numFmtId="0" fontId="1" fillId="23" borderId="0" applyNumberFormat="0" applyBorder="0" applyAlignment="0" applyProtection="0"/>
    <xf numFmtId="0" fontId="1" fillId="23"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29" fillId="57" borderId="0" applyNumberFormat="0" applyBorder="0" applyAlignment="0" applyProtection="0"/>
    <xf numFmtId="0" fontId="1" fillId="27" borderId="0" applyNumberFormat="0" applyBorder="0" applyAlignment="0" applyProtection="0"/>
    <xf numFmtId="0" fontId="29" fillId="57" borderId="0" applyNumberFormat="0" applyBorder="0" applyAlignment="0" applyProtection="0"/>
    <xf numFmtId="0" fontId="29" fillId="57" borderId="0" applyNumberFormat="0" applyBorder="0" applyAlignment="0" applyProtection="0"/>
    <xf numFmtId="0" fontId="1" fillId="27" borderId="0" applyNumberFormat="0" applyBorder="0" applyAlignment="0" applyProtection="0"/>
    <xf numFmtId="0" fontId="29" fillId="57" borderId="0" applyNumberFormat="0" applyBorder="0" applyAlignment="0" applyProtection="0"/>
    <xf numFmtId="0" fontId="1" fillId="27" borderId="0" applyNumberFormat="0" applyBorder="0" applyAlignment="0" applyProtection="0"/>
    <xf numFmtId="0" fontId="1" fillId="27" borderId="0" applyNumberFormat="0" applyBorder="0" applyAlignment="0" applyProtection="0"/>
    <xf numFmtId="0" fontId="1" fillId="27" borderId="0" applyNumberFormat="0" applyBorder="0" applyAlignment="0" applyProtection="0"/>
    <xf numFmtId="0" fontId="1" fillId="56" borderId="0" applyNumberFormat="0" applyBorder="0" applyAlignment="0" applyProtection="0"/>
    <xf numFmtId="0" fontId="1" fillId="56" borderId="0" applyNumberFormat="0" applyBorder="0" applyAlignment="0" applyProtection="0"/>
    <xf numFmtId="0" fontId="1" fillId="31" borderId="0" applyNumberFormat="0" applyBorder="0" applyAlignment="0" applyProtection="0"/>
    <xf numFmtId="0" fontId="29" fillId="56" borderId="0" applyNumberFormat="0" applyBorder="0" applyAlignment="0" applyProtection="0"/>
    <xf numFmtId="0" fontId="1" fillId="56" borderId="0" applyNumberFormat="0" applyBorder="0" applyAlignment="0" applyProtection="0"/>
    <xf numFmtId="0" fontId="1" fillId="31" borderId="0" applyNumberFormat="0" applyBorder="0" applyAlignment="0" applyProtection="0"/>
    <xf numFmtId="0" fontId="29" fillId="56" borderId="0" applyNumberFormat="0" applyBorder="0" applyAlignment="0" applyProtection="0"/>
    <xf numFmtId="0" fontId="29" fillId="56" borderId="0" applyNumberFormat="0" applyBorder="0" applyAlignment="0" applyProtection="0"/>
    <xf numFmtId="0" fontId="1" fillId="31" borderId="0" applyNumberFormat="0" applyBorder="0" applyAlignment="0" applyProtection="0"/>
    <xf numFmtId="0" fontId="29" fillId="56" borderId="0" applyNumberFormat="0" applyBorder="0" applyAlignment="0" applyProtection="0"/>
    <xf numFmtId="0" fontId="1" fillId="31" borderId="0" applyNumberFormat="0" applyBorder="0" applyAlignment="0" applyProtection="0"/>
    <xf numFmtId="0" fontId="1" fillId="31" borderId="0" applyNumberFormat="0" applyBorder="0" applyAlignment="0" applyProtection="0"/>
    <xf numFmtId="0" fontId="1" fillId="31" borderId="0" applyNumberFormat="0" applyBorder="0" applyAlignment="0" applyProtection="0"/>
    <xf numFmtId="0" fontId="30" fillId="58" borderId="0" applyNumberFormat="0" applyBorder="0" applyAlignment="0" applyProtection="0"/>
    <xf numFmtId="0" fontId="31" fillId="58" borderId="0" applyNumberFormat="0" applyBorder="0" applyAlignment="0" applyProtection="0"/>
    <xf numFmtId="0" fontId="17" fillId="12" borderId="0" applyNumberFormat="0" applyBorder="0" applyAlignment="0" applyProtection="0"/>
    <xf numFmtId="0" fontId="32" fillId="58" borderId="0" applyNumberFormat="0" applyBorder="0" applyAlignment="0" applyProtection="0"/>
    <xf numFmtId="0" fontId="32" fillId="58" borderId="0" applyNumberFormat="0" applyBorder="0" applyAlignment="0" applyProtection="0"/>
    <xf numFmtId="0" fontId="31" fillId="16" borderId="0" applyNumberFormat="0" applyBorder="0" applyAlignment="0" applyProtection="0"/>
    <xf numFmtId="0" fontId="31" fillId="16" borderId="0" applyNumberFormat="0" applyBorder="0" applyAlignment="0" applyProtection="0"/>
    <xf numFmtId="0" fontId="17" fillId="16" borderId="0" applyNumberFormat="0" applyBorder="0" applyAlignment="0" applyProtection="0"/>
    <xf numFmtId="0" fontId="32" fillId="50" borderId="0" applyNumberFormat="0" applyBorder="0" applyAlignment="0" applyProtection="0"/>
    <xf numFmtId="0" fontId="32" fillId="50" borderId="0" applyNumberFormat="0" applyBorder="0" applyAlignment="0" applyProtection="0"/>
    <xf numFmtId="0" fontId="30" fillId="51" borderId="0" applyNumberFormat="0" applyBorder="0" applyAlignment="0" applyProtection="0"/>
    <xf numFmtId="0" fontId="31" fillId="51" borderId="0" applyNumberFormat="0" applyBorder="0" applyAlignment="0" applyProtection="0"/>
    <xf numFmtId="0" fontId="17" fillId="20" borderId="0" applyNumberFormat="0" applyBorder="0" applyAlignment="0" applyProtection="0"/>
    <xf numFmtId="0" fontId="32" fillId="56" borderId="0" applyNumberFormat="0" applyBorder="0" applyAlignment="0" applyProtection="0"/>
    <xf numFmtId="0" fontId="32" fillId="56" borderId="0" applyNumberFormat="0" applyBorder="0" applyAlignment="0" applyProtection="0"/>
    <xf numFmtId="0" fontId="32" fillId="56" borderId="0" applyNumberFormat="0" applyBorder="0" applyAlignment="0" applyProtection="0"/>
    <xf numFmtId="0" fontId="31" fillId="55" borderId="0" applyNumberFormat="0" applyBorder="0" applyAlignment="0" applyProtection="0"/>
    <xf numFmtId="0" fontId="31" fillId="55" borderId="0" applyNumberFormat="0" applyBorder="0" applyAlignment="0" applyProtection="0"/>
    <xf numFmtId="0" fontId="17" fillId="24" borderId="0" applyNumberFormat="0" applyBorder="0" applyAlignment="0" applyProtection="0"/>
    <xf numFmtId="0" fontId="32" fillId="55" borderId="0" applyNumberFormat="0" applyBorder="0" applyAlignment="0" applyProtection="0"/>
    <xf numFmtId="0" fontId="32" fillId="55" borderId="0" applyNumberFormat="0" applyBorder="0" applyAlignment="0" applyProtection="0"/>
    <xf numFmtId="0" fontId="30" fillId="58" borderId="0" applyNumberFormat="0" applyBorder="0" applyAlignment="0" applyProtection="0"/>
    <xf numFmtId="0" fontId="31" fillId="58" borderId="0" applyNumberFormat="0" applyBorder="0" applyAlignment="0" applyProtection="0"/>
    <xf numFmtId="0" fontId="17" fillId="28" borderId="0" applyNumberFormat="0" applyBorder="0" applyAlignment="0" applyProtection="0"/>
    <xf numFmtId="0" fontId="32" fillId="58" borderId="0" applyNumberFormat="0" applyBorder="0" applyAlignment="0" applyProtection="0"/>
    <xf numFmtId="0" fontId="32" fillId="58" borderId="0" applyNumberFormat="0" applyBorder="0" applyAlignment="0" applyProtection="0"/>
    <xf numFmtId="0" fontId="30" fillId="50" borderId="0" applyNumberFormat="0" applyBorder="0" applyAlignment="0" applyProtection="0"/>
    <xf numFmtId="0" fontId="31" fillId="50" borderId="0" applyNumberFormat="0" applyBorder="0" applyAlignment="0" applyProtection="0"/>
    <xf numFmtId="0" fontId="17" fillId="32" borderId="0" applyNumberFormat="0" applyBorder="0" applyAlignment="0" applyProtection="0"/>
    <xf numFmtId="0" fontId="32" fillId="50" borderId="0" applyNumberFormat="0" applyBorder="0" applyAlignment="0" applyProtection="0"/>
    <xf numFmtId="0" fontId="32" fillId="50" borderId="0" applyNumberFormat="0" applyBorder="0" applyAlignment="0" applyProtection="0"/>
    <xf numFmtId="0" fontId="30" fillId="58" borderId="0" applyNumberFormat="0" applyBorder="0" applyAlignment="0" applyProtection="0"/>
    <xf numFmtId="0" fontId="31" fillId="58" borderId="0" applyNumberFormat="0" applyBorder="0" applyAlignment="0" applyProtection="0"/>
    <xf numFmtId="0" fontId="17" fillId="9" borderId="0" applyNumberFormat="0" applyBorder="0" applyAlignment="0" applyProtection="0"/>
    <xf numFmtId="0" fontId="32" fillId="58" borderId="0" applyNumberFormat="0" applyBorder="0" applyAlignment="0" applyProtection="0"/>
    <xf numFmtId="0" fontId="32" fillId="58" borderId="0" applyNumberFormat="0" applyBorder="0" applyAlignment="0" applyProtection="0"/>
    <xf numFmtId="0" fontId="30" fillId="59" borderId="0" applyNumberFormat="0" applyBorder="0" applyAlignment="0" applyProtection="0"/>
    <xf numFmtId="0" fontId="31" fillId="59" borderId="0" applyNumberFormat="0" applyBorder="0" applyAlignment="0" applyProtection="0"/>
    <xf numFmtId="0" fontId="17" fillId="13" borderId="0" applyNumberFormat="0" applyBorder="0" applyAlignment="0" applyProtection="0"/>
    <xf numFmtId="0" fontId="32" fillId="53" borderId="0" applyNumberFormat="0" applyBorder="0" applyAlignment="0" applyProtection="0"/>
    <xf numFmtId="0" fontId="32" fillId="53" borderId="0" applyNumberFormat="0" applyBorder="0" applyAlignment="0" applyProtection="0"/>
    <xf numFmtId="0" fontId="32" fillId="53" borderId="0" applyNumberFormat="0" applyBorder="0" applyAlignment="0" applyProtection="0"/>
    <xf numFmtId="0" fontId="30" fillId="60" borderId="0" applyNumberFormat="0" applyBorder="0" applyAlignment="0" applyProtection="0"/>
    <xf numFmtId="0" fontId="31" fillId="60" borderId="0" applyNumberFormat="0" applyBorder="0" applyAlignment="0" applyProtection="0"/>
    <xf numFmtId="0" fontId="17" fillId="17" borderId="0" applyNumberFormat="0" applyBorder="0" applyAlignment="0" applyProtection="0"/>
    <xf numFmtId="0" fontId="32" fillId="60" borderId="0" applyNumberFormat="0" applyBorder="0" applyAlignment="0" applyProtection="0"/>
    <xf numFmtId="0" fontId="32" fillId="60" borderId="0" applyNumberFormat="0" applyBorder="0" applyAlignment="0" applyProtection="0"/>
    <xf numFmtId="0" fontId="30" fillId="61" borderId="0" applyNumberFormat="0" applyBorder="0" applyAlignment="0" applyProtection="0"/>
    <xf numFmtId="0" fontId="31" fillId="61" borderId="0" applyNumberFormat="0" applyBorder="0" applyAlignment="0" applyProtection="0"/>
    <xf numFmtId="0" fontId="17" fillId="21" borderId="0" applyNumberFormat="0" applyBorder="0" applyAlignment="0" applyProtection="0"/>
    <xf numFmtId="0" fontId="32" fillId="61" borderId="0" applyNumberFormat="0" applyBorder="0" applyAlignment="0" applyProtection="0"/>
    <xf numFmtId="0" fontId="32" fillId="61" borderId="0" applyNumberFormat="0" applyBorder="0" applyAlignment="0" applyProtection="0"/>
    <xf numFmtId="0" fontId="30" fillId="58" borderId="0" applyNumberFormat="0" applyBorder="0" applyAlignment="0" applyProtection="0"/>
    <xf numFmtId="0" fontId="31" fillId="58" borderId="0" applyNumberFormat="0" applyBorder="0" applyAlignment="0" applyProtection="0"/>
    <xf numFmtId="0" fontId="17" fillId="25" borderId="0" applyNumberFormat="0" applyBorder="0" applyAlignment="0" applyProtection="0"/>
    <xf numFmtId="0" fontId="32" fillId="58" borderId="0" applyNumberFormat="0" applyBorder="0" applyAlignment="0" applyProtection="0"/>
    <xf numFmtId="0" fontId="32" fillId="58" borderId="0" applyNumberFormat="0" applyBorder="0" applyAlignment="0" applyProtection="0"/>
    <xf numFmtId="0" fontId="30" fillId="59" borderId="0" applyNumberFormat="0" applyBorder="0" applyAlignment="0" applyProtection="0"/>
    <xf numFmtId="0" fontId="31" fillId="59" borderId="0" applyNumberFormat="0" applyBorder="0" applyAlignment="0" applyProtection="0"/>
    <xf numFmtId="0" fontId="17" fillId="29" borderId="0" applyNumberFormat="0" applyBorder="0" applyAlignment="0" applyProtection="0"/>
    <xf numFmtId="0" fontId="32" fillId="59" borderId="0" applyNumberFormat="0" applyBorder="0" applyAlignment="0" applyProtection="0"/>
    <xf numFmtId="0" fontId="32" fillId="59" borderId="0" applyNumberFormat="0" applyBorder="0" applyAlignment="0" applyProtection="0"/>
    <xf numFmtId="0" fontId="33" fillId="0" borderId="0" applyNumberFormat="0" applyFill="0" applyBorder="0" applyAlignment="0" applyProtection="0"/>
    <xf numFmtId="0" fontId="34" fillId="0" borderId="0" applyNumberFormat="0" applyFill="0" applyBorder="0" applyAlignment="0" applyProtection="0"/>
    <xf numFmtId="0" fontId="14" fillId="0" borderId="0" applyNumberFormat="0" applyFill="0" applyBorder="0" applyAlignment="0" applyProtection="0"/>
    <xf numFmtId="0" fontId="35" fillId="0" borderId="0" applyNumberFormat="0" applyFill="0" applyBorder="0" applyAlignment="0" applyProtection="0"/>
    <xf numFmtId="0" fontId="35" fillId="0" borderId="0" applyNumberFormat="0" applyFill="0" applyBorder="0" applyAlignment="0" applyProtection="0"/>
    <xf numFmtId="0" fontId="35" fillId="0" borderId="0" applyNumberFormat="0" applyFill="0" applyBorder="0" applyAlignment="0" applyProtection="0"/>
    <xf numFmtId="0" fontId="36" fillId="49" borderId="4" applyNumberFormat="0" applyAlignment="0" applyProtection="0"/>
    <xf numFmtId="0" fontId="36" fillId="49" borderId="4" applyNumberFormat="0" applyAlignment="0" applyProtection="0"/>
    <xf numFmtId="0" fontId="11" fillId="6" borderId="4" applyNumberFormat="0" applyAlignment="0" applyProtection="0"/>
    <xf numFmtId="0" fontId="37" fillId="51" borderId="83" applyNumberFormat="0" applyAlignment="0" applyProtection="0"/>
    <xf numFmtId="0" fontId="37" fillId="51" borderId="83" applyNumberFormat="0" applyAlignment="0" applyProtection="0"/>
    <xf numFmtId="0" fontId="38" fillId="0" borderId="84" applyNumberFormat="0" applyFill="0" applyAlignment="0" applyProtection="0"/>
    <xf numFmtId="0" fontId="39" fillId="0" borderId="84" applyNumberFormat="0" applyFill="0" applyAlignment="0" applyProtection="0"/>
    <xf numFmtId="0" fontId="12" fillId="0" borderId="6" applyNumberFormat="0" applyFill="0" applyAlignment="0" applyProtection="0"/>
    <xf numFmtId="0" fontId="38" fillId="0" borderId="84" applyNumberFormat="0" applyFill="0" applyAlignment="0" applyProtection="0"/>
    <xf numFmtId="0" fontId="38" fillId="0" borderId="84" applyNumberFormat="0" applyFill="0" applyAlignment="0" applyProtection="0"/>
    <xf numFmtId="0" fontId="38" fillId="0" borderId="84" applyNumberFormat="0" applyFill="0" applyAlignment="0" applyProtection="0"/>
    <xf numFmtId="0" fontId="38" fillId="0" borderId="84" applyNumberFormat="0" applyFill="0" applyAlignment="0" applyProtection="0"/>
    <xf numFmtId="0" fontId="38" fillId="0" borderId="84" applyNumberFormat="0" applyFill="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1"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8" fillId="52" borderId="85"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1"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9" fillId="8" borderId="8" applyNumberFormat="0" applyFont="0" applyAlignment="0" applyProtection="0"/>
    <xf numFmtId="0" fontId="28" fillId="52" borderId="85" applyNumberFormat="0" applyFont="0" applyAlignment="0" applyProtection="0"/>
    <xf numFmtId="0" fontId="1" fillId="8" borderId="8" applyNumberFormat="0" applyFont="0" applyAlignment="0" applyProtection="0"/>
    <xf numFmtId="0" fontId="29" fillId="8" borderId="8" applyNumberFormat="0" applyFont="0" applyAlignment="0" applyProtection="0"/>
    <xf numFmtId="0" fontId="28" fillId="52" borderId="85" applyNumberFormat="0" applyFont="0" applyAlignment="0" applyProtection="0"/>
    <xf numFmtId="0" fontId="1" fillId="8" borderId="8" applyNumberFormat="0" applyFont="0" applyAlignment="0" applyProtection="0"/>
    <xf numFmtId="0" fontId="1" fillId="8" borderId="8" applyNumberFormat="0" applyFont="0" applyAlignment="0" applyProtection="0"/>
    <xf numFmtId="0" fontId="1" fillId="8" borderId="8" applyNumberFormat="0" applyFont="0" applyAlignment="0" applyProtection="0"/>
    <xf numFmtId="0" fontId="1" fillId="8" borderId="8" applyNumberFormat="0" applyFont="0" applyAlignment="0" applyProtection="0"/>
    <xf numFmtId="0" fontId="40" fillId="56" borderId="4" applyNumberFormat="0" applyAlignment="0" applyProtection="0"/>
    <xf numFmtId="0" fontId="40" fillId="56" borderId="4" applyNumberFormat="0" applyAlignment="0" applyProtection="0"/>
    <xf numFmtId="0" fontId="9" fillId="5" borderId="4" applyNumberFormat="0" applyAlignment="0" applyProtection="0"/>
    <xf numFmtId="0" fontId="41" fillId="56" borderId="83" applyNumberFormat="0" applyAlignment="0" applyProtection="0"/>
    <xf numFmtId="0" fontId="41" fillId="56" borderId="83" applyNumberFormat="0" applyAlignment="0" applyProtection="0"/>
    <xf numFmtId="44" fontId="42" fillId="0" borderId="0" applyFont="0" applyFill="0" applyBorder="0" applyAlignment="0" applyProtection="0"/>
    <xf numFmtId="44" fontId="42" fillId="0" borderId="0" applyFont="0" applyFill="0" applyBorder="0" applyAlignment="0" applyProtection="0"/>
    <xf numFmtId="44" fontId="42" fillId="0" borderId="0" applyFont="0" applyFill="0" applyBorder="0" applyAlignment="0" applyProtection="0"/>
    <xf numFmtId="44" fontId="42" fillId="0" borderId="0" applyFont="0" applyFill="0" applyBorder="0" applyAlignment="0" applyProtection="0"/>
    <xf numFmtId="44" fontId="42" fillId="0" borderId="0" applyFont="0" applyFill="0" applyBorder="0" applyAlignment="0" applyProtection="0"/>
    <xf numFmtId="44" fontId="42" fillId="0" borderId="0" applyFont="0" applyFill="0" applyBorder="0" applyAlignment="0" applyProtection="0"/>
    <xf numFmtId="0" fontId="7" fillId="3" borderId="0" applyNumberFormat="0" applyBorder="0" applyAlignment="0" applyProtection="0"/>
    <xf numFmtId="0" fontId="43" fillId="62" borderId="0" applyNumberFormat="0" applyBorder="0" applyAlignment="0" applyProtection="0"/>
    <xf numFmtId="0" fontId="43" fillId="62" borderId="0" applyNumberFormat="0" applyBorder="0" applyAlignment="0" applyProtection="0"/>
    <xf numFmtId="0" fontId="28" fillId="0" borderId="0" applyAlignment="0"/>
    <xf numFmtId="0" fontId="28" fillId="0" borderId="0" applyAlignment="0"/>
    <xf numFmtId="0" fontId="28" fillId="0" borderId="0" applyAlignment="0"/>
    <xf numFmtId="0" fontId="28" fillId="0" borderId="0" applyAlignment="0"/>
    <xf numFmtId="165" fontId="28" fillId="0" borderId="0" applyAlignment="0"/>
    <xf numFmtId="43" fontId="29" fillId="0" borderId="0" applyFont="0" applyFill="0" applyBorder="0" applyAlignment="0" applyProtection="0"/>
    <xf numFmtId="43" fontId="29" fillId="0" borderId="0" applyFont="0" applyFill="0" applyBorder="0" applyAlignment="0" applyProtection="0"/>
    <xf numFmtId="43" fontId="29" fillId="0" borderId="0" applyFont="0" applyFill="0" applyBorder="0" applyAlignment="0" applyProtection="0"/>
    <xf numFmtId="43" fontId="29" fillId="0" borderId="0" applyFont="0" applyFill="0" applyBorder="0" applyAlignment="0" applyProtection="0"/>
    <xf numFmtId="43" fontId="29" fillId="0" borderId="0" applyFont="0" applyFill="0" applyBorder="0" applyAlignment="0" applyProtection="0"/>
    <xf numFmtId="43" fontId="29" fillId="0" borderId="0" applyFont="0" applyFill="0" applyBorder="0" applyAlignment="0" applyProtection="0"/>
    <xf numFmtId="43" fontId="44" fillId="0" borderId="0" applyFont="0" applyFill="0" applyBorder="0" applyAlignment="0" applyProtection="0"/>
    <xf numFmtId="0" fontId="45" fillId="4" borderId="0" applyNumberFormat="0" applyBorder="0" applyAlignment="0" applyProtection="0"/>
    <xf numFmtId="0" fontId="45" fillId="4" borderId="0" applyNumberFormat="0" applyBorder="0" applyAlignment="0" applyProtection="0"/>
    <xf numFmtId="0" fontId="8" fillId="4" borderId="0" applyNumberFormat="0" applyBorder="0" applyAlignment="0" applyProtection="0"/>
    <xf numFmtId="0" fontId="46" fillId="56" borderId="0" applyNumberFormat="0" applyBorder="0" applyAlignment="0" applyProtection="0"/>
    <xf numFmtId="0" fontId="46" fillId="56" borderId="0" applyNumberFormat="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1" fillId="0" borderId="0"/>
    <xf numFmtId="0" fontId="47" fillId="0" borderId="0">
      <alignment vertical="top"/>
    </xf>
    <xf numFmtId="0" fontId="47" fillId="0" borderId="0">
      <alignment vertical="top"/>
    </xf>
    <xf numFmtId="0" fontId="47" fillId="0" borderId="0">
      <alignment vertical="top"/>
    </xf>
    <xf numFmtId="0" fontId="42" fillId="0" borderId="0" applyNumberFormat="0" applyFont="0" applyFill="0" applyBorder="0" applyAlignment="0" applyProtection="0"/>
    <xf numFmtId="0" fontId="1" fillId="0" borderId="0"/>
    <xf numFmtId="0" fontId="42" fillId="0" borderId="0"/>
    <xf numFmtId="0" fontId="42" fillId="0" borderId="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xf numFmtId="0" fontId="42" fillId="0" borderId="0" applyNumberFormat="0" applyFont="0" applyFill="0" applyBorder="0" applyAlignment="0" applyProtection="0"/>
    <xf numFmtId="0" fontId="47" fillId="0" borderId="0"/>
    <xf numFmtId="0" fontId="28" fillId="0" borderId="0"/>
    <xf numFmtId="0" fontId="42" fillId="0" borderId="0" applyNumberFormat="0" applyFont="0" applyFill="0" applyBorder="0" applyAlignment="0" applyProtection="0"/>
    <xf numFmtId="0" fontId="1" fillId="0" borderId="0"/>
    <xf numFmtId="0" fontId="42" fillId="0" borderId="0" applyNumberFormat="0" applyFont="0" applyFill="0" applyBorder="0" applyAlignment="0" applyProtection="0"/>
    <xf numFmtId="0" fontId="28" fillId="0" borderId="0"/>
    <xf numFmtId="0" fontId="1" fillId="0" borderId="0"/>
    <xf numFmtId="0" fontId="47" fillId="0" borderId="0">
      <alignment vertical="top"/>
    </xf>
    <xf numFmtId="0" fontId="28" fillId="0" borderId="0"/>
    <xf numFmtId="0" fontId="1" fillId="0" borderId="0"/>
    <xf numFmtId="0" fontId="28" fillId="0" borderId="0"/>
    <xf numFmtId="0" fontId="1" fillId="0" borderId="0"/>
    <xf numFmtId="0" fontId="1" fillId="0" borderId="0"/>
    <xf numFmtId="0" fontId="1" fillId="0" borderId="0"/>
    <xf numFmtId="0" fontId="28" fillId="0" borderId="0"/>
    <xf numFmtId="0" fontId="48" fillId="0" borderId="0"/>
    <xf numFmtId="0" fontId="44" fillId="0" borderId="0"/>
    <xf numFmtId="0" fontId="47" fillId="0" borderId="0">
      <alignment vertical="top"/>
    </xf>
    <xf numFmtId="0" fontId="42" fillId="0" borderId="0" applyNumberFormat="0" applyFont="0" applyFill="0" applyBorder="0" applyAlignment="0" applyProtection="0"/>
    <xf numFmtId="0" fontId="42" fillId="0" borderId="0" applyNumberFormat="0" applyFont="0" applyFill="0" applyBorder="0" applyAlignment="0" applyProtection="0"/>
    <xf numFmtId="0" fontId="1" fillId="0" borderId="0"/>
    <xf numFmtId="0" fontId="1" fillId="0" borderId="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1" fillId="0" borderId="0"/>
    <xf numFmtId="0" fontId="42" fillId="0" borderId="0" applyNumberFormat="0" applyFont="0" applyFill="0" applyBorder="0" applyAlignment="0" applyProtection="0"/>
    <xf numFmtId="0" fontId="42" fillId="0" borderId="0" applyNumberFormat="0" applyFont="0" applyFill="0" applyBorder="0" applyAlignment="0" applyProtection="0"/>
    <xf numFmtId="0" fontId="47" fillId="0" borderId="0">
      <alignment vertical="top"/>
    </xf>
    <xf numFmtId="0" fontId="1" fillId="0" borderId="0"/>
    <xf numFmtId="0" fontId="42" fillId="0" borderId="0" applyNumberFormat="0" applyFont="0" applyFill="0" applyBorder="0" applyAlignment="0" applyProtection="0"/>
    <xf numFmtId="0" fontId="1" fillId="0" borderId="0"/>
    <xf numFmtId="0" fontId="42" fillId="0" borderId="0" applyNumberFormat="0" applyFont="0" applyFill="0" applyBorder="0" applyAlignment="0" applyProtection="0"/>
    <xf numFmtId="0" fontId="42" fillId="0" borderId="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xf numFmtId="0" fontId="42" fillId="0" borderId="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0" fontId="42" fillId="0" borderId="0" applyNumberFormat="0" applyFont="0" applyFill="0" applyBorder="0" applyAlignment="0" applyProtection="0"/>
    <xf numFmtId="9" fontId="28" fillId="0" borderId="0" applyFont="0" applyFill="0" applyAlignment="0" applyProtection="0"/>
    <xf numFmtId="9" fontId="28" fillId="0" borderId="0" applyFont="0" applyFill="0" applyAlignment="0" applyProtection="0"/>
    <xf numFmtId="9" fontId="28" fillId="0" borderId="0" applyFont="0" applyFill="0" applyBorder="0" applyAlignment="0" applyProtection="0"/>
    <xf numFmtId="9" fontId="48" fillId="0" borderId="0" applyFont="0" applyFill="0" applyBorder="0" applyAlignment="0" applyProtection="0"/>
    <xf numFmtId="9" fontId="28" fillId="0" borderId="0" applyFont="0" applyFill="0" applyBorder="0" applyAlignment="0" applyProtection="0"/>
    <xf numFmtId="0" fontId="28" fillId="0" borderId="0" applyNumberFormat="0" applyFont="0" applyFill="0" applyBorder="0">
      <alignment horizontal="justify"/>
      <protection locked="0"/>
    </xf>
    <xf numFmtId="0" fontId="28" fillId="0" borderId="0" applyNumberFormat="0" applyFont="0" applyFill="0" applyBorder="0">
      <alignment horizontal="justify"/>
      <protection locked="0"/>
    </xf>
    <xf numFmtId="0" fontId="6" fillId="51" borderId="0" applyNumberFormat="0" applyBorder="0" applyAlignment="0" applyProtection="0"/>
    <xf numFmtId="0" fontId="6" fillId="51" borderId="0" applyNumberFormat="0" applyBorder="0" applyAlignment="0" applyProtection="0"/>
    <xf numFmtId="0" fontId="6" fillId="2" borderId="0" applyNumberFormat="0" applyBorder="0" applyAlignment="0" applyProtection="0"/>
    <xf numFmtId="0" fontId="49" fillId="63" borderId="0" applyNumberFormat="0" applyBorder="0" applyAlignment="0" applyProtection="0"/>
    <xf numFmtId="0" fontId="49" fillId="63" borderId="0" applyNumberFormat="0" applyBorder="0" applyAlignment="0" applyProtection="0"/>
    <xf numFmtId="0" fontId="50" fillId="49" borderId="86" applyNumberFormat="0" applyAlignment="0" applyProtection="0"/>
    <xf numFmtId="0" fontId="51" fillId="49" borderId="86" applyNumberFormat="0" applyAlignment="0" applyProtection="0"/>
    <xf numFmtId="0" fontId="10" fillId="6" borderId="5" applyNumberFormat="0" applyAlignment="0" applyProtection="0"/>
    <xf numFmtId="0" fontId="50" fillId="49" borderId="86" applyNumberFormat="0" applyAlignment="0" applyProtection="0"/>
    <xf numFmtId="0" fontId="50" fillId="49" borderId="86" applyNumberFormat="0" applyAlignment="0" applyProtection="0"/>
    <xf numFmtId="0" fontId="50" fillId="51" borderId="86" applyNumberFormat="0" applyAlignment="0" applyProtection="0"/>
    <xf numFmtId="0" fontId="50" fillId="51" borderId="86" applyNumberFormat="0" applyAlignment="0" applyProtection="0"/>
    <xf numFmtId="0" fontId="50" fillId="51" borderId="86" applyNumberFormat="0" applyAlignment="0" applyProtection="0"/>
    <xf numFmtId="0" fontId="15" fillId="0" borderId="0" applyNumberFormat="0" applyFill="0" applyBorder="0" applyAlignment="0" applyProtection="0"/>
    <xf numFmtId="0" fontId="52" fillId="0" borderId="0" applyNumberFormat="0" applyFill="0" applyBorder="0" applyAlignment="0" applyProtection="0"/>
    <xf numFmtId="0" fontId="52" fillId="0" borderId="0" applyNumberFormat="0" applyFill="0" applyBorder="0" applyAlignment="0" applyProtection="0"/>
    <xf numFmtId="0" fontId="53" fillId="0" borderId="0" applyNumberFormat="0" applyFill="0" applyBorder="0" applyAlignment="0" applyProtection="0"/>
    <xf numFmtId="0" fontId="53" fillId="0" borderId="0" applyNumberFormat="0" applyFill="0" applyBorder="0" applyAlignment="0" applyProtection="0"/>
    <xf numFmtId="0" fontId="53" fillId="0" borderId="0" applyNumberFormat="0" applyFill="0" applyBorder="0" applyAlignment="0" applyProtection="0"/>
    <xf numFmtId="0" fontId="53" fillId="0" borderId="0" applyNumberFormat="0" applyFill="0" applyBorder="0" applyAlignment="0" applyProtection="0"/>
    <xf numFmtId="0" fontId="53" fillId="0" borderId="0" applyNumberFormat="0" applyFill="0" applyBorder="0" applyAlignment="0" applyProtection="0"/>
    <xf numFmtId="0" fontId="54" fillId="0" borderId="0" applyNumberFormat="0" applyFill="0" applyBorder="0" applyAlignment="0" applyProtection="0"/>
    <xf numFmtId="0" fontId="55" fillId="0" borderId="0" applyNumberFormat="0" applyFill="0" applyBorder="0" applyAlignment="0" applyProtection="0"/>
    <xf numFmtId="0" fontId="56" fillId="0" borderId="0" applyNumberFormat="0" applyFill="0" applyBorder="0" applyAlignment="0" applyProtection="0"/>
    <xf numFmtId="0" fontId="2" fillId="0" borderId="0" applyNumberFormat="0" applyFill="0" applyBorder="0" applyAlignment="0" applyProtection="0"/>
    <xf numFmtId="0" fontId="55" fillId="0" borderId="0" applyNumberFormat="0" applyFill="0" applyBorder="0" applyAlignment="0" applyProtection="0"/>
    <xf numFmtId="0" fontId="55" fillId="0" borderId="0" applyNumberFormat="0" applyFill="0" applyBorder="0" applyAlignment="0" applyProtection="0"/>
    <xf numFmtId="0" fontId="55" fillId="0" borderId="0" applyNumberFormat="0" applyFill="0" applyBorder="0" applyAlignment="0" applyProtection="0"/>
    <xf numFmtId="0" fontId="55" fillId="0" borderId="0" applyNumberFormat="0" applyFill="0" applyBorder="0" applyAlignment="0" applyProtection="0"/>
    <xf numFmtId="0" fontId="55" fillId="0" borderId="0" applyNumberFormat="0" applyFill="0" applyBorder="0" applyAlignment="0" applyProtection="0"/>
    <xf numFmtId="0" fontId="57" fillId="0" borderId="87" applyNumberFormat="0" applyFill="0" applyAlignment="0" applyProtection="0"/>
    <xf numFmtId="0" fontId="58" fillId="0" borderId="87" applyNumberFormat="0" applyFill="0" applyAlignment="0" applyProtection="0"/>
    <xf numFmtId="0" fontId="3" fillId="0" borderId="1" applyNumberFormat="0" applyFill="0" applyAlignment="0" applyProtection="0"/>
    <xf numFmtId="0" fontId="57" fillId="0" borderId="87" applyNumberFormat="0" applyFill="0" applyAlignment="0" applyProtection="0"/>
    <xf numFmtId="0" fontId="57" fillId="0" borderId="87" applyNumberFormat="0" applyFill="0" applyAlignment="0" applyProtection="0"/>
    <xf numFmtId="0" fontId="57" fillId="0" borderId="87" applyNumberFormat="0" applyFill="0" applyAlignment="0" applyProtection="0"/>
    <xf numFmtId="0" fontId="57" fillId="0" borderId="87" applyNumberFormat="0" applyFill="0" applyAlignment="0" applyProtection="0"/>
    <xf numFmtId="0" fontId="57" fillId="0" borderId="87" applyNumberFormat="0" applyFill="0" applyAlignment="0" applyProtection="0"/>
    <xf numFmtId="0" fontId="59" fillId="0" borderId="2" applyNumberFormat="0" applyFill="0" applyAlignment="0" applyProtection="0"/>
    <xf numFmtId="0" fontId="59" fillId="0" borderId="2" applyNumberFormat="0" applyFill="0" applyAlignment="0" applyProtection="0"/>
    <xf numFmtId="0" fontId="4" fillId="0" borderId="2" applyNumberFormat="0" applyFill="0" applyAlignment="0" applyProtection="0"/>
    <xf numFmtId="0" fontId="60" fillId="0" borderId="88" applyNumberFormat="0" applyFill="0" applyAlignment="0" applyProtection="0"/>
    <xf numFmtId="0" fontId="60" fillId="0" borderId="88" applyNumberFormat="0" applyFill="0" applyAlignment="0" applyProtection="0"/>
    <xf numFmtId="0" fontId="61" fillId="0" borderId="89" applyNumberFormat="0" applyFill="0" applyAlignment="0" applyProtection="0"/>
    <xf numFmtId="0" fontId="62" fillId="0" borderId="89" applyNumberFormat="0" applyFill="0" applyAlignment="0" applyProtection="0"/>
    <xf numFmtId="0" fontId="5" fillId="0" borderId="3" applyNumberFormat="0" applyFill="0" applyAlignment="0" applyProtection="0"/>
    <xf numFmtId="0" fontId="61" fillId="0" borderId="89" applyNumberFormat="0" applyFill="0" applyAlignment="0" applyProtection="0"/>
    <xf numFmtId="0" fontId="61" fillId="0" borderId="89" applyNumberFormat="0" applyFill="0" applyAlignment="0" applyProtection="0"/>
    <xf numFmtId="0" fontId="61" fillId="0" borderId="89" applyNumberFormat="0" applyFill="0" applyAlignment="0" applyProtection="0"/>
    <xf numFmtId="0" fontId="61" fillId="0" borderId="89" applyNumberFormat="0" applyFill="0" applyAlignment="0" applyProtection="0"/>
    <xf numFmtId="0" fontId="61" fillId="0" borderId="89" applyNumberFormat="0" applyFill="0" applyAlignment="0" applyProtection="0"/>
    <xf numFmtId="0" fontId="61" fillId="0" borderId="0" applyNumberFormat="0" applyFill="0" applyBorder="0" applyAlignment="0" applyProtection="0"/>
    <xf numFmtId="0" fontId="62" fillId="0" borderId="0" applyNumberFormat="0" applyFill="0" applyBorder="0" applyAlignment="0" applyProtection="0"/>
    <xf numFmtId="0" fontId="5" fillId="0" borderId="0" applyNumberFormat="0" applyFill="0" applyBorder="0" applyAlignment="0" applyProtection="0"/>
    <xf numFmtId="0" fontId="61" fillId="0" borderId="0" applyNumberFormat="0" applyFill="0" applyBorder="0" applyAlignment="0" applyProtection="0"/>
    <xf numFmtId="0" fontId="61" fillId="0" borderId="0" applyNumberFormat="0" applyFill="0" applyBorder="0" applyAlignment="0" applyProtection="0"/>
    <xf numFmtId="0" fontId="61" fillId="0" borderId="0" applyNumberFormat="0" applyFill="0" applyBorder="0" applyAlignment="0" applyProtection="0"/>
    <xf numFmtId="0" fontId="61" fillId="0" borderId="0" applyNumberFormat="0" applyFill="0" applyBorder="0" applyAlignment="0" applyProtection="0"/>
    <xf numFmtId="0" fontId="61" fillId="0" borderId="0" applyNumberFormat="0" applyFill="0" applyBorder="0" applyAlignment="0" applyProtection="0"/>
    <xf numFmtId="0" fontId="16" fillId="0" borderId="90" applyNumberFormat="0" applyFill="0" applyAlignment="0" applyProtection="0"/>
    <xf numFmtId="0" fontId="16" fillId="0" borderId="90" applyNumberFormat="0" applyFill="0" applyAlignment="0" applyProtection="0"/>
    <xf numFmtId="0" fontId="16" fillId="0" borderId="9" applyNumberFormat="0" applyFill="0" applyAlignment="0" applyProtection="0"/>
    <xf numFmtId="0" fontId="63" fillId="0" borderId="90" applyNumberFormat="0" applyFill="0" applyAlignment="0" applyProtection="0"/>
    <xf numFmtId="0" fontId="63" fillId="0" borderId="90" applyNumberFormat="0" applyFill="0" applyAlignment="0" applyProtection="0"/>
    <xf numFmtId="0" fontId="64" fillId="64" borderId="91" applyNumberFormat="0" applyAlignment="0" applyProtection="0"/>
    <xf numFmtId="0" fontId="65" fillId="64" borderId="91" applyNumberFormat="0" applyAlignment="0" applyProtection="0"/>
    <xf numFmtId="0" fontId="13" fillId="7" borderId="7" applyNumberFormat="0" applyAlignment="0" applyProtection="0"/>
    <xf numFmtId="0" fontId="66" fillId="64" borderId="91" applyNumberFormat="0" applyAlignment="0" applyProtection="0"/>
    <xf numFmtId="0" fontId="66" fillId="64" borderId="91" applyNumberFormat="0" applyAlignment="0" applyProtection="0"/>
    <xf numFmtId="0" fontId="66" fillId="64" borderId="91" applyNumberFormat="0" applyAlignment="0" applyProtection="0"/>
  </cellStyleXfs>
  <cellXfs count="221">
    <xf numFmtId="0" fontId="0" fillId="0" borderId="0" xfId="0"/>
    <xf numFmtId="0" fontId="19" fillId="33" borderId="0" xfId="1" applyFont="1" applyFill="1" applyProtection="1"/>
    <xf numFmtId="1" fontId="0" fillId="0" borderId="0" xfId="0" applyNumberFormat="1"/>
    <xf numFmtId="0" fontId="20" fillId="34" borderId="10" xfId="1" applyFont="1" applyFill="1" applyBorder="1" applyAlignment="1" applyProtection="1">
      <alignment horizontal="centerContinuous" vertical="center"/>
    </xf>
    <xf numFmtId="4" fontId="19" fillId="34" borderId="11" xfId="1" applyNumberFormat="1" applyFont="1" applyFill="1" applyBorder="1" applyAlignment="1" applyProtection="1">
      <alignment horizontal="centerContinuous" vertical="center"/>
    </xf>
    <xf numFmtId="0" fontId="19" fillId="34" borderId="11" xfId="1" applyFont="1" applyFill="1" applyBorder="1" applyAlignment="1" applyProtection="1">
      <alignment horizontal="centerContinuous" vertical="center"/>
    </xf>
    <xf numFmtId="0" fontId="19" fillId="34" borderId="12" xfId="1" applyFont="1" applyFill="1" applyBorder="1" applyAlignment="1" applyProtection="1">
      <alignment horizontal="centerContinuous" vertical="center"/>
    </xf>
    <xf numFmtId="0" fontId="19" fillId="34" borderId="13" xfId="1" applyFont="1" applyFill="1" applyBorder="1" applyAlignment="1" applyProtection="1">
      <alignment vertical="center"/>
    </xf>
    <xf numFmtId="4" fontId="21" fillId="34" borderId="0" xfId="1" applyNumberFormat="1" applyFont="1" applyFill="1" applyBorder="1" applyAlignment="1" applyProtection="1">
      <alignment horizontal="right" vertical="center"/>
    </xf>
    <xf numFmtId="4" fontId="22" fillId="34" borderId="0" xfId="1" applyNumberFormat="1" applyFont="1" applyFill="1" applyBorder="1" applyAlignment="1" applyProtection="1">
      <alignment vertical="center"/>
    </xf>
    <xf numFmtId="4" fontId="21" fillId="34" borderId="0" xfId="1" applyNumberFormat="1" applyFont="1" applyFill="1" applyBorder="1" applyAlignment="1" applyProtection="1">
      <alignment vertical="center"/>
    </xf>
    <xf numFmtId="4" fontId="23" fillId="34" borderId="0" xfId="1" applyNumberFormat="1" applyFont="1" applyFill="1" applyBorder="1" applyAlignment="1" applyProtection="1">
      <alignment vertical="center"/>
    </xf>
    <xf numFmtId="4" fontId="24" fillId="34" borderId="0" xfId="1" applyNumberFormat="1" applyFont="1" applyFill="1" applyBorder="1" applyAlignment="1" applyProtection="1">
      <alignment horizontal="center"/>
    </xf>
    <xf numFmtId="4" fontId="25" fillId="34" borderId="14" xfId="1" applyNumberFormat="1" applyFont="1" applyFill="1" applyBorder="1" applyAlignment="1" applyProtection="1">
      <alignment vertical="center"/>
    </xf>
    <xf numFmtId="4" fontId="25" fillId="34" borderId="15" xfId="1" applyNumberFormat="1" applyFont="1" applyFill="1" applyBorder="1" applyAlignment="1" applyProtection="1">
      <alignment vertical="center"/>
    </xf>
    <xf numFmtId="0" fontId="19" fillId="34" borderId="16" xfId="1" applyFont="1" applyFill="1" applyBorder="1" applyAlignment="1" applyProtection="1">
      <alignment vertical="top"/>
    </xf>
    <xf numFmtId="14" fontId="21" fillId="34" borderId="17" xfId="1" applyNumberFormat="1" applyFont="1" applyFill="1" applyBorder="1" applyAlignment="1" applyProtection="1">
      <alignment horizontal="right" vertical="top"/>
    </xf>
    <xf numFmtId="14" fontId="22" fillId="34" borderId="17" xfId="1" applyNumberFormat="1" applyFont="1" applyFill="1" applyBorder="1" applyAlignment="1" applyProtection="1">
      <alignment horizontal="left" vertical="top"/>
    </xf>
    <xf numFmtId="14" fontId="21" fillId="34" borderId="17" xfId="1" applyNumberFormat="1" applyFont="1" applyFill="1" applyBorder="1" applyAlignment="1" applyProtection="1">
      <alignment vertical="top"/>
    </xf>
    <xf numFmtId="14" fontId="23" fillId="34" borderId="17" xfId="1" applyNumberFormat="1" applyFont="1" applyFill="1" applyBorder="1" applyAlignment="1" applyProtection="1">
      <alignment vertical="top"/>
    </xf>
    <xf numFmtId="14" fontId="24" fillId="34" borderId="17" xfId="1" applyNumberFormat="1" applyFont="1" applyFill="1" applyBorder="1" applyAlignment="1" applyProtection="1">
      <alignment horizontal="center" vertical="top"/>
    </xf>
    <xf numFmtId="14" fontId="25" fillId="34" borderId="17" xfId="1" applyNumberFormat="1" applyFont="1" applyFill="1" applyBorder="1" applyAlignment="1" applyProtection="1">
      <alignment vertical="top"/>
    </xf>
    <xf numFmtId="14" fontId="25" fillId="34" borderId="18" xfId="1" applyNumberFormat="1" applyFont="1" applyFill="1" applyBorder="1" applyAlignment="1" applyProtection="1">
      <alignment vertical="top"/>
    </xf>
    <xf numFmtId="0" fontId="19" fillId="33" borderId="0" xfId="1" applyFont="1" applyFill="1" applyAlignment="1" applyProtection="1">
      <alignment vertical="center"/>
    </xf>
    <xf numFmtId="0" fontId="26" fillId="35" borderId="19" xfId="2" applyFont="1" applyFill="1" applyBorder="1" applyAlignment="1" applyProtection="1">
      <alignment horizontal="center" vertical="center" wrapText="1"/>
    </xf>
    <xf numFmtId="164" fontId="26" fillId="36" borderId="19" xfId="2" applyNumberFormat="1" applyFont="1" applyFill="1" applyBorder="1" applyAlignment="1" applyProtection="1">
      <alignment horizontal="center" vertical="center" wrapText="1"/>
      <protection locked="0"/>
    </xf>
    <xf numFmtId="164" fontId="26" fillId="37" borderId="19" xfId="2" applyNumberFormat="1" applyFont="1" applyFill="1" applyBorder="1" applyAlignment="1" applyProtection="1">
      <alignment horizontal="center" vertical="center" wrapText="1"/>
    </xf>
    <xf numFmtId="0" fontId="26" fillId="37" borderId="19" xfId="2" applyFont="1" applyFill="1" applyBorder="1" applyAlignment="1" applyProtection="1">
      <alignment horizontal="center" vertical="center" wrapText="1"/>
    </xf>
    <xf numFmtId="0" fontId="26" fillId="37" borderId="19" xfId="2" applyFont="1" applyFill="1" applyBorder="1" applyAlignment="1" applyProtection="1">
      <alignment horizontal="center" vertical="center" wrapText="1"/>
      <protection locked="0"/>
    </xf>
    <xf numFmtId="0" fontId="19" fillId="33" borderId="0" xfId="1" applyFont="1" applyFill="1" applyAlignment="1" applyProtection="1">
      <alignment vertical="center"/>
      <protection locked="0"/>
    </xf>
    <xf numFmtId="0" fontId="26" fillId="38" borderId="20" xfId="1" applyFont="1" applyFill="1" applyBorder="1" applyAlignment="1" applyProtection="1">
      <alignment horizontal="centerContinuous" vertical="center"/>
    </xf>
    <xf numFmtId="0" fontId="19" fillId="38" borderId="21" xfId="1" applyFont="1" applyFill="1" applyBorder="1" applyAlignment="1" applyProtection="1">
      <alignment horizontal="centerContinuous" vertical="center"/>
    </xf>
    <xf numFmtId="0" fontId="19" fillId="38" borderId="22" xfId="1" applyFont="1" applyFill="1" applyBorder="1" applyAlignment="1" applyProtection="1">
      <alignment horizontal="centerContinuous" vertical="center"/>
    </xf>
    <xf numFmtId="0" fontId="19" fillId="38" borderId="19" xfId="1" applyFont="1" applyFill="1" applyBorder="1" applyAlignment="1" applyProtection="1">
      <alignment horizontal="centerContinuous" vertical="center"/>
      <protection locked="0"/>
    </xf>
    <xf numFmtId="0" fontId="26" fillId="33" borderId="23" xfId="2" applyFont="1" applyFill="1" applyBorder="1" applyAlignment="1" applyProtection="1">
      <alignment horizontal="left" vertical="center" indent="1"/>
    </xf>
    <xf numFmtId="3" fontId="27" fillId="0" borderId="24" xfId="2" applyNumberFormat="1" applyFont="1" applyBorder="1" applyAlignment="1" applyProtection="1">
      <alignment vertical="center"/>
      <protection locked="0"/>
    </xf>
    <xf numFmtId="3" fontId="27" fillId="0" borderId="25" xfId="2" applyNumberFormat="1" applyFont="1" applyBorder="1" applyAlignment="1" applyProtection="1">
      <alignment vertical="center"/>
      <protection locked="0"/>
    </xf>
    <xf numFmtId="3" fontId="27" fillId="0" borderId="26" xfId="2" applyNumberFormat="1" applyFont="1" applyBorder="1" applyAlignment="1" applyProtection="1">
      <alignment vertical="center"/>
      <protection locked="0"/>
    </xf>
    <xf numFmtId="3" fontId="26" fillId="33" borderId="27" xfId="2" applyNumberFormat="1" applyFont="1" applyFill="1" applyBorder="1" applyAlignment="1" applyProtection="1">
      <alignment vertical="center"/>
    </xf>
    <xf numFmtId="3" fontId="26" fillId="33" borderId="28" xfId="2" applyNumberFormat="1" applyFont="1" applyFill="1" applyBorder="1" applyAlignment="1" applyProtection="1">
      <alignment vertical="center"/>
      <protection locked="0"/>
    </xf>
    <xf numFmtId="0" fontId="26" fillId="33" borderId="29" xfId="2" applyFont="1" applyFill="1" applyBorder="1" applyAlignment="1" applyProtection="1">
      <alignment horizontal="left" vertical="center" indent="1"/>
    </xf>
    <xf numFmtId="3" fontId="27" fillId="0" borderId="30" xfId="2" applyNumberFormat="1" applyFont="1" applyBorder="1" applyAlignment="1" applyProtection="1">
      <alignment vertical="center"/>
      <protection locked="0"/>
    </xf>
    <xf numFmtId="3" fontId="27" fillId="0" borderId="31" xfId="2" applyNumberFormat="1" applyFont="1" applyBorder="1" applyAlignment="1" applyProtection="1">
      <alignment vertical="center"/>
      <protection locked="0"/>
    </xf>
    <xf numFmtId="3" fontId="27" fillId="0" borderId="32" xfId="2" applyNumberFormat="1" applyFont="1" applyBorder="1" applyAlignment="1" applyProtection="1">
      <alignment vertical="center"/>
      <protection locked="0"/>
    </xf>
    <xf numFmtId="3" fontId="26" fillId="33" borderId="33" xfId="2" applyNumberFormat="1" applyFont="1" applyFill="1" applyBorder="1" applyAlignment="1" applyProtection="1">
      <alignment vertical="center"/>
    </xf>
    <xf numFmtId="3" fontId="26" fillId="33" borderId="34" xfId="2" applyNumberFormat="1" applyFont="1" applyFill="1" applyBorder="1" applyAlignment="1" applyProtection="1">
      <alignment vertical="center"/>
      <protection locked="0"/>
    </xf>
    <xf numFmtId="0" fontId="26" fillId="33" borderId="35" xfId="2" applyFont="1" applyFill="1" applyBorder="1" applyAlignment="1" applyProtection="1">
      <alignment horizontal="left" vertical="center" indent="1"/>
    </xf>
    <xf numFmtId="3" fontId="27" fillId="33" borderId="35" xfId="2" applyNumberFormat="1" applyFont="1" applyFill="1" applyBorder="1" applyAlignment="1" applyProtection="1">
      <alignment vertical="center"/>
    </xf>
    <xf numFmtId="3" fontId="26" fillId="33" borderId="35" xfId="2" applyNumberFormat="1" applyFont="1" applyFill="1" applyBorder="1" applyAlignment="1" applyProtection="1">
      <alignment vertical="center"/>
    </xf>
    <xf numFmtId="3" fontId="26" fillId="33" borderId="35" xfId="2" applyNumberFormat="1" applyFont="1" applyFill="1" applyBorder="1" applyAlignment="1" applyProtection="1">
      <alignment vertical="center"/>
      <protection locked="0"/>
    </xf>
    <xf numFmtId="0" fontId="26" fillId="37" borderId="19" xfId="2" applyFont="1" applyFill="1" applyBorder="1" applyAlignment="1" applyProtection="1">
      <alignment horizontal="left" vertical="center" indent="1"/>
    </xf>
    <xf numFmtId="10" fontId="26" fillId="37" borderId="36" xfId="2" applyNumberFormat="1" applyFont="1" applyFill="1" applyBorder="1" applyAlignment="1" applyProtection="1">
      <alignment horizontal="center" vertical="center"/>
    </xf>
    <xf numFmtId="10" fontId="26" fillId="37" borderId="19" xfId="2" applyNumberFormat="1" applyFont="1" applyFill="1" applyBorder="1" applyAlignment="1" applyProtection="1">
      <alignment horizontal="center" vertical="center"/>
    </xf>
    <xf numFmtId="10" fontId="26" fillId="37" borderId="19" xfId="2" applyNumberFormat="1" applyFont="1" applyFill="1" applyBorder="1" applyAlignment="1" applyProtection="1">
      <alignment horizontal="center" vertical="center"/>
      <protection locked="0"/>
    </xf>
    <xf numFmtId="0" fontId="27" fillId="33" borderId="37" xfId="2" applyFont="1" applyFill="1" applyBorder="1" applyAlignment="1" applyProtection="1">
      <alignment horizontal="left" vertical="center" indent="1"/>
    </xf>
    <xf numFmtId="3" fontId="27" fillId="0" borderId="25" xfId="2" applyNumberFormat="1" applyFont="1" applyFill="1" applyBorder="1" applyAlignment="1" applyProtection="1">
      <alignment vertical="center"/>
      <protection locked="0"/>
    </xf>
    <xf numFmtId="3" fontId="26" fillId="33" borderId="38" xfId="2" applyNumberFormat="1" applyFont="1" applyFill="1" applyBorder="1" applyAlignment="1" applyProtection="1">
      <alignment vertical="center"/>
    </xf>
    <xf numFmtId="3" fontId="26" fillId="33" borderId="39" xfId="2" applyNumberFormat="1" applyFont="1" applyFill="1" applyBorder="1" applyAlignment="1" applyProtection="1">
      <alignment vertical="center"/>
      <protection locked="0"/>
    </xf>
    <xf numFmtId="0" fontId="27" fillId="33" borderId="29" xfId="2" applyFont="1" applyFill="1" applyBorder="1" applyAlignment="1" applyProtection="1">
      <alignment horizontal="left" vertical="center" indent="1"/>
    </xf>
    <xf numFmtId="0" fontId="27" fillId="33" borderId="39" xfId="2" applyFont="1" applyFill="1" applyBorder="1" applyAlignment="1" applyProtection="1">
      <alignment horizontal="left" vertical="center" indent="1"/>
    </xf>
    <xf numFmtId="10" fontId="27" fillId="33" borderId="34" xfId="2" applyNumberFormat="1" applyFont="1" applyFill="1" applyBorder="1" applyAlignment="1" applyProtection="1">
      <alignment vertical="center"/>
    </xf>
    <xf numFmtId="10" fontId="26" fillId="33" borderId="39" xfId="2" applyNumberFormat="1" applyFont="1" applyFill="1" applyBorder="1" applyAlignment="1" applyProtection="1">
      <alignment vertical="center"/>
    </xf>
    <xf numFmtId="10" fontId="26" fillId="33" borderId="39" xfId="2" applyNumberFormat="1" applyFont="1" applyFill="1" applyBorder="1" applyAlignment="1" applyProtection="1">
      <alignment vertical="center"/>
      <protection locked="0"/>
    </xf>
    <xf numFmtId="0" fontId="27" fillId="39" borderId="39" xfId="2" applyFont="1" applyFill="1" applyBorder="1" applyAlignment="1" applyProtection="1">
      <alignment horizontal="left" vertical="center" indent="1"/>
    </xf>
    <xf numFmtId="3" fontId="27" fillId="39" borderId="39" xfId="2" applyNumberFormat="1" applyFont="1" applyFill="1" applyBorder="1" applyAlignment="1" applyProtection="1">
      <alignment vertical="center"/>
    </xf>
    <xf numFmtId="3" fontId="26" fillId="39" borderId="39" xfId="2" applyNumberFormat="1" applyFont="1" applyFill="1" applyBorder="1" applyAlignment="1" applyProtection="1">
      <alignment vertical="center"/>
    </xf>
    <xf numFmtId="3" fontId="26" fillId="39" borderId="39" xfId="2" applyNumberFormat="1" applyFont="1" applyFill="1" applyBorder="1" applyAlignment="1" applyProtection="1">
      <alignment vertical="center"/>
      <protection locked="0"/>
    </xf>
    <xf numFmtId="10" fontId="26" fillId="37" borderId="19" xfId="2" applyNumberFormat="1" applyFont="1" applyFill="1" applyBorder="1" applyAlignment="1" applyProtection="1">
      <alignment vertical="center"/>
    </xf>
    <xf numFmtId="10" fontId="26" fillId="37" borderId="19" xfId="2" applyNumberFormat="1" applyFont="1" applyFill="1" applyBorder="1" applyAlignment="1" applyProtection="1">
      <alignment vertical="center"/>
      <protection locked="0"/>
    </xf>
    <xf numFmtId="0" fontId="27" fillId="33" borderId="23" xfId="2" applyFont="1" applyFill="1" applyBorder="1" applyAlignment="1" applyProtection="1">
      <alignment horizontal="left" vertical="center" indent="1"/>
    </xf>
    <xf numFmtId="3" fontId="27" fillId="0" borderId="26" xfId="2" applyNumberFormat="1" applyFont="1" applyFill="1" applyBorder="1" applyAlignment="1" applyProtection="1">
      <alignment vertical="center"/>
      <protection locked="0"/>
    </xf>
    <xf numFmtId="3" fontId="27" fillId="0" borderId="31" xfId="2" applyNumberFormat="1" applyFont="1" applyFill="1" applyBorder="1" applyAlignment="1" applyProtection="1">
      <alignment vertical="center"/>
      <protection locked="0"/>
    </xf>
    <xf numFmtId="3" fontId="27" fillId="0" borderId="32" xfId="2" applyNumberFormat="1" applyFont="1" applyFill="1" applyBorder="1" applyAlignment="1" applyProtection="1">
      <alignment vertical="center"/>
      <protection locked="0"/>
    </xf>
    <xf numFmtId="3" fontId="27" fillId="33" borderId="34" xfId="2" applyNumberFormat="1" applyFont="1" applyFill="1" applyBorder="1" applyAlignment="1" applyProtection="1">
      <alignment vertical="center"/>
    </xf>
    <xf numFmtId="3" fontId="26" fillId="33" borderId="39" xfId="2" applyNumberFormat="1" applyFont="1" applyFill="1" applyBorder="1" applyAlignment="1" applyProtection="1">
      <alignment vertical="center"/>
    </xf>
    <xf numFmtId="0" fontId="26" fillId="40" borderId="19" xfId="2" applyFont="1" applyFill="1" applyBorder="1" applyAlignment="1" applyProtection="1">
      <alignment horizontal="left" vertical="center" indent="1"/>
    </xf>
    <xf numFmtId="10" fontId="26" fillId="40" borderId="19" xfId="2" applyNumberFormat="1" applyFont="1" applyFill="1" applyBorder="1" applyAlignment="1" applyProtection="1">
      <alignment vertical="center"/>
    </xf>
    <xf numFmtId="10" fontId="26" fillId="40" borderId="19" xfId="2" applyNumberFormat="1" applyFont="1" applyFill="1" applyBorder="1" applyAlignment="1" applyProtection="1">
      <alignment vertical="center"/>
      <protection locked="0"/>
    </xf>
    <xf numFmtId="3" fontId="27" fillId="0" borderId="40" xfId="2" applyNumberFormat="1" applyFont="1" applyBorder="1" applyAlignment="1" applyProtection="1">
      <alignment vertical="center"/>
      <protection locked="0"/>
    </xf>
    <xf numFmtId="3" fontId="27" fillId="0" borderId="41" xfId="2" applyNumberFormat="1" applyFont="1" applyBorder="1" applyAlignment="1" applyProtection="1">
      <alignment vertical="center"/>
      <protection locked="0"/>
    </xf>
    <xf numFmtId="3" fontId="27" fillId="0" borderId="42" xfId="2" applyNumberFormat="1" applyFont="1" applyBorder="1" applyAlignment="1" applyProtection="1">
      <alignment vertical="center"/>
      <protection locked="0"/>
    </xf>
    <xf numFmtId="10" fontId="27" fillId="33" borderId="35" xfId="2" applyNumberFormat="1" applyFont="1" applyFill="1" applyBorder="1" applyAlignment="1" applyProtection="1">
      <alignment vertical="center"/>
    </xf>
    <xf numFmtId="10" fontId="26" fillId="33" borderId="39" xfId="0" applyNumberFormat="1" applyFont="1" applyFill="1" applyBorder="1" applyAlignment="1" applyProtection="1">
      <alignment vertical="center"/>
    </xf>
    <xf numFmtId="10" fontId="26" fillId="33" borderId="39" xfId="0" applyNumberFormat="1" applyFont="1" applyFill="1" applyBorder="1" applyAlignment="1" applyProtection="1">
      <alignment vertical="center"/>
      <protection locked="0"/>
    </xf>
    <xf numFmtId="0" fontId="27" fillId="33" borderId="43" xfId="2" applyFont="1" applyFill="1" applyBorder="1" applyAlignment="1" applyProtection="1">
      <alignment horizontal="left" vertical="center" indent="1"/>
    </xf>
    <xf numFmtId="10" fontId="27" fillId="0" borderId="40" xfId="0" applyNumberFormat="1" applyFont="1" applyBorder="1" applyAlignment="1" applyProtection="1">
      <alignment vertical="center"/>
      <protection locked="0"/>
    </xf>
    <xf numFmtId="10" fontId="27" fillId="0" borderId="41" xfId="0" applyNumberFormat="1" applyFont="1" applyBorder="1" applyAlignment="1" applyProtection="1">
      <alignment vertical="center"/>
      <protection locked="0"/>
    </xf>
    <xf numFmtId="10" fontId="27" fillId="0" borderId="42" xfId="0" applyNumberFormat="1" applyFont="1" applyBorder="1" applyAlignment="1" applyProtection="1">
      <alignment vertical="center"/>
      <protection locked="0"/>
    </xf>
    <xf numFmtId="10" fontId="26" fillId="33" borderId="38" xfId="0" applyNumberFormat="1" applyFont="1" applyFill="1" applyBorder="1" applyAlignment="1" applyProtection="1">
      <alignment vertical="center"/>
    </xf>
    <xf numFmtId="0" fontId="27" fillId="33" borderId="44" xfId="2" applyFont="1" applyFill="1" applyBorder="1" applyAlignment="1" applyProtection="1">
      <alignment horizontal="left" vertical="center" indent="1"/>
    </xf>
    <xf numFmtId="3" fontId="26" fillId="33" borderId="44" xfId="2" applyNumberFormat="1" applyFont="1" applyFill="1" applyBorder="1" applyAlignment="1" applyProtection="1">
      <alignment vertical="center"/>
    </xf>
    <xf numFmtId="3" fontId="26" fillId="33" borderId="44" xfId="2" applyNumberFormat="1" applyFont="1" applyFill="1" applyBorder="1" applyAlignment="1" applyProtection="1">
      <alignment vertical="center"/>
      <protection locked="0"/>
    </xf>
    <xf numFmtId="3" fontId="26" fillId="33" borderId="0" xfId="2" applyNumberFormat="1" applyFont="1" applyFill="1" applyBorder="1" applyAlignment="1" applyProtection="1">
      <alignment vertical="center"/>
    </xf>
    <xf numFmtId="3" fontId="27" fillId="0" borderId="40" xfId="2" applyNumberFormat="1" applyFont="1" applyFill="1" applyBorder="1" applyAlignment="1" applyProtection="1">
      <alignment vertical="center"/>
      <protection locked="0"/>
    </xf>
    <xf numFmtId="3" fontId="27" fillId="0" borderId="41" xfId="2" applyNumberFormat="1" applyFont="1" applyFill="1" applyBorder="1" applyAlignment="1" applyProtection="1">
      <alignment vertical="center"/>
      <protection locked="0"/>
    </xf>
    <xf numFmtId="3" fontId="27" fillId="0" borderId="42" xfId="2" applyNumberFormat="1" applyFont="1" applyFill="1" applyBorder="1" applyAlignment="1" applyProtection="1">
      <alignment vertical="center"/>
      <protection locked="0"/>
    </xf>
    <xf numFmtId="3" fontId="26" fillId="33" borderId="45" xfId="2" applyNumberFormat="1" applyFont="1" applyFill="1" applyBorder="1" applyAlignment="1" applyProtection="1">
      <alignment vertical="center"/>
    </xf>
    <xf numFmtId="10" fontId="26" fillId="33" borderId="0" xfId="3" applyNumberFormat="1" applyFont="1" applyFill="1" applyBorder="1" applyAlignment="1" applyProtection="1">
      <alignment vertical="center"/>
    </xf>
    <xf numFmtId="3" fontId="27" fillId="33" borderId="39" xfId="2" applyNumberFormat="1" applyFont="1" applyFill="1" applyBorder="1" applyAlignment="1" applyProtection="1">
      <alignment vertical="center"/>
    </xf>
    <xf numFmtId="10" fontId="27" fillId="33" borderId="39" xfId="2" applyNumberFormat="1" applyFont="1" applyFill="1" applyBorder="1" applyAlignment="1" applyProtection="1">
      <alignment vertical="center"/>
    </xf>
    <xf numFmtId="0" fontId="27" fillId="33" borderId="35" xfId="2" applyFont="1" applyFill="1" applyBorder="1" applyAlignment="1" applyProtection="1">
      <alignment horizontal="left" vertical="center" indent="1"/>
    </xf>
    <xf numFmtId="3" fontId="26" fillId="33" borderId="35" xfId="0" applyNumberFormat="1" applyFont="1" applyFill="1" applyBorder="1" applyAlignment="1" applyProtection="1">
      <alignment vertical="center"/>
    </xf>
    <xf numFmtId="3" fontId="26" fillId="33" borderId="35" xfId="0" applyNumberFormat="1" applyFont="1" applyFill="1" applyBorder="1" applyAlignment="1" applyProtection="1">
      <alignment vertical="center"/>
      <protection locked="0"/>
    </xf>
    <xf numFmtId="3" fontId="26" fillId="37" borderId="19" xfId="2" applyNumberFormat="1" applyFont="1" applyFill="1" applyBorder="1" applyAlignment="1" applyProtection="1">
      <alignment vertical="center"/>
    </xf>
    <xf numFmtId="3" fontId="26" fillId="37" borderId="19" xfId="2" applyNumberFormat="1" applyFont="1" applyFill="1" applyBorder="1" applyAlignment="1" applyProtection="1">
      <alignment vertical="center"/>
      <protection locked="0"/>
    </xf>
    <xf numFmtId="0" fontId="19" fillId="38" borderId="46" xfId="1" applyFont="1" applyFill="1" applyBorder="1" applyAlignment="1" applyProtection="1">
      <alignment horizontal="centerContinuous" vertical="center"/>
    </xf>
    <xf numFmtId="0" fontId="26" fillId="35" borderId="19" xfId="2" applyFont="1" applyFill="1" applyBorder="1" applyAlignment="1" applyProtection="1">
      <alignment horizontal="left" vertical="center" indent="1"/>
    </xf>
    <xf numFmtId="10" fontId="26" fillId="35" borderId="19" xfId="2" applyNumberFormat="1" applyFont="1" applyFill="1" applyBorder="1" applyAlignment="1" applyProtection="1">
      <alignment vertical="center"/>
    </xf>
    <xf numFmtId="10" fontId="26" fillId="35" borderId="19" xfId="2" applyNumberFormat="1" applyFont="1" applyFill="1" applyBorder="1" applyAlignment="1" applyProtection="1">
      <alignment vertical="center"/>
      <protection locked="0"/>
    </xf>
    <xf numFmtId="0" fontId="26" fillId="39" borderId="19" xfId="2" applyFont="1" applyFill="1" applyBorder="1" applyAlignment="1" applyProtection="1">
      <alignment horizontal="left" vertical="center" indent="1"/>
    </xf>
    <xf numFmtId="3" fontId="26" fillId="39" borderId="19" xfId="2" applyNumberFormat="1" applyFont="1" applyFill="1" applyBorder="1" applyAlignment="1" applyProtection="1">
      <alignment vertical="center"/>
    </xf>
    <xf numFmtId="10" fontId="26" fillId="39" borderId="19" xfId="2" applyNumberFormat="1" applyFont="1" applyFill="1" applyBorder="1" applyAlignment="1" applyProtection="1">
      <alignment vertical="center"/>
    </xf>
    <xf numFmtId="10" fontId="26" fillId="39" borderId="19" xfId="2" applyNumberFormat="1" applyFont="1" applyFill="1" applyBorder="1" applyAlignment="1" applyProtection="1">
      <alignment vertical="center"/>
      <protection locked="0"/>
    </xf>
    <xf numFmtId="0" fontId="27" fillId="33" borderId="19" xfId="2" applyFont="1" applyFill="1" applyBorder="1" applyAlignment="1" applyProtection="1">
      <alignment horizontal="left" vertical="center" indent="1"/>
    </xf>
    <xf numFmtId="10" fontId="27" fillId="33" borderId="36" xfId="2" applyNumberFormat="1" applyFont="1" applyFill="1" applyBorder="1" applyAlignment="1" applyProtection="1">
      <alignment vertical="center"/>
    </xf>
    <xf numFmtId="3" fontId="26" fillId="33" borderId="36" xfId="2" applyNumberFormat="1" applyFont="1" applyFill="1" applyBorder="1" applyAlignment="1" applyProtection="1">
      <alignment vertical="center"/>
    </xf>
    <xf numFmtId="3" fontId="26" fillId="33" borderId="19" xfId="2" applyNumberFormat="1" applyFont="1" applyFill="1" applyBorder="1" applyAlignment="1" applyProtection="1">
      <alignment vertical="center"/>
      <protection locked="0"/>
    </xf>
    <xf numFmtId="0" fontId="26" fillId="33" borderId="47" xfId="2" applyFont="1" applyFill="1" applyBorder="1" applyAlignment="1" applyProtection="1">
      <alignment horizontal="left" vertical="center" indent="1"/>
    </xf>
    <xf numFmtId="3" fontId="27" fillId="0" borderId="40" xfId="2" applyNumberFormat="1" applyFont="1" applyBorder="1" applyAlignment="1" applyProtection="1">
      <alignment horizontal="center" vertical="center"/>
      <protection locked="0"/>
    </xf>
    <xf numFmtId="3" fontId="27" fillId="0" borderId="41" xfId="2" applyNumberFormat="1" applyFont="1" applyBorder="1" applyAlignment="1" applyProtection="1">
      <alignment horizontal="center" vertical="center"/>
      <protection locked="0"/>
    </xf>
    <xf numFmtId="3" fontId="27" fillId="0" borderId="42" xfId="2" applyNumberFormat="1" applyFont="1" applyBorder="1" applyAlignment="1" applyProtection="1">
      <alignment horizontal="center" vertical="center"/>
      <protection locked="0"/>
    </xf>
    <xf numFmtId="3" fontId="27" fillId="0" borderId="48" xfId="2" applyNumberFormat="1" applyFont="1" applyBorder="1" applyAlignment="1" applyProtection="1">
      <alignment horizontal="center" vertical="center"/>
      <protection locked="0"/>
    </xf>
    <xf numFmtId="0" fontId="26" fillId="41" borderId="19" xfId="2" applyFont="1" applyFill="1" applyBorder="1" applyAlignment="1" applyProtection="1">
      <alignment horizontal="center" vertical="center" wrapText="1"/>
    </xf>
    <xf numFmtId="0" fontId="28" fillId="0" borderId="0" xfId="3"/>
    <xf numFmtId="0" fontId="19" fillId="42" borderId="0" xfId="1" applyFont="1" applyFill="1" applyAlignment="1" applyProtection="1">
      <alignment vertical="center"/>
    </xf>
    <xf numFmtId="0" fontId="26" fillId="43" borderId="49" xfId="1" applyFont="1" applyFill="1" applyBorder="1" applyAlignment="1" applyProtection="1">
      <alignment horizontal="center" vertical="center"/>
    </xf>
    <xf numFmtId="0" fontId="19" fillId="43" borderId="49" xfId="1" applyFont="1" applyFill="1" applyBorder="1" applyAlignment="1" applyProtection="1">
      <alignment horizontal="center" vertical="center"/>
      <protection locked="0"/>
    </xf>
    <xf numFmtId="0" fontId="26" fillId="42" borderId="50" xfId="2" applyFont="1" applyFill="1" applyBorder="1" applyAlignment="1" applyProtection="1">
      <alignment horizontal="left" vertical="center" indent="1"/>
    </xf>
    <xf numFmtId="3" fontId="27" fillId="0" borderId="51" xfId="2" applyNumberFormat="1" applyFont="1" applyBorder="1" applyAlignment="1" applyProtection="1">
      <alignment vertical="center"/>
      <protection locked="0"/>
    </xf>
    <xf numFmtId="3" fontId="27" fillId="0" borderId="52" xfId="2" applyNumberFormat="1" applyFont="1" applyBorder="1" applyAlignment="1" applyProtection="1">
      <alignment vertical="center"/>
      <protection locked="0"/>
    </xf>
    <xf numFmtId="3" fontId="27" fillId="0" borderId="53" xfId="2" applyNumberFormat="1" applyFont="1" applyBorder="1" applyAlignment="1" applyProtection="1">
      <alignment vertical="center"/>
      <protection locked="0"/>
    </xf>
    <xf numFmtId="3" fontId="26" fillId="42" borderId="54" xfId="2" applyNumberFormat="1" applyFont="1" applyFill="1" applyBorder="1" applyAlignment="1" applyProtection="1">
      <alignment vertical="center"/>
    </xf>
    <xf numFmtId="3" fontId="26" fillId="42" borderId="55" xfId="2" applyNumberFormat="1" applyFont="1" applyFill="1" applyBorder="1" applyAlignment="1" applyProtection="1">
      <alignment vertical="center"/>
      <protection locked="0"/>
    </xf>
    <xf numFmtId="0" fontId="26" fillId="42" borderId="56" xfId="2" applyFont="1" applyFill="1" applyBorder="1" applyAlignment="1" applyProtection="1">
      <alignment horizontal="left" vertical="center" indent="1"/>
    </xf>
    <xf numFmtId="3" fontId="27" fillId="0" borderId="57" xfId="2" applyNumberFormat="1" applyFont="1" applyBorder="1" applyAlignment="1" applyProtection="1">
      <alignment vertical="center"/>
      <protection locked="0"/>
    </xf>
    <xf numFmtId="3" fontId="27" fillId="0" borderId="58" xfId="2" applyNumberFormat="1" applyFont="1" applyBorder="1" applyAlignment="1" applyProtection="1">
      <alignment vertical="center"/>
      <protection locked="0"/>
    </xf>
    <xf numFmtId="3" fontId="27" fillId="0" borderId="59" xfId="2" applyNumberFormat="1" applyFont="1" applyBorder="1" applyAlignment="1" applyProtection="1">
      <alignment vertical="center"/>
      <protection locked="0"/>
    </xf>
    <xf numFmtId="3" fontId="26" fillId="42" borderId="60" xfId="2" applyNumberFormat="1" applyFont="1" applyFill="1" applyBorder="1" applyAlignment="1" applyProtection="1">
      <alignment vertical="center"/>
    </xf>
    <xf numFmtId="3" fontId="26" fillId="42" borderId="61" xfId="2" applyNumberFormat="1" applyFont="1" applyFill="1" applyBorder="1" applyAlignment="1" applyProtection="1">
      <alignment vertical="center"/>
      <protection locked="0"/>
    </xf>
    <xf numFmtId="0" fontId="26" fillId="42" borderId="62" xfId="2" applyFont="1" applyFill="1" applyBorder="1" applyAlignment="1" applyProtection="1">
      <alignment horizontal="left" vertical="center" indent="1"/>
    </xf>
    <xf numFmtId="3" fontId="27" fillId="42" borderId="62" xfId="2" applyNumberFormat="1" applyFont="1" applyFill="1" applyBorder="1" applyAlignment="1" applyProtection="1">
      <alignment vertical="center"/>
    </xf>
    <xf numFmtId="3" fontId="26" fillId="42" borderId="62" xfId="2" applyNumberFormat="1" applyFont="1" applyFill="1" applyBorder="1" applyAlignment="1" applyProtection="1">
      <alignment vertical="center"/>
    </xf>
    <xf numFmtId="3" fontId="26" fillId="42" borderId="62" xfId="2" applyNumberFormat="1" applyFont="1" applyFill="1" applyBorder="1" applyAlignment="1" applyProtection="1">
      <alignment vertical="center"/>
      <protection locked="0"/>
    </xf>
    <xf numFmtId="0" fontId="26" fillId="44" borderId="49" xfId="2" applyFont="1" applyFill="1" applyBorder="1" applyAlignment="1" applyProtection="1">
      <alignment horizontal="left" vertical="center" indent="1"/>
    </xf>
    <xf numFmtId="10" fontId="26" fillId="44" borderId="49" xfId="2" applyNumberFormat="1" applyFont="1" applyFill="1" applyBorder="1" applyAlignment="1" applyProtection="1">
      <alignment horizontal="center" vertical="center"/>
    </xf>
    <xf numFmtId="10" fontId="26" fillId="44" borderId="49" xfId="2" applyNumberFormat="1" applyFont="1" applyFill="1" applyBorder="1" applyAlignment="1" applyProtection="1">
      <alignment horizontal="center" vertical="center"/>
      <protection locked="0"/>
    </xf>
    <xf numFmtId="0" fontId="27" fillId="42" borderId="63" xfId="2" applyFont="1" applyFill="1" applyBorder="1" applyAlignment="1" applyProtection="1">
      <alignment horizontal="left" vertical="center" indent="1"/>
    </xf>
    <xf numFmtId="3" fontId="27" fillId="0" borderId="64" xfId="2" applyNumberFormat="1" applyFont="1" applyBorder="1" applyAlignment="1" applyProtection="1">
      <alignment vertical="center"/>
      <protection locked="0"/>
    </xf>
    <xf numFmtId="3" fontId="27" fillId="0" borderId="61" xfId="2" applyNumberFormat="1" applyFont="1" applyBorder="1" applyAlignment="1" applyProtection="1">
      <alignment vertical="center"/>
      <protection locked="0"/>
    </xf>
    <xf numFmtId="3" fontId="27" fillId="0" borderId="61" xfId="2" applyNumberFormat="1" applyFont="1" applyFill="1" applyBorder="1" applyAlignment="1" applyProtection="1">
      <alignment vertical="center"/>
      <protection locked="0"/>
    </xf>
    <xf numFmtId="3" fontId="27" fillId="0" borderId="65" xfId="2" applyNumberFormat="1" applyFont="1" applyBorder="1" applyAlignment="1" applyProtection="1">
      <alignment vertical="center"/>
      <protection locked="0"/>
    </xf>
    <xf numFmtId="3" fontId="26" fillId="42" borderId="66" xfId="2" applyNumberFormat="1" applyFont="1" applyFill="1" applyBorder="1" applyAlignment="1" applyProtection="1">
      <alignment vertical="center"/>
    </xf>
    <xf numFmtId="3" fontId="26" fillId="42" borderId="67" xfId="2" applyNumberFormat="1" applyFont="1" applyFill="1" applyBorder="1" applyAlignment="1" applyProtection="1">
      <alignment vertical="center"/>
      <protection locked="0"/>
    </xf>
    <xf numFmtId="0" fontId="27" fillId="42" borderId="56" xfId="2" applyFont="1" applyFill="1" applyBorder="1" applyAlignment="1" applyProtection="1">
      <alignment horizontal="left" vertical="center" indent="1"/>
    </xf>
    <xf numFmtId="0" fontId="27" fillId="42" borderId="67" xfId="2" applyFont="1" applyFill="1" applyBorder="1" applyAlignment="1" applyProtection="1">
      <alignment horizontal="left" vertical="center" indent="1"/>
    </xf>
    <xf numFmtId="10" fontId="27" fillId="42" borderId="61" xfId="2" applyNumberFormat="1" applyFont="1" applyFill="1" applyBorder="1" applyAlignment="1" applyProtection="1">
      <alignment vertical="center"/>
    </xf>
    <xf numFmtId="10" fontId="26" fillId="42" borderId="67" xfId="2" applyNumberFormat="1" applyFont="1" applyFill="1" applyBorder="1" applyAlignment="1" applyProtection="1">
      <alignment vertical="center"/>
    </xf>
    <xf numFmtId="10" fontId="26" fillId="42" borderId="67" xfId="2" applyNumberFormat="1" applyFont="1" applyFill="1" applyBorder="1" applyAlignment="1" applyProtection="1">
      <alignment vertical="center"/>
      <protection locked="0"/>
    </xf>
    <xf numFmtId="0" fontId="27" fillId="45" borderId="67" xfId="2" applyFont="1" applyFill="1" applyBorder="1" applyAlignment="1" applyProtection="1">
      <alignment horizontal="left" vertical="center" indent="1"/>
    </xf>
    <xf numFmtId="3" fontId="27" fillId="45" borderId="67" xfId="2" applyNumberFormat="1" applyFont="1" applyFill="1" applyBorder="1" applyAlignment="1" applyProtection="1">
      <alignment vertical="center"/>
    </xf>
    <xf numFmtId="3" fontId="26" fillId="45" borderId="67" xfId="2" applyNumberFormat="1" applyFont="1" applyFill="1" applyBorder="1" applyAlignment="1" applyProtection="1">
      <alignment vertical="center"/>
    </xf>
    <xf numFmtId="3" fontId="26" fillId="45" borderId="67" xfId="2" applyNumberFormat="1" applyFont="1" applyFill="1" applyBorder="1" applyAlignment="1" applyProtection="1">
      <alignment vertical="center"/>
      <protection locked="0"/>
    </xf>
    <xf numFmtId="10" fontId="26" fillId="44" borderId="49" xfId="2" applyNumberFormat="1" applyFont="1" applyFill="1" applyBorder="1" applyAlignment="1" applyProtection="1">
      <alignment vertical="center"/>
    </xf>
    <xf numFmtId="10" fontId="26" fillId="44" borderId="49" xfId="2" applyNumberFormat="1" applyFont="1" applyFill="1" applyBorder="1" applyAlignment="1" applyProtection="1">
      <alignment vertical="center"/>
      <protection locked="0"/>
    </xf>
    <xf numFmtId="0" fontId="19" fillId="42" borderId="0" xfId="1" applyFont="1" applyFill="1" applyAlignment="1" applyProtection="1">
      <alignment vertical="center"/>
      <protection locked="0"/>
    </xf>
    <xf numFmtId="0" fontId="27" fillId="42" borderId="50" xfId="2" applyFont="1" applyFill="1" applyBorder="1" applyAlignment="1" applyProtection="1">
      <alignment horizontal="left" vertical="center" indent="1"/>
    </xf>
    <xf numFmtId="3" fontId="27" fillId="0" borderId="52" xfId="2" applyNumberFormat="1" applyFont="1" applyFill="1" applyBorder="1" applyAlignment="1" applyProtection="1">
      <alignment vertical="center"/>
      <protection locked="0"/>
    </xf>
    <xf numFmtId="3" fontId="27" fillId="0" borderId="53" xfId="2" applyNumberFormat="1" applyFont="1" applyFill="1" applyBorder="1" applyAlignment="1" applyProtection="1">
      <alignment vertical="center"/>
      <protection locked="0"/>
    </xf>
    <xf numFmtId="3" fontId="27" fillId="0" borderId="58" xfId="2" applyNumberFormat="1" applyFont="1" applyFill="1" applyBorder="1" applyAlignment="1" applyProtection="1">
      <alignment vertical="center"/>
      <protection locked="0"/>
    </xf>
    <xf numFmtId="3" fontId="27" fillId="0" borderId="59" xfId="2" applyNumberFormat="1" applyFont="1" applyFill="1" applyBorder="1" applyAlignment="1" applyProtection="1">
      <alignment vertical="center"/>
      <protection locked="0"/>
    </xf>
    <xf numFmtId="3" fontId="27" fillId="42" borderId="61" xfId="2" applyNumberFormat="1" applyFont="1" applyFill="1" applyBorder="1" applyAlignment="1" applyProtection="1">
      <alignment vertical="center"/>
    </xf>
    <xf numFmtId="3" fontId="26" fillId="42" borderId="67" xfId="2" applyNumberFormat="1" applyFont="1" applyFill="1" applyBorder="1" applyAlignment="1" applyProtection="1">
      <alignment vertical="center"/>
    </xf>
    <xf numFmtId="0" fontId="26" fillId="46" borderId="49" xfId="2" applyFont="1" applyFill="1" applyBorder="1" applyAlignment="1" applyProtection="1">
      <alignment horizontal="left" vertical="center" indent="1"/>
    </xf>
    <xf numFmtId="10" fontId="26" fillId="46" borderId="49" xfId="2" applyNumberFormat="1" applyFont="1" applyFill="1" applyBorder="1" applyAlignment="1" applyProtection="1">
      <alignment vertical="center"/>
    </xf>
    <xf numFmtId="10" fontId="26" fillId="46" borderId="49" xfId="2" applyNumberFormat="1" applyFont="1" applyFill="1" applyBorder="1" applyAlignment="1" applyProtection="1">
      <alignment vertical="center"/>
      <protection locked="0"/>
    </xf>
    <xf numFmtId="3" fontId="27" fillId="0" borderId="68" xfId="2" applyNumberFormat="1" applyFont="1" applyBorder="1" applyAlignment="1" applyProtection="1">
      <alignment vertical="center"/>
      <protection locked="0"/>
    </xf>
    <xf numFmtId="3" fontId="27" fillId="0" borderId="69" xfId="2" applyNumberFormat="1" applyFont="1" applyBorder="1" applyAlignment="1" applyProtection="1">
      <alignment vertical="center"/>
      <protection locked="0"/>
    </xf>
    <xf numFmtId="3" fontId="27" fillId="0" borderId="70" xfId="2" applyNumberFormat="1" applyFont="1" applyBorder="1" applyAlignment="1" applyProtection="1">
      <alignment vertical="center"/>
      <protection locked="0"/>
    </xf>
    <xf numFmtId="10" fontId="27" fillId="42" borderId="71" xfId="2" applyNumberFormat="1" applyFont="1" applyFill="1" applyBorder="1" applyAlignment="1" applyProtection="1">
      <alignment vertical="center"/>
    </xf>
    <xf numFmtId="10" fontId="26" fillId="42" borderId="67" xfId="0" applyNumberFormat="1" applyFont="1" applyFill="1" applyBorder="1" applyAlignment="1" applyProtection="1">
      <alignment vertical="center"/>
    </xf>
    <xf numFmtId="10" fontId="26" fillId="42" borderId="67" xfId="0" applyNumberFormat="1" applyFont="1" applyFill="1" applyBorder="1" applyAlignment="1" applyProtection="1">
      <alignment vertical="center"/>
      <protection locked="0"/>
    </xf>
    <xf numFmtId="10" fontId="26" fillId="42" borderId="67" xfId="3" applyNumberFormat="1" applyFont="1" applyFill="1" applyBorder="1" applyAlignment="1" applyProtection="1">
      <alignment vertical="center"/>
      <protection locked="0"/>
    </xf>
    <xf numFmtId="0" fontId="27" fillId="42" borderId="72" xfId="2" applyFont="1" applyFill="1" applyBorder="1" applyAlignment="1" applyProtection="1">
      <alignment horizontal="left" vertical="center" indent="1"/>
    </xf>
    <xf numFmtId="10" fontId="27" fillId="0" borderId="73" xfId="0" applyNumberFormat="1" applyFont="1" applyBorder="1" applyAlignment="1" applyProtection="1">
      <alignment vertical="center"/>
      <protection locked="0"/>
    </xf>
    <xf numFmtId="10" fontId="27" fillId="0" borderId="74" xfId="0" applyNumberFormat="1" applyFont="1" applyBorder="1" applyAlignment="1" applyProtection="1">
      <alignment vertical="center"/>
      <protection locked="0"/>
    </xf>
    <xf numFmtId="10" fontId="27" fillId="0" borderId="75" xfId="0" applyNumberFormat="1" applyFont="1" applyBorder="1" applyAlignment="1" applyProtection="1">
      <alignment vertical="center"/>
      <protection locked="0"/>
    </xf>
    <xf numFmtId="10" fontId="26" fillId="42" borderId="66" xfId="0" applyNumberFormat="1" applyFont="1" applyFill="1" applyBorder="1" applyAlignment="1" applyProtection="1">
      <alignment vertical="center"/>
    </xf>
    <xf numFmtId="0" fontId="27" fillId="42" borderId="76" xfId="2" applyFont="1" applyFill="1" applyBorder="1" applyAlignment="1" applyProtection="1">
      <alignment horizontal="left" vertical="center" indent="1"/>
    </xf>
    <xf numFmtId="3" fontId="27" fillId="42" borderId="77" xfId="2" applyNumberFormat="1" applyFont="1" applyFill="1" applyBorder="1" applyAlignment="1" applyProtection="1">
      <alignment vertical="center"/>
    </xf>
    <xf numFmtId="3" fontId="26" fillId="42" borderId="76" xfId="2" applyNumberFormat="1" applyFont="1" applyFill="1" applyBorder="1" applyAlignment="1" applyProtection="1">
      <alignment vertical="center"/>
    </xf>
    <xf numFmtId="3" fontId="26" fillId="42" borderId="76" xfId="2" applyNumberFormat="1" applyFont="1" applyFill="1" applyBorder="1" applyAlignment="1" applyProtection="1">
      <alignment vertical="center"/>
      <protection locked="0"/>
    </xf>
    <xf numFmtId="3" fontId="27" fillId="0" borderId="68" xfId="2" applyNumberFormat="1" applyFont="1" applyFill="1" applyBorder="1" applyAlignment="1" applyProtection="1">
      <alignment vertical="center"/>
      <protection locked="0"/>
    </xf>
    <xf numFmtId="3" fontId="27" fillId="0" borderId="69" xfId="2" applyNumberFormat="1" applyFont="1" applyFill="1" applyBorder="1" applyAlignment="1" applyProtection="1">
      <alignment vertical="center"/>
      <protection locked="0"/>
    </xf>
    <xf numFmtId="3" fontId="27" fillId="0" borderId="70" xfId="2" applyNumberFormat="1" applyFont="1" applyFill="1" applyBorder="1" applyAlignment="1" applyProtection="1">
      <alignment vertical="center"/>
      <protection locked="0"/>
    </xf>
    <xf numFmtId="3" fontId="26" fillId="42" borderId="78" xfId="2" applyNumberFormat="1" applyFont="1" applyFill="1" applyBorder="1" applyAlignment="1" applyProtection="1">
      <alignment vertical="center"/>
    </xf>
    <xf numFmtId="10" fontId="27" fillId="42" borderId="62" xfId="2" applyNumberFormat="1" applyFont="1" applyFill="1" applyBorder="1" applyAlignment="1" applyProtection="1">
      <alignment vertical="center"/>
    </xf>
    <xf numFmtId="3" fontId="27" fillId="42" borderId="67" xfId="2" applyNumberFormat="1" applyFont="1" applyFill="1" applyBorder="1" applyAlignment="1" applyProtection="1">
      <alignment vertical="center"/>
    </xf>
    <xf numFmtId="10" fontId="27" fillId="42" borderId="67" xfId="2" applyNumberFormat="1" applyFont="1" applyFill="1" applyBorder="1" applyAlignment="1" applyProtection="1">
      <alignment vertical="center"/>
    </xf>
    <xf numFmtId="0" fontId="27" fillId="42" borderId="62" xfId="2" applyFont="1" applyFill="1" applyBorder="1" applyAlignment="1" applyProtection="1">
      <alignment horizontal="left" vertical="center" indent="1"/>
    </xf>
    <xf numFmtId="3" fontId="26" fillId="42" borderId="62" xfId="0" applyNumberFormat="1" applyFont="1" applyFill="1" applyBorder="1" applyAlignment="1" applyProtection="1">
      <alignment vertical="center"/>
    </xf>
    <xf numFmtId="3" fontId="26" fillId="42" borderId="62" xfId="0" applyNumberFormat="1" applyFont="1" applyFill="1" applyBorder="1" applyAlignment="1" applyProtection="1">
      <alignment vertical="center"/>
      <protection locked="0"/>
    </xf>
    <xf numFmtId="3" fontId="26" fillId="42" borderId="62" xfId="3" applyNumberFormat="1" applyFont="1" applyFill="1" applyBorder="1" applyAlignment="1" applyProtection="1">
      <alignment vertical="center"/>
      <protection locked="0"/>
    </xf>
    <xf numFmtId="0" fontId="26" fillId="47" borderId="79" xfId="2" applyFont="1" applyFill="1" applyBorder="1" applyAlignment="1" applyProtection="1">
      <alignment horizontal="left" vertical="center" indent="1"/>
    </xf>
    <xf numFmtId="10" fontId="26" fillId="47" borderId="80" xfId="2" applyNumberFormat="1" applyFont="1" applyFill="1" applyBorder="1" applyAlignment="1" applyProtection="1">
      <alignment vertical="center"/>
    </xf>
    <xf numFmtId="10" fontId="26" fillId="47" borderId="81" xfId="2" applyNumberFormat="1" applyFont="1" applyFill="1" applyBorder="1" applyAlignment="1" applyProtection="1">
      <alignment vertical="center"/>
    </xf>
    <xf numFmtId="0" fontId="26" fillId="44" borderId="82" xfId="2" applyFont="1" applyFill="1" applyBorder="1" applyAlignment="1" applyProtection="1">
      <alignment horizontal="left" vertical="center" indent="1"/>
    </xf>
    <xf numFmtId="3" fontId="26" fillId="44" borderId="82" xfId="2" applyNumberFormat="1" applyFont="1" applyFill="1" applyBorder="1" applyAlignment="1" applyProtection="1">
      <alignment vertical="center"/>
    </xf>
    <xf numFmtId="3" fontId="26" fillId="44" borderId="49" xfId="2" applyNumberFormat="1" applyFont="1" applyFill="1" applyBorder="1" applyAlignment="1" applyProtection="1">
      <alignment vertical="center"/>
      <protection locked="0"/>
    </xf>
    <xf numFmtId="0" fontId="26" fillId="45" borderId="49" xfId="2" applyFont="1" applyFill="1" applyBorder="1" applyAlignment="1" applyProtection="1">
      <alignment horizontal="left" vertical="center" indent="1"/>
    </xf>
    <xf numFmtId="3" fontId="26" fillId="45" borderId="49" xfId="2" applyNumberFormat="1" applyFont="1" applyFill="1" applyBorder="1" applyAlignment="1" applyProtection="1">
      <alignment vertical="center"/>
    </xf>
    <xf numFmtId="10" fontId="26" fillId="45" borderId="49" xfId="2" applyNumberFormat="1" applyFont="1" applyFill="1" applyBorder="1" applyAlignment="1" applyProtection="1">
      <alignment vertical="center"/>
    </xf>
    <xf numFmtId="10" fontId="26" fillId="45" borderId="49" xfId="2" applyNumberFormat="1" applyFont="1" applyFill="1" applyBorder="1" applyAlignment="1" applyProtection="1">
      <alignment vertical="center"/>
      <protection locked="0"/>
    </xf>
    <xf numFmtId="0" fontId="27" fillId="42" borderId="49" xfId="2" applyFont="1" applyFill="1" applyBorder="1" applyAlignment="1" applyProtection="1">
      <alignment horizontal="left" vertical="center" indent="1"/>
    </xf>
    <xf numFmtId="10" fontId="27" fillId="42" borderId="49" xfId="2" applyNumberFormat="1" applyFont="1" applyFill="1" applyBorder="1" applyAlignment="1" applyProtection="1">
      <alignment vertical="center"/>
    </xf>
    <xf numFmtId="3" fontId="26" fillId="42" borderId="49" xfId="2" applyNumberFormat="1" applyFont="1" applyFill="1" applyBorder="1" applyAlignment="1" applyProtection="1">
      <alignment vertical="center"/>
    </xf>
    <xf numFmtId="3" fontId="26" fillId="42" borderId="49" xfId="2" applyNumberFormat="1" applyFont="1" applyFill="1" applyBorder="1" applyAlignment="1" applyProtection="1">
      <alignment vertical="center"/>
      <protection locked="0"/>
    </xf>
    <xf numFmtId="0" fontId="19" fillId="0" borderId="0" xfId="1" applyFont="1" applyProtection="1"/>
    <xf numFmtId="0" fontId="19" fillId="0" borderId="0" xfId="1" applyFont="1" applyProtection="1">
      <protection locked="0"/>
    </xf>
    <xf numFmtId="0" fontId="26" fillId="48" borderId="79" xfId="2" applyFont="1" applyFill="1" applyBorder="1" applyAlignment="1" applyProtection="1">
      <alignment horizontal="left" vertical="center" indent="1"/>
    </xf>
    <xf numFmtId="3" fontId="26" fillId="48" borderId="80" xfId="2" applyNumberFormat="1" applyFont="1" applyFill="1" applyBorder="1" applyAlignment="1" applyProtection="1">
      <alignment vertical="center"/>
    </xf>
    <xf numFmtId="3" fontId="26" fillId="48" borderId="81" xfId="2" applyNumberFormat="1" applyFont="1" applyFill="1" applyBorder="1" applyAlignment="1" applyProtection="1">
      <alignment vertical="center"/>
    </xf>
  </cellXfs>
  <cellStyles count="447">
    <cellStyle name="20 % - Accent1 2" xfId="4"/>
    <cellStyle name="20 % - Accent1 2 2" xfId="5"/>
    <cellStyle name="20 % - Accent1 2 3" xfId="6"/>
    <cellStyle name="20 % - Accent1 3" xfId="7"/>
    <cellStyle name="20 % - Accent1 3 2" xfId="8"/>
    <cellStyle name="20 % - Accent1 3 3" xfId="9"/>
    <cellStyle name="20 % - Accent1 3 4" xfId="10"/>
    <cellStyle name="20 % - Accent1 4" xfId="11"/>
    <cellStyle name="20 % - Accent1 4 2" xfId="12"/>
    <cellStyle name="20 % - Accent1 4 3" xfId="13"/>
    <cellStyle name="20 % - Accent1 5" xfId="14"/>
    <cellStyle name="20 % - Accent1 6" xfId="15"/>
    <cellStyle name="20 % - Accent1 7" xfId="16"/>
    <cellStyle name="20 % - Accent2 2" xfId="17"/>
    <cellStyle name="20 % - Accent2 2 2" xfId="18"/>
    <cellStyle name="20 % - Accent2 2 3" xfId="19"/>
    <cellStyle name="20 % - Accent2 3" xfId="20"/>
    <cellStyle name="20 % - Accent2 3 2" xfId="21"/>
    <cellStyle name="20 % - Accent2 3 3" xfId="22"/>
    <cellStyle name="20 % - Accent2 3 4" xfId="23"/>
    <cellStyle name="20 % - Accent2 4" xfId="24"/>
    <cellStyle name="20 % - Accent2 4 2" xfId="25"/>
    <cellStyle name="20 % - Accent2 4 3" xfId="26"/>
    <cellStyle name="20 % - Accent2 5" xfId="27"/>
    <cellStyle name="20 % - Accent2 6" xfId="28"/>
    <cellStyle name="20 % - Accent2 7" xfId="29"/>
    <cellStyle name="20 % - Accent3 2" xfId="30"/>
    <cellStyle name="20 % - Accent3 2 2" xfId="31"/>
    <cellStyle name="20 % - Accent3 2 3" xfId="32"/>
    <cellStyle name="20 % - Accent3 3" xfId="33"/>
    <cellStyle name="20 % - Accent3 3 2" xfId="34"/>
    <cellStyle name="20 % - Accent3 3 3" xfId="35"/>
    <cellStyle name="20 % - Accent3 3 4" xfId="36"/>
    <cellStyle name="20 % - Accent3 4" xfId="37"/>
    <cellStyle name="20 % - Accent3 4 2" xfId="38"/>
    <cellStyle name="20 % - Accent3 4 3" xfId="39"/>
    <cellStyle name="20 % - Accent3 5" xfId="40"/>
    <cellStyle name="20 % - Accent3 6" xfId="41"/>
    <cellStyle name="20 % - Accent3 7" xfId="42"/>
    <cellStyle name="20 % - Accent4 2" xfId="43"/>
    <cellStyle name="20 % - Accent4 2 2" xfId="44"/>
    <cellStyle name="20 % - Accent4 2 3" xfId="45"/>
    <cellStyle name="20 % - Accent4 3" xfId="46"/>
    <cellStyle name="20 % - Accent4 3 2" xfId="47"/>
    <cellStyle name="20 % - Accent4 3 3" xfId="48"/>
    <cellStyle name="20 % - Accent4 3 4" xfId="49"/>
    <cellStyle name="20 % - Accent4 4" xfId="50"/>
    <cellStyle name="20 % - Accent4 4 2" xfId="51"/>
    <cellStyle name="20 % - Accent4 4 3" xfId="52"/>
    <cellStyle name="20 % - Accent4 5" xfId="53"/>
    <cellStyle name="20 % - Accent4 6" xfId="54"/>
    <cellStyle name="20 % - Accent4 7" xfId="55"/>
    <cellStyle name="20 % - Accent5 2" xfId="56"/>
    <cellStyle name="20 % - Accent5 2 2" xfId="57"/>
    <cellStyle name="20 % - Accent5 2 3" xfId="58"/>
    <cellStyle name="20 % - Accent5 3" xfId="59"/>
    <cellStyle name="20 % - Accent5 3 2" xfId="60"/>
    <cellStyle name="20 % - Accent5 3 3" xfId="61"/>
    <cellStyle name="20 % - Accent5 3 4" xfId="62"/>
    <cellStyle name="20 % - Accent5 4" xfId="63"/>
    <cellStyle name="20 % - Accent5 4 2" xfId="64"/>
    <cellStyle name="20 % - Accent5 4 3" xfId="65"/>
    <cellStyle name="20 % - Accent5 5" xfId="66"/>
    <cellStyle name="20 % - Accent5 6" xfId="67"/>
    <cellStyle name="20 % - Accent5 7" xfId="68"/>
    <cellStyle name="20 % - Accent6 2" xfId="69"/>
    <cellStyle name="20 % - Accent6 2 2" xfId="70"/>
    <cellStyle name="20 % - Accent6 2 3" xfId="71"/>
    <cellStyle name="20 % - Accent6 3" xfId="72"/>
    <cellStyle name="20 % - Accent6 3 2" xfId="73"/>
    <cellStyle name="20 % - Accent6 3 3" xfId="74"/>
    <cellStyle name="20 % - Accent6 3 4" xfId="75"/>
    <cellStyle name="20 % - Accent6 4" xfId="76"/>
    <cellStyle name="20 % - Accent6 4 2" xfId="77"/>
    <cellStyle name="20 % - Accent6 4 3" xfId="78"/>
    <cellStyle name="20 % - Accent6 5" xfId="79"/>
    <cellStyle name="20 % - Accent6 6" xfId="80"/>
    <cellStyle name="20 % - Accent6 7" xfId="81"/>
    <cellStyle name="40 % - Accent1 2" xfId="82"/>
    <cellStyle name="40 % - Accent1 2 2" xfId="83"/>
    <cellStyle name="40 % - Accent1 2 3" xfId="84"/>
    <cellStyle name="40 % - Accent1 3" xfId="85"/>
    <cellStyle name="40 % - Accent1 3 2" xfId="86"/>
    <cellStyle name="40 % - Accent1 3 3" xfId="87"/>
    <cellStyle name="40 % - Accent1 3 4" xfId="88"/>
    <cellStyle name="40 % - Accent1 4" xfId="89"/>
    <cellStyle name="40 % - Accent1 4 2" xfId="90"/>
    <cellStyle name="40 % - Accent1 4 2 2" xfId="91"/>
    <cellStyle name="40 % - Accent1 4 3" xfId="92"/>
    <cellStyle name="40 % - Accent1 5" xfId="93"/>
    <cellStyle name="40 % - Accent1 5 2" xfId="94"/>
    <cellStyle name="40 % - Accent1 6" xfId="95"/>
    <cellStyle name="40 % - Accent1 7" xfId="96"/>
    <cellStyle name="40 % - Accent2 2" xfId="97"/>
    <cellStyle name="40 % - Accent2 3" xfId="98"/>
    <cellStyle name="40 % - Accent2 3 2" xfId="99"/>
    <cellStyle name="40 % - Accent2 3 3" xfId="100"/>
    <cellStyle name="40 % - Accent2 4" xfId="101"/>
    <cellStyle name="40 % - Accent2 4 2" xfId="102"/>
    <cellStyle name="40 % - Accent2 4 3" xfId="103"/>
    <cellStyle name="40 % - Accent2 5" xfId="104"/>
    <cellStyle name="40 % - Accent2 6" xfId="105"/>
    <cellStyle name="40 % - Accent2 7" xfId="106"/>
    <cellStyle name="40 % - Accent3 2" xfId="107"/>
    <cellStyle name="40 % - Accent3 2 2" xfId="108"/>
    <cellStyle name="40 % - Accent3 2 3" xfId="109"/>
    <cellStyle name="40 % - Accent3 3" xfId="110"/>
    <cellStyle name="40 % - Accent3 3 2" xfId="111"/>
    <cellStyle name="40 % - Accent3 3 3" xfId="112"/>
    <cellStyle name="40 % - Accent3 3 4" xfId="113"/>
    <cellStyle name="40 % - Accent3 4" xfId="114"/>
    <cellStyle name="40 % - Accent3 4 2" xfId="115"/>
    <cellStyle name="40 % - Accent3 4 3" xfId="116"/>
    <cellStyle name="40 % - Accent3 5" xfId="117"/>
    <cellStyle name="40 % - Accent3 6" xfId="118"/>
    <cellStyle name="40 % - Accent3 7" xfId="119"/>
    <cellStyle name="40 % - Accent4 2" xfId="120"/>
    <cellStyle name="40 % - Accent4 2 2" xfId="121"/>
    <cellStyle name="40 % - Accent4 2 3" xfId="122"/>
    <cellStyle name="40 % - Accent4 3" xfId="123"/>
    <cellStyle name="40 % - Accent4 3 2" xfId="124"/>
    <cellStyle name="40 % - Accent4 3 3" xfId="125"/>
    <cellStyle name="40 % - Accent4 3 4" xfId="126"/>
    <cellStyle name="40 % - Accent4 4" xfId="127"/>
    <cellStyle name="40 % - Accent4 4 2" xfId="128"/>
    <cellStyle name="40 % - Accent4 4 2 2" xfId="129"/>
    <cellStyle name="40 % - Accent4 4 3" xfId="130"/>
    <cellStyle name="40 % - Accent4 5" xfId="131"/>
    <cellStyle name="40 % - Accent4 5 2" xfId="132"/>
    <cellStyle name="40 % - Accent4 6" xfId="133"/>
    <cellStyle name="40 % - Accent4 7" xfId="134"/>
    <cellStyle name="40 % - Accent5 2" xfId="135"/>
    <cellStyle name="40 % - Accent5 3" xfId="136"/>
    <cellStyle name="40 % - Accent5 3 2" xfId="137"/>
    <cellStyle name="40 % - Accent5 3 3" xfId="138"/>
    <cellStyle name="40 % - Accent5 4" xfId="139"/>
    <cellStyle name="40 % - Accent5 4 2" xfId="140"/>
    <cellStyle name="40 % - Accent5 4 3" xfId="141"/>
    <cellStyle name="40 % - Accent5 5" xfId="142"/>
    <cellStyle name="40 % - Accent5 6" xfId="143"/>
    <cellStyle name="40 % - Accent5 7" xfId="144"/>
    <cellStyle name="40 % - Accent6 2" xfId="145"/>
    <cellStyle name="40 % - Accent6 2 2" xfId="146"/>
    <cellStyle name="40 % - Accent6 2 3" xfId="147"/>
    <cellStyle name="40 % - Accent6 3" xfId="148"/>
    <cellStyle name="40 % - Accent6 3 2" xfId="149"/>
    <cellStyle name="40 % - Accent6 3 3" xfId="150"/>
    <cellStyle name="40 % - Accent6 3 4" xfId="151"/>
    <cellStyle name="40 % - Accent6 4" xfId="152"/>
    <cellStyle name="40 % - Accent6 4 2" xfId="153"/>
    <cellStyle name="40 % - Accent6 4 3" xfId="154"/>
    <cellStyle name="40 % - Accent6 5" xfId="155"/>
    <cellStyle name="40 % - Accent6 6" xfId="156"/>
    <cellStyle name="40 % - Accent6 7" xfId="157"/>
    <cellStyle name="60 % - Accent1 2" xfId="158"/>
    <cellStyle name="60 % - Accent1 2 2" xfId="159"/>
    <cellStyle name="60 % - Accent1 2 3" xfId="160"/>
    <cellStyle name="60 % - Accent1 3" xfId="161"/>
    <cellStyle name="60 % - Accent1 4" xfId="162"/>
    <cellStyle name="60 % - Accent2 2" xfId="163"/>
    <cellStyle name="60 % - Accent2 2 2" xfId="164"/>
    <cellStyle name="60 % - Accent2 2 3" xfId="165"/>
    <cellStyle name="60 % - Accent2 3" xfId="166"/>
    <cellStyle name="60 % - Accent2 4" xfId="167"/>
    <cellStyle name="60 % - Accent3 2" xfId="168"/>
    <cellStyle name="60 % - Accent3 2 2" xfId="169"/>
    <cellStyle name="60 % - Accent3 2 3" xfId="170"/>
    <cellStyle name="60 % - Accent3 3" xfId="171"/>
    <cellStyle name="60 % - Accent3 4" xfId="172"/>
    <cellStyle name="60 % - Accent3 5" xfId="173"/>
    <cellStyle name="60 % - Accent4 2" xfId="174"/>
    <cellStyle name="60 % - Accent4 2 2" xfId="175"/>
    <cellStyle name="60 % - Accent4 2 3" xfId="176"/>
    <cellStyle name="60 % - Accent4 3" xfId="177"/>
    <cellStyle name="60 % - Accent4 4" xfId="178"/>
    <cellStyle name="60 % - Accent5 2" xfId="179"/>
    <cellStyle name="60 % - Accent5 2 2" xfId="180"/>
    <cellStyle name="60 % - Accent5 2 3" xfId="181"/>
    <cellStyle name="60 % - Accent5 3" xfId="182"/>
    <cellStyle name="60 % - Accent5 4" xfId="183"/>
    <cellStyle name="60 % - Accent6 2" xfId="184"/>
    <cellStyle name="60 % - Accent6 2 2" xfId="185"/>
    <cellStyle name="60 % - Accent6 2 3" xfId="186"/>
    <cellStyle name="60 % - Accent6 3" xfId="187"/>
    <cellStyle name="60 % - Accent6 4" xfId="188"/>
    <cellStyle name="Accent1 2" xfId="189"/>
    <cellStyle name="Accent1 2 2" xfId="190"/>
    <cellStyle name="Accent1 2 3" xfId="191"/>
    <cellStyle name="Accent1 3" xfId="192"/>
    <cellStyle name="Accent1 4" xfId="193"/>
    <cellStyle name="Accent2 2" xfId="194"/>
    <cellStyle name="Accent2 2 2" xfId="195"/>
    <cellStyle name="Accent2 2 3" xfId="196"/>
    <cellStyle name="Accent2 3" xfId="197"/>
    <cellStyle name="Accent2 4" xfId="198"/>
    <cellStyle name="Accent2 5" xfId="199"/>
    <cellStyle name="Accent3 2" xfId="200"/>
    <cellStyle name="Accent3 2 2" xfId="201"/>
    <cellStyle name="Accent3 2 3" xfId="202"/>
    <cellStyle name="Accent3 3" xfId="203"/>
    <cellStyle name="Accent3 4" xfId="204"/>
    <cellStyle name="Accent4 2" xfId="205"/>
    <cellStyle name="Accent4 2 2" xfId="206"/>
    <cellStyle name="Accent4 2 3" xfId="207"/>
    <cellStyle name="Accent4 3" xfId="208"/>
    <cellStyle name="Accent4 4" xfId="209"/>
    <cellStyle name="Accent5 2" xfId="210"/>
    <cellStyle name="Accent5 2 2" xfId="211"/>
    <cellStyle name="Accent5 2 3" xfId="212"/>
    <cellStyle name="Accent5 3" xfId="213"/>
    <cellStyle name="Accent5 4" xfId="214"/>
    <cellStyle name="Accent6 2" xfId="215"/>
    <cellStyle name="Accent6 2 2" xfId="216"/>
    <cellStyle name="Accent6 2 3" xfId="217"/>
    <cellStyle name="Accent6 3" xfId="218"/>
    <cellStyle name="Accent6 4" xfId="219"/>
    <cellStyle name="Avertissement 2" xfId="220"/>
    <cellStyle name="Avertissement 2 2" xfId="221"/>
    <cellStyle name="Avertissement 2 3" xfId="222"/>
    <cellStyle name="Avertissement 3" xfId="223"/>
    <cellStyle name="Avertissement 4" xfId="224"/>
    <cellStyle name="Avertissement 5" xfId="225"/>
    <cellStyle name="Calcul 2" xfId="226"/>
    <cellStyle name="Calcul 2 2" xfId="227"/>
    <cellStyle name="Calcul 2 3" xfId="228"/>
    <cellStyle name="Calcul 3" xfId="229"/>
    <cellStyle name="Calcul 4" xfId="230"/>
    <cellStyle name="Cellule liée 2" xfId="231"/>
    <cellStyle name="Cellule liée 2 2" xfId="232"/>
    <cellStyle name="Cellule liée 2 3" xfId="233"/>
    <cellStyle name="Cellule liée 2 4" xfId="234"/>
    <cellStyle name="Cellule liée 2 5" xfId="235"/>
    <cellStyle name="Cellule liée 3" xfId="236"/>
    <cellStyle name="Cellule liée 4" xfId="237"/>
    <cellStyle name="Cellule liée 5" xfId="238"/>
    <cellStyle name="Commentaire 2" xfId="239"/>
    <cellStyle name="Commentaire 2 2" xfId="240"/>
    <cellStyle name="Commentaire 2 2 2" xfId="241"/>
    <cellStyle name="Commentaire 2 2 2 2" xfId="242"/>
    <cellStyle name="Commentaire 2 2 3" xfId="243"/>
    <cellStyle name="Commentaire 2 2 3 2" xfId="244"/>
    <cellStyle name="Commentaire 2 2 4" xfId="245"/>
    <cellStyle name="Commentaire 2 3" xfId="246"/>
    <cellStyle name="Commentaire 2 4" xfId="247"/>
    <cellStyle name="Commentaire 2 4 2" xfId="248"/>
    <cellStyle name="Commentaire 2 5" xfId="249"/>
    <cellStyle name="Commentaire 2 5 2" xfId="250"/>
    <cellStyle name="Commentaire 2 6" xfId="251"/>
    <cellStyle name="Commentaire 3" xfId="252"/>
    <cellStyle name="Commentaire 3 2" xfId="253"/>
    <cellStyle name="Commentaire 3 2 2" xfId="254"/>
    <cellStyle name="Commentaire 3 2 2 2" xfId="255"/>
    <cellStyle name="Commentaire 3 2 3" xfId="256"/>
    <cellStyle name="Commentaire 3 2 3 2" xfId="257"/>
    <cellStyle name="Commentaire 3 2 4" xfId="258"/>
    <cellStyle name="Commentaire 3 3" xfId="259"/>
    <cellStyle name="Commentaire 4" xfId="260"/>
    <cellStyle name="Commentaire 4 2" xfId="261"/>
    <cellStyle name="Commentaire 4 2 2" xfId="262"/>
    <cellStyle name="Commentaire 4 3" xfId="263"/>
    <cellStyle name="Commentaire 4 3 2" xfId="264"/>
    <cellStyle name="Commentaire 4 4" xfId="265"/>
    <cellStyle name="Commentaire 4 5" xfId="266"/>
    <cellStyle name="Commentaire 4 6" xfId="267"/>
    <cellStyle name="Commentaire 5" xfId="268"/>
    <cellStyle name="Commentaire 5 2" xfId="269"/>
    <cellStyle name="Commentaire 6" xfId="270"/>
    <cellStyle name="Commentaire 7" xfId="271"/>
    <cellStyle name="Commentaire 8" xfId="272"/>
    <cellStyle name="Entrée 2" xfId="273"/>
    <cellStyle name="Entrée 2 2" xfId="274"/>
    <cellStyle name="Entrée 2 3" xfId="275"/>
    <cellStyle name="Entrée 3" xfId="276"/>
    <cellStyle name="Entrée 4" xfId="277"/>
    <cellStyle name="Euro" xfId="278"/>
    <cellStyle name="Euro 2" xfId="279"/>
    <cellStyle name="Euro 2 2" xfId="280"/>
    <cellStyle name="Euro 3" xfId="281"/>
    <cellStyle name="Euro 3 2" xfId="282"/>
    <cellStyle name="Euro 4" xfId="283"/>
    <cellStyle name="Insatisfaisant 2" xfId="284"/>
    <cellStyle name="Insatisfaisant 3" xfId="285"/>
    <cellStyle name="Insatisfaisant 4" xfId="286"/>
    <cellStyle name="Kilo-Francs" xfId="287"/>
    <cellStyle name="Kilo-Francs 2" xfId="288"/>
    <cellStyle name="Kilo-Francs 2 2" xfId="289"/>
    <cellStyle name="Kilo-Francs 2 3" xfId="290"/>
    <cellStyle name="Kilo-Francs 3" xfId="291"/>
    <cellStyle name="Milliers 2" xfId="292"/>
    <cellStyle name="Milliers 2 2" xfId="293"/>
    <cellStyle name="Milliers 2 2 2" xfId="294"/>
    <cellStyle name="Milliers 2 3" xfId="295"/>
    <cellStyle name="Milliers 2 3 2" xfId="296"/>
    <cellStyle name="Milliers 2 4" xfId="297"/>
    <cellStyle name="Milliers 3" xfId="298"/>
    <cellStyle name="Neutre 2" xfId="299"/>
    <cellStyle name="Neutre 2 2" xfId="300"/>
    <cellStyle name="Neutre 2 3" xfId="301"/>
    <cellStyle name="Neutre 3" xfId="302"/>
    <cellStyle name="Neutre 4" xfId="303"/>
    <cellStyle name="Normal" xfId="0" builtinId="0"/>
    <cellStyle name="Normal 10" xfId="304"/>
    <cellStyle name="Normal 10 2" xfId="305"/>
    <cellStyle name="Normal 10 3" xfId="306"/>
    <cellStyle name="Normal 11" xfId="307"/>
    <cellStyle name="Normal 11 2" xfId="308"/>
    <cellStyle name="Normal 12" xfId="309"/>
    <cellStyle name="Normal 13" xfId="310"/>
    <cellStyle name="Normal 13 2" xfId="311"/>
    <cellStyle name="Normal 14" xfId="312"/>
    <cellStyle name="Normal 15" xfId="313"/>
    <cellStyle name="Normal 16" xfId="314"/>
    <cellStyle name="Normal 16 2" xfId="315"/>
    <cellStyle name="Normal 17" xfId="316"/>
    <cellStyle name="Normal 17 2" xfId="317"/>
    <cellStyle name="Normal 18" xfId="318"/>
    <cellStyle name="Normal 19" xfId="319"/>
    <cellStyle name="Normal 19 2" xfId="320"/>
    <cellStyle name="Normal 2" xfId="321"/>
    <cellStyle name="Normal 2 2" xfId="322"/>
    <cellStyle name="Normal 2 2 2" xfId="323"/>
    <cellStyle name="Normal 2 2 3" xfId="324"/>
    <cellStyle name="Normal 2 3" xfId="325"/>
    <cellStyle name="Normal 2 3 2" xfId="326"/>
    <cellStyle name="Normal 2 4" xfId="327"/>
    <cellStyle name="Normal 2 5" xfId="328"/>
    <cellStyle name="Normal 20" xfId="329"/>
    <cellStyle name="Normal 20 2" xfId="330"/>
    <cellStyle name="Normal 21" xfId="331"/>
    <cellStyle name="Normal 21 2" xfId="332"/>
    <cellStyle name="Normal 22" xfId="333"/>
    <cellStyle name="Normal 23" xfId="334"/>
    <cellStyle name="Normal 24" xfId="335"/>
    <cellStyle name="Normal 25" xfId="336"/>
    <cellStyle name="Normal 26" xfId="337"/>
    <cellStyle name="Normal 27" xfId="3"/>
    <cellStyle name="Normal 28" xfId="338"/>
    <cellStyle name="Normal 3" xfId="339"/>
    <cellStyle name="Normal 3 2" xfId="340"/>
    <cellStyle name="Normal 3 2 2" xfId="341"/>
    <cellStyle name="Normal 3 3" xfId="342"/>
    <cellStyle name="Normal 4" xfId="343"/>
    <cellStyle name="Normal 4 2" xfId="344"/>
    <cellStyle name="Normal 5" xfId="345"/>
    <cellStyle name="Normal 5 2" xfId="346"/>
    <cellStyle name="Normal 5 2 2" xfId="347"/>
    <cellStyle name="Normal 5 3" xfId="348"/>
    <cellStyle name="Normal 5 4" xfId="349"/>
    <cellStyle name="Normal 6" xfId="350"/>
    <cellStyle name="Normal 6 2" xfId="351"/>
    <cellStyle name="Normal 6 2 2" xfId="352"/>
    <cellStyle name="Normal 6 3" xfId="353"/>
    <cellStyle name="Normal 7" xfId="354"/>
    <cellStyle name="Normal 7 2" xfId="355"/>
    <cellStyle name="Normal 7 3" xfId="356"/>
    <cellStyle name="Normal 7 3 2" xfId="357"/>
    <cellStyle name="Normal 7 3 3" xfId="358"/>
    <cellStyle name="Normal 7 4" xfId="359"/>
    <cellStyle name="Normal 7 5" xfId="360"/>
    <cellStyle name="Normal 7 6" xfId="361"/>
    <cellStyle name="Normal 8" xfId="362"/>
    <cellStyle name="Normal 8 2" xfId="363"/>
    <cellStyle name="Normal 8 2 2" xfId="364"/>
    <cellStyle name="Normal 8 2 3" xfId="365"/>
    <cellStyle name="Normal 8 3" xfId="366"/>
    <cellStyle name="Normal 9" xfId="367"/>
    <cellStyle name="Normal 9 2" xfId="368"/>
    <cellStyle name="Normal 9 3" xfId="369"/>
    <cellStyle name="Normal_EXP" xfId="1"/>
    <cellStyle name="Normal_Feuil1_PREPAv2.0 Beldis" xfId="2"/>
    <cellStyle name="Pourcentage 2" xfId="370"/>
    <cellStyle name="Pourcentage 3" xfId="371"/>
    <cellStyle name="Pourcentage 4" xfId="372"/>
    <cellStyle name="Pourcentage 5" xfId="373"/>
    <cellStyle name="Pourcentage 6" xfId="374"/>
    <cellStyle name="＀﷯ɿ" xfId="375"/>
    <cellStyle name="＀﷯ɿ 2" xfId="376"/>
    <cellStyle name="Satisfaisant 2" xfId="377"/>
    <cellStyle name="Satisfaisant 2 2" xfId="378"/>
    <cellStyle name="Satisfaisant 2 3" xfId="379"/>
    <cellStyle name="Satisfaisant 3" xfId="380"/>
    <cellStyle name="Satisfaisant 4" xfId="381"/>
    <cellStyle name="Sortie 2" xfId="382"/>
    <cellStyle name="Sortie 2 2" xfId="383"/>
    <cellStyle name="Sortie 2 3" xfId="384"/>
    <cellStyle name="Sortie 2 4" xfId="385"/>
    <cellStyle name="Sortie 2 5" xfId="386"/>
    <cellStyle name="Sortie 3" xfId="387"/>
    <cellStyle name="Sortie 4" xfId="388"/>
    <cellStyle name="Sortie 5" xfId="389"/>
    <cellStyle name="Texte explicatif 2" xfId="390"/>
    <cellStyle name="Texte explicatif 3" xfId="391"/>
    <cellStyle name="Texte explicatif 4" xfId="392"/>
    <cellStyle name="Titre 1" xfId="393"/>
    <cellStyle name="Titre 1 1" xfId="394"/>
    <cellStyle name="Titre 1 1 1" xfId="395"/>
    <cellStyle name="Titre 1 1 1 1" xfId="396"/>
    <cellStyle name="Titre 1 1 1 1 1" xfId="397"/>
    <cellStyle name="Titre 1 1 1 1 1 1" xfId="398"/>
    <cellStyle name="Titre 2" xfId="399"/>
    <cellStyle name="Titre 2 2" xfId="400"/>
    <cellStyle name="Titre 2 3" xfId="401"/>
    <cellStyle name="Titre 2 4" xfId="402"/>
    <cellStyle name="Titre 2 5" xfId="403"/>
    <cellStyle name="Titre 3" xfId="404"/>
    <cellStyle name="Titre 4" xfId="405"/>
    <cellStyle name="Titre 5" xfId="406"/>
    <cellStyle name="Titre 1 2" xfId="407"/>
    <cellStyle name="Titre 1 2 2" xfId="408"/>
    <cellStyle name="Titre 1 2 3" xfId="409"/>
    <cellStyle name="Titre 1 2 4" xfId="410"/>
    <cellStyle name="Titre 1 2 5" xfId="411"/>
    <cellStyle name="Titre 1 3" xfId="412"/>
    <cellStyle name="Titre 1 4" xfId="413"/>
    <cellStyle name="Titre 1 5" xfId="414"/>
    <cellStyle name="Titre 2 2" xfId="415"/>
    <cellStyle name="Titre 2 2 2" xfId="416"/>
    <cellStyle name="Titre 2 2 3" xfId="417"/>
    <cellStyle name="Titre 2 3" xfId="418"/>
    <cellStyle name="Titre 2 4" xfId="419"/>
    <cellStyle name="Titre 3 2" xfId="420"/>
    <cellStyle name="Titre 3 2 2" xfId="421"/>
    <cellStyle name="Titre 3 2 3" xfId="422"/>
    <cellStyle name="Titre 3 2 4" xfId="423"/>
    <cellStyle name="Titre 3 2 5" xfId="424"/>
    <cellStyle name="Titre 3 3" xfId="425"/>
    <cellStyle name="Titre 3 4" xfId="426"/>
    <cellStyle name="Titre 3 5" xfId="427"/>
    <cellStyle name="Titre 4 2" xfId="428"/>
    <cellStyle name="Titre 4 2 2" xfId="429"/>
    <cellStyle name="Titre 4 2 3" xfId="430"/>
    <cellStyle name="Titre 4 2 4" xfId="431"/>
    <cellStyle name="Titre 4 2 5" xfId="432"/>
    <cellStyle name="Titre 4 3" xfId="433"/>
    <cellStyle name="Titre 4 4" xfId="434"/>
    <cellStyle name="Titre 4 5" xfId="435"/>
    <cellStyle name="Total 2" xfId="436"/>
    <cellStyle name="Total 2 2" xfId="437"/>
    <cellStyle name="Total 2 3" xfId="438"/>
    <cellStyle name="Total 3" xfId="439"/>
    <cellStyle name="Total 4" xfId="440"/>
    <cellStyle name="Vérification 2" xfId="441"/>
    <cellStyle name="Vérification 2 2" xfId="442"/>
    <cellStyle name="Vérification 2 3" xfId="443"/>
    <cellStyle name="Vérification 3" xfId="444"/>
    <cellStyle name="Vérification 4" xfId="445"/>
    <cellStyle name="Vérification 5" xfId="446"/>
  </cellStyles>
  <dxfs count="59">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
      <font>
        <b/>
        <i val="0"/>
        <condense val="0"/>
        <extend val="0"/>
        <color indexed="1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t-035-tse2008\commun\5%20TABBORD\Tabbord%20Conf-dist\2015.06\PREPAv2%200%20perma%20TB%2006%2015%20HYPE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ST-035-TSE2008\Users\chefcomptable\Downloads\PREPA%20Confdist%20102016.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Z:\5%20TABBORD\Tabbord%20Conf-dist\Etudes\Dossier%20Tableaux%20de%20bord%20Fichiers%20JCB\2016.11\Pr&#233;paration%20des%20marges%202016-2017%20Tableau%201%20DRIVE.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navette "/>
      <sheetName val="Rens"/>
      <sheetName val="Ecrit"/>
      <sheetName val="STOCKINITIAL"/>
      <sheetName val="STOCKFINAL"/>
      <sheetName val="FNP"/>
      <sheetName val="AAR"/>
      <sheetName val="CCA"/>
      <sheetName val="RECAP"/>
      <sheetName val="RIST"/>
      <sheetName val="PP"/>
      <sheetName val="TL"/>
      <sheetName val="BRII"/>
      <sheetName val="INT CC"/>
      <sheetName val="Part"/>
      <sheetName val="TVA"/>
      <sheetName val="CUTOFF"/>
      <sheetName val="SALAIRE"/>
      <sheetName val="Pub"/>
      <sheetName val="Galec"/>
      <sheetName val="PRMV"/>
      <sheetName val="PRMV DRIVE"/>
      <sheetName val="PRMV (DET)"/>
      <sheetName val="Libre"/>
      <sheetName val="Mod"/>
    </sheetNames>
    <sheetDataSet>
      <sheetData sheetId="0" refreshError="1"/>
      <sheetData sheetId="1" refreshError="1">
        <row r="3">
          <cell r="D3" t="str">
            <v>CONFDIST</v>
          </cell>
        </row>
        <row r="4">
          <cell r="D4">
            <v>42277</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navette "/>
      <sheetName val="Rens"/>
      <sheetName val="Ecrit"/>
      <sheetName val="STOCKINITIAL"/>
      <sheetName val="STOCKFINAL"/>
      <sheetName val="FNP"/>
      <sheetName val="AAR"/>
      <sheetName val="CCA"/>
      <sheetName val="RECAP"/>
      <sheetName val="RIST"/>
      <sheetName val="PP"/>
      <sheetName val="TL"/>
      <sheetName val="BRII"/>
      <sheetName val="INT CC"/>
      <sheetName val="Part"/>
      <sheetName val="TVA"/>
      <sheetName val="CUTOFF"/>
      <sheetName val="SALAIRE"/>
      <sheetName val="Pub"/>
      <sheetName val="Galec"/>
      <sheetName val="PRMV"/>
      <sheetName val="PRMV DET"/>
      <sheetName val="PRMV DRIVE"/>
      <sheetName val="Libre"/>
      <sheetName val="Mod"/>
    </sheetNames>
    <sheetDataSet>
      <sheetData sheetId="0"/>
      <sheetData sheetId="1">
        <row r="3">
          <cell r="X3" t="str">
            <v>SN</v>
          </cell>
        </row>
        <row r="4">
          <cell r="X4">
            <v>42613</v>
          </cell>
        </row>
        <row r="16">
          <cell r="C16" t="str">
            <v>Boucherie LS</v>
          </cell>
        </row>
        <row r="17">
          <cell r="C17" t="str">
            <v>Boucherie Trad</v>
          </cell>
        </row>
        <row r="18">
          <cell r="C18" t="str">
            <v>Volaille LS</v>
          </cell>
        </row>
        <row r="19">
          <cell r="C19" t="str">
            <v>Volaille Trad</v>
          </cell>
        </row>
        <row r="20">
          <cell r="C20" t="str">
            <v>Charcuterie LS</v>
          </cell>
        </row>
        <row r="21">
          <cell r="C21" t="str">
            <v>Traiteur LS</v>
          </cell>
        </row>
        <row r="22">
          <cell r="C22" t="str">
            <v>Charcuterie Coupe</v>
          </cell>
        </row>
        <row r="23">
          <cell r="C23" t="str">
            <v>Traiteur Trad.</v>
          </cell>
        </row>
        <row r="24">
          <cell r="C24" t="str">
            <v>Rôtisserie</v>
          </cell>
        </row>
        <row r="25">
          <cell r="C25" t="str">
            <v>Crèmerie LS</v>
          </cell>
        </row>
        <row r="26">
          <cell r="C26" t="str">
            <v>Crèmerie Coupe</v>
          </cell>
        </row>
        <row r="27">
          <cell r="C27" t="str">
            <v>Boulangerie/viennoiserie</v>
          </cell>
        </row>
        <row r="28">
          <cell r="C28" t="str">
            <v>Pâtisserie</v>
          </cell>
        </row>
        <row r="29">
          <cell r="C29" t="str">
            <v>Fruits et légumes</v>
          </cell>
        </row>
        <row r="30">
          <cell r="C30" t="str">
            <v>Fleurs et plantes</v>
          </cell>
        </row>
        <row r="31">
          <cell r="C31" t="str">
            <v>Frais emballé</v>
          </cell>
        </row>
        <row r="32">
          <cell r="C32" t="str">
            <v>Poissonnerie</v>
          </cell>
        </row>
        <row r="33">
          <cell r="C33" t="str">
            <v>Saurisserie</v>
          </cell>
        </row>
        <row r="34">
          <cell r="C34" t="str">
            <v>Surgelés</v>
          </cell>
        </row>
        <row r="35">
          <cell r="C35" t="str">
            <v>Autres produits Frais Libre 1</v>
          </cell>
        </row>
        <row r="36">
          <cell r="C36" t="str">
            <v>Epicerie</v>
          </cell>
        </row>
        <row r="37">
          <cell r="C37" t="str">
            <v>Liquide</v>
          </cell>
        </row>
        <row r="38">
          <cell r="C38" t="str">
            <v>DHP</v>
          </cell>
        </row>
        <row r="39">
          <cell r="C39" t="str">
            <v>PGC Libre 1</v>
          </cell>
        </row>
        <row r="40">
          <cell r="C40" t="str">
            <v>Permanent</v>
          </cell>
        </row>
        <row r="41">
          <cell r="C41" t="str">
            <v>Saisonnier</v>
          </cell>
        </row>
        <row r="42">
          <cell r="C42" t="str">
            <v>GEM</v>
          </cell>
        </row>
        <row r="43">
          <cell r="C43" t="str">
            <v>PEM</v>
          </cell>
        </row>
        <row r="44">
          <cell r="C44" t="str">
            <v>Brun</v>
          </cell>
        </row>
        <row r="45">
          <cell r="C45" t="str">
            <v>Culturel &amp; multimédia</v>
          </cell>
        </row>
        <row r="46">
          <cell r="C46" t="str">
            <v>Textile</v>
          </cell>
        </row>
        <row r="47">
          <cell r="C47" t="str">
            <v>Chaussures</v>
          </cell>
        </row>
        <row r="48">
          <cell r="C48" t="str">
            <v>Manège à bijoux</v>
          </cell>
        </row>
        <row r="49">
          <cell r="C49" t="str">
            <v>Espace culturel</v>
          </cell>
        </row>
        <row r="50">
          <cell r="C50" t="str">
            <v>Drive</v>
          </cell>
        </row>
        <row r="51">
          <cell r="C51" t="str">
            <v>UHPS PARF</v>
          </cell>
        </row>
        <row r="52">
          <cell r="C52" t="str">
            <v>PARAPHARMACIE</v>
          </cell>
        </row>
        <row r="53">
          <cell r="C53" t="str">
            <v>LAVAGE</v>
          </cell>
        </row>
        <row r="54">
          <cell r="C54" t="str">
            <v>LOCATION</v>
          </cell>
        </row>
        <row r="55">
          <cell r="C55" t="str">
            <v>BILLETERIE</v>
          </cell>
        </row>
        <row r="56">
          <cell r="C56" t="str">
            <v>Gaz</v>
          </cell>
        </row>
        <row r="57">
          <cell r="C57" t="str">
            <v>Activités commissionnées</v>
          </cell>
        </row>
        <row r="58">
          <cell r="C58" t="str">
            <v>Non affecté</v>
          </cell>
        </row>
        <row r="59">
          <cell r="C59" t="str">
            <v>Carburant</v>
          </cell>
        </row>
        <row r="60">
          <cell r="C60" t="str">
            <v>Fioul</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row r="1689">
          <cell r="D1689">
            <v>141608</v>
          </cell>
          <cell r="E1689">
            <v>0</v>
          </cell>
          <cell r="F1689">
            <v>0</v>
          </cell>
          <cell r="G1689">
            <v>0</v>
          </cell>
          <cell r="H1689">
            <v>0</v>
          </cell>
          <cell r="I1689">
            <v>0</v>
          </cell>
          <cell r="J1689">
            <v>0</v>
          </cell>
          <cell r="K1689">
            <v>0</v>
          </cell>
          <cell r="L1689">
            <v>0</v>
          </cell>
          <cell r="M1689">
            <v>0</v>
          </cell>
          <cell r="N1689">
            <v>0</v>
          </cell>
          <cell r="O1689">
            <v>0</v>
          </cell>
        </row>
        <row r="1690">
          <cell r="D1690">
            <v>109667</v>
          </cell>
          <cell r="E1690">
            <v>0</v>
          </cell>
          <cell r="F1690">
            <v>0</v>
          </cell>
          <cell r="G1690">
            <v>0</v>
          </cell>
          <cell r="H1690">
            <v>0</v>
          </cell>
          <cell r="I1690">
            <v>0</v>
          </cell>
          <cell r="J1690">
            <v>0</v>
          </cell>
          <cell r="K1690">
            <v>0</v>
          </cell>
          <cell r="L1690">
            <v>0</v>
          </cell>
          <cell r="M1690">
            <v>0</v>
          </cell>
          <cell r="N1690">
            <v>0</v>
          </cell>
          <cell r="O1690">
            <v>0</v>
          </cell>
        </row>
        <row r="1693">
          <cell r="D1693">
            <v>12.75</v>
          </cell>
          <cell r="E1693">
            <v>0</v>
          </cell>
          <cell r="F1693">
            <v>0</v>
          </cell>
          <cell r="G1693">
            <v>0</v>
          </cell>
          <cell r="H1693">
            <v>0</v>
          </cell>
          <cell r="I1693">
            <v>0</v>
          </cell>
          <cell r="J1693">
            <v>0</v>
          </cell>
          <cell r="K1693">
            <v>0</v>
          </cell>
          <cell r="L1693">
            <v>0</v>
          </cell>
          <cell r="M1693">
            <v>0</v>
          </cell>
          <cell r="N1693">
            <v>0</v>
          </cell>
          <cell r="O1693">
            <v>0</v>
          </cell>
        </row>
        <row r="1694">
          <cell r="D1694">
            <v>5224.3099999999995</v>
          </cell>
          <cell r="E1694">
            <v>0</v>
          </cell>
          <cell r="F1694">
            <v>0</v>
          </cell>
          <cell r="G1694">
            <v>0</v>
          </cell>
          <cell r="H1694">
            <v>0</v>
          </cell>
          <cell r="I1694">
            <v>0</v>
          </cell>
          <cell r="J1694">
            <v>0</v>
          </cell>
          <cell r="K1694">
            <v>0</v>
          </cell>
          <cell r="L1694">
            <v>0</v>
          </cell>
          <cell r="M1694">
            <v>0</v>
          </cell>
          <cell r="N1694">
            <v>0</v>
          </cell>
          <cell r="O1694">
            <v>0</v>
          </cell>
        </row>
        <row r="1701">
          <cell r="D1701">
            <v>141607.52000000002</v>
          </cell>
          <cell r="E1701">
            <v>0</v>
          </cell>
          <cell r="F1701">
            <v>0</v>
          </cell>
          <cell r="G1701">
            <v>0</v>
          </cell>
          <cell r="H1701">
            <v>0</v>
          </cell>
          <cell r="I1701">
            <v>0</v>
          </cell>
          <cell r="J1701">
            <v>0</v>
          </cell>
          <cell r="K1701">
            <v>0</v>
          </cell>
          <cell r="L1701">
            <v>0</v>
          </cell>
          <cell r="M1701">
            <v>0</v>
          </cell>
          <cell r="N1701">
            <v>0</v>
          </cell>
          <cell r="O1701">
            <v>0</v>
          </cell>
        </row>
        <row r="1702">
          <cell r="D1702">
            <v>113324.34000000001</v>
          </cell>
          <cell r="E1702">
            <v>0</v>
          </cell>
          <cell r="F1702">
            <v>0</v>
          </cell>
          <cell r="G1702">
            <v>0</v>
          </cell>
          <cell r="H1702">
            <v>0</v>
          </cell>
          <cell r="I1702">
            <v>0</v>
          </cell>
          <cell r="J1702">
            <v>0</v>
          </cell>
          <cell r="K1702">
            <v>0</v>
          </cell>
          <cell r="L1702">
            <v>0</v>
          </cell>
          <cell r="M1702">
            <v>0</v>
          </cell>
          <cell r="N1702">
            <v>0</v>
          </cell>
          <cell r="O1702">
            <v>0</v>
          </cell>
        </row>
        <row r="1709">
          <cell r="D1709" t="e">
            <v>#VALUE!</v>
          </cell>
          <cell r="E1709">
            <v>0</v>
          </cell>
          <cell r="F1709">
            <v>0</v>
          </cell>
          <cell r="G1709">
            <v>0</v>
          </cell>
          <cell r="H1709">
            <v>0</v>
          </cell>
          <cell r="I1709">
            <v>0</v>
          </cell>
          <cell r="J1709">
            <v>0</v>
          </cell>
          <cell r="K1709">
            <v>0</v>
          </cell>
          <cell r="L1709">
            <v>0</v>
          </cell>
          <cell r="M1709">
            <v>0</v>
          </cell>
          <cell r="N1709">
            <v>0</v>
          </cell>
          <cell r="O1709">
            <v>0</v>
          </cell>
        </row>
        <row r="1713">
          <cell r="D1713">
            <v>0</v>
          </cell>
          <cell r="E1713">
            <v>0</v>
          </cell>
          <cell r="F1713">
            <v>0</v>
          </cell>
          <cell r="G1713">
            <v>0</v>
          </cell>
          <cell r="H1713">
            <v>0</v>
          </cell>
          <cell r="I1713">
            <v>0</v>
          </cell>
          <cell r="J1713">
            <v>0</v>
          </cell>
          <cell r="K1713">
            <v>0</v>
          </cell>
          <cell r="L1713">
            <v>0</v>
          </cell>
          <cell r="M1713">
            <v>0</v>
          </cell>
          <cell r="N1713">
            <v>0</v>
          </cell>
          <cell r="O1713">
            <v>0</v>
          </cell>
        </row>
      </sheetData>
      <sheetData sheetId="23"/>
      <sheetData sheetId="24"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Compta Mag Auxilaire"/>
      <sheetName val="Affectation des comptes TB"/>
      <sheetName val="ABACO MAG 1"/>
      <sheetName val="ABACO MAG 2"/>
      <sheetName val="ABACO MAG 3"/>
      <sheetName val="ABACO MAG 4"/>
      <sheetName val="ABACO MAG 5"/>
      <sheetName val="ABACO MAG 6"/>
      <sheetName val="ABACO MAG 7"/>
      <sheetName val="ABACO MAG 8"/>
      <sheetName val="ABACO MAG 9"/>
      <sheetName val="ABACO MAG 10"/>
      <sheetName val="ABACO MAG 11"/>
      <sheetName val="ABACO MAG 12"/>
      <sheetName val="Correspondance ABACO COMPTA"/>
      <sheetName val="Correpondance  PREPA MARG"/>
      <sheetName val="Récap"/>
      <sheetName val="Prépa marge"/>
      <sheetName val="Prépa Marge DET"/>
      <sheetName val="Contrôle "/>
      <sheetName val="Notice"/>
      <sheetName val="Renseignements"/>
      <sheetName val="Brouillon"/>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ow r="1">
          <cell r="A1">
            <v>42704</v>
          </cell>
        </row>
        <row r="4">
          <cell r="AB4" t="str">
            <v>Cumul</v>
          </cell>
          <cell r="AO4" t="str">
            <v>Cumul</v>
          </cell>
          <cell r="BB4" t="str">
            <v>Cumul</v>
          </cell>
          <cell r="BO4" t="str">
            <v>Cumul</v>
          </cell>
          <cell r="CO4" t="str">
            <v>Cumul</v>
          </cell>
          <cell r="DB4" t="str">
            <v>Cumul</v>
          </cell>
          <cell r="DO4" t="str">
            <v>Cumul</v>
          </cell>
        </row>
        <row r="6">
          <cell r="A6">
            <v>570</v>
          </cell>
          <cell r="AB6">
            <v>4457.7199999999993</v>
          </cell>
          <cell r="AO6">
            <v>0</v>
          </cell>
          <cell r="BB6">
            <v>4988.43</v>
          </cell>
          <cell r="BO6">
            <v>2.23</v>
          </cell>
          <cell r="CO6">
            <v>4458</v>
          </cell>
          <cell r="DB6">
            <v>1163</v>
          </cell>
          <cell r="DO6">
            <v>1694</v>
          </cell>
        </row>
        <row r="7">
          <cell r="A7" t="str">
            <v>Boucherie LS</v>
          </cell>
          <cell r="AB7">
            <v>4457.7199999999993</v>
          </cell>
          <cell r="AO7">
            <v>0</v>
          </cell>
          <cell r="BB7">
            <v>4988.43</v>
          </cell>
          <cell r="BO7">
            <v>2.23</v>
          </cell>
          <cell r="CO7">
            <v>4458</v>
          </cell>
          <cell r="DB7">
            <v>1163</v>
          </cell>
          <cell r="DO7">
            <v>1694</v>
          </cell>
        </row>
        <row r="8">
          <cell r="A8">
            <v>575</v>
          </cell>
          <cell r="AB8">
            <v>0</v>
          </cell>
          <cell r="AO8">
            <v>0</v>
          </cell>
          <cell r="BB8">
            <v>0</v>
          </cell>
          <cell r="BO8">
            <v>0</v>
          </cell>
          <cell r="CO8">
            <v>0</v>
          </cell>
          <cell r="DB8">
            <v>0</v>
          </cell>
          <cell r="DO8">
            <v>0</v>
          </cell>
        </row>
        <row r="9">
          <cell r="A9" t="str">
            <v>Boucherie Trad</v>
          </cell>
          <cell r="AB9">
            <v>0</v>
          </cell>
          <cell r="AO9">
            <v>0</v>
          </cell>
          <cell r="BB9">
            <v>0</v>
          </cell>
          <cell r="BO9">
            <v>0</v>
          </cell>
          <cell r="CO9">
            <v>0</v>
          </cell>
          <cell r="DB9">
            <v>0</v>
          </cell>
          <cell r="DO9">
            <v>0</v>
          </cell>
        </row>
        <row r="10">
          <cell r="A10">
            <v>590</v>
          </cell>
          <cell r="AB10">
            <v>8054.03</v>
          </cell>
          <cell r="AO10">
            <v>0</v>
          </cell>
          <cell r="BB10">
            <v>6253.1900000000005</v>
          </cell>
          <cell r="BO10">
            <v>154.57999999999998</v>
          </cell>
          <cell r="CO10">
            <v>8054</v>
          </cell>
          <cell r="DB10">
            <v>2658</v>
          </cell>
          <cell r="DO10">
            <v>857</v>
          </cell>
        </row>
        <row r="11">
          <cell r="A11" t="str">
            <v>Volaille LS</v>
          </cell>
          <cell r="AB11">
            <v>8054.03</v>
          </cell>
          <cell r="AO11">
            <v>0</v>
          </cell>
          <cell r="BB11">
            <v>6253.1900000000005</v>
          </cell>
          <cell r="BO11">
            <v>154.57999999999998</v>
          </cell>
          <cell r="CO11">
            <v>8054</v>
          </cell>
          <cell r="DB11">
            <v>2658</v>
          </cell>
          <cell r="DO11">
            <v>857</v>
          </cell>
        </row>
        <row r="12">
          <cell r="A12">
            <v>580</v>
          </cell>
          <cell r="AB12">
            <v>18033.23</v>
          </cell>
          <cell r="AO12">
            <v>0</v>
          </cell>
          <cell r="BB12">
            <v>13067.45</v>
          </cell>
          <cell r="BO12">
            <v>681.92000000000007</v>
          </cell>
          <cell r="CO12">
            <v>18070</v>
          </cell>
          <cell r="DB12">
            <v>5721</v>
          </cell>
          <cell r="DO12">
            <v>749</v>
          </cell>
        </row>
        <row r="13">
          <cell r="A13" t="str">
            <v>Charcuterie LS</v>
          </cell>
          <cell r="AB13">
            <v>18033.23</v>
          </cell>
          <cell r="AO13">
            <v>0</v>
          </cell>
          <cell r="BB13">
            <v>13067.45</v>
          </cell>
          <cell r="BO13">
            <v>681.92000000000007</v>
          </cell>
          <cell r="CO13">
            <v>18070</v>
          </cell>
          <cell r="DB13">
            <v>5721</v>
          </cell>
          <cell r="DO13">
            <v>749</v>
          </cell>
        </row>
        <row r="14">
          <cell r="A14">
            <v>581</v>
          </cell>
          <cell r="AB14">
            <v>5771.3099999999995</v>
          </cell>
          <cell r="AO14">
            <v>0</v>
          </cell>
          <cell r="BB14">
            <v>4548.57</v>
          </cell>
          <cell r="BO14">
            <v>0</v>
          </cell>
          <cell r="CO14">
            <v>5750</v>
          </cell>
          <cell r="DB14">
            <v>1868</v>
          </cell>
          <cell r="DO14">
            <v>697</v>
          </cell>
        </row>
        <row r="15">
          <cell r="A15" t="str">
            <v>Traiteur LS</v>
          </cell>
          <cell r="AB15">
            <v>5771.3099999999995</v>
          </cell>
          <cell r="AO15">
            <v>0</v>
          </cell>
          <cell r="BB15">
            <v>4548.57</v>
          </cell>
          <cell r="BO15">
            <v>0</v>
          </cell>
          <cell r="CO15">
            <v>5750</v>
          </cell>
          <cell r="DB15">
            <v>1868</v>
          </cell>
          <cell r="DO15">
            <v>697</v>
          </cell>
        </row>
        <row r="16">
          <cell r="A16">
            <v>585</v>
          </cell>
          <cell r="AB16">
            <v>44.459999999999994</v>
          </cell>
          <cell r="AO16">
            <v>0</v>
          </cell>
          <cell r="BB16">
            <v>40.11</v>
          </cell>
          <cell r="BO16">
            <v>0</v>
          </cell>
          <cell r="CO16">
            <v>23</v>
          </cell>
          <cell r="DB16">
            <v>2</v>
          </cell>
          <cell r="DO16">
            <v>0</v>
          </cell>
        </row>
        <row r="17">
          <cell r="A17" t="str">
            <v>Charcuterie Coupe</v>
          </cell>
          <cell r="AB17">
            <v>44.459999999999994</v>
          </cell>
          <cell r="AO17">
            <v>0</v>
          </cell>
          <cell r="BB17">
            <v>40.11</v>
          </cell>
          <cell r="BO17">
            <v>0</v>
          </cell>
          <cell r="CO17">
            <v>23</v>
          </cell>
          <cell r="DB17">
            <v>2</v>
          </cell>
          <cell r="DO17">
            <v>0</v>
          </cell>
        </row>
        <row r="18">
          <cell r="A18">
            <v>586</v>
          </cell>
          <cell r="AB18">
            <v>44.93</v>
          </cell>
          <cell r="AO18">
            <v>0</v>
          </cell>
          <cell r="BB18">
            <v>34.72</v>
          </cell>
          <cell r="BO18">
            <v>0</v>
          </cell>
          <cell r="CO18">
            <v>45</v>
          </cell>
          <cell r="DB18">
            <v>10</v>
          </cell>
          <cell r="DO18">
            <v>0</v>
          </cell>
        </row>
        <row r="19">
          <cell r="A19">
            <v>598</v>
          </cell>
          <cell r="AB19">
            <v>0</v>
          </cell>
          <cell r="AO19">
            <v>0</v>
          </cell>
          <cell r="BB19">
            <v>0</v>
          </cell>
          <cell r="BO19">
            <v>0</v>
          </cell>
          <cell r="CO19">
            <v>0</v>
          </cell>
          <cell r="DB19">
            <v>0</v>
          </cell>
          <cell r="DO19">
            <v>0</v>
          </cell>
        </row>
        <row r="20">
          <cell r="A20" t="str">
            <v>Traiteur Trad.</v>
          </cell>
          <cell r="AB20">
            <v>44.93</v>
          </cell>
          <cell r="AO20">
            <v>0</v>
          </cell>
          <cell r="BB20">
            <v>34.72</v>
          </cell>
          <cell r="BO20">
            <v>0</v>
          </cell>
          <cell r="CO20">
            <v>45</v>
          </cell>
          <cell r="DB20">
            <v>10</v>
          </cell>
          <cell r="DO20">
            <v>0</v>
          </cell>
        </row>
        <row r="21">
          <cell r="A21">
            <v>510</v>
          </cell>
          <cell r="AB21">
            <v>51106.85</v>
          </cell>
          <cell r="AO21">
            <v>0</v>
          </cell>
          <cell r="BB21">
            <v>42619.47</v>
          </cell>
          <cell r="BO21">
            <v>2252.5</v>
          </cell>
          <cell r="CO21">
            <v>51107</v>
          </cell>
          <cell r="DB21">
            <v>10281</v>
          </cell>
          <cell r="DO21">
            <v>1795</v>
          </cell>
        </row>
        <row r="22">
          <cell r="A22" t="str">
            <v>Crèmerie LS</v>
          </cell>
          <cell r="AB22">
            <v>51106.85</v>
          </cell>
          <cell r="AO22">
            <v>0</v>
          </cell>
          <cell r="BB22">
            <v>42619.47</v>
          </cell>
          <cell r="BO22">
            <v>2252.5</v>
          </cell>
          <cell r="CO22">
            <v>51107</v>
          </cell>
          <cell r="DB22">
            <v>10281</v>
          </cell>
          <cell r="DO22">
            <v>1795</v>
          </cell>
        </row>
        <row r="23">
          <cell r="A23">
            <v>515</v>
          </cell>
          <cell r="AB23">
            <v>0</v>
          </cell>
          <cell r="AO23">
            <v>0</v>
          </cell>
          <cell r="BB23">
            <v>0</v>
          </cell>
          <cell r="BO23">
            <v>0</v>
          </cell>
          <cell r="CO23">
            <v>0</v>
          </cell>
          <cell r="DB23">
            <v>0</v>
          </cell>
          <cell r="DO23">
            <v>0</v>
          </cell>
        </row>
        <row r="24">
          <cell r="A24" t="str">
            <v>Crèmerie Coupe</v>
          </cell>
          <cell r="AB24">
            <v>0</v>
          </cell>
          <cell r="AO24">
            <v>0</v>
          </cell>
          <cell r="BB24">
            <v>0</v>
          </cell>
          <cell r="BO24">
            <v>0</v>
          </cell>
          <cell r="CO24">
            <v>0</v>
          </cell>
          <cell r="DB24">
            <v>0</v>
          </cell>
          <cell r="DO24">
            <v>0</v>
          </cell>
        </row>
        <row r="25">
          <cell r="A25">
            <v>520</v>
          </cell>
          <cell r="AB25">
            <v>303.32</v>
          </cell>
          <cell r="AO25">
            <v>0</v>
          </cell>
          <cell r="BB25">
            <v>148.02000000000001</v>
          </cell>
          <cell r="BO25">
            <v>0.87999999999999989</v>
          </cell>
          <cell r="CO25">
            <v>303</v>
          </cell>
          <cell r="DB25">
            <v>182</v>
          </cell>
          <cell r="DO25">
            <v>27</v>
          </cell>
        </row>
        <row r="26">
          <cell r="A26">
            <v>525</v>
          </cell>
          <cell r="AB26">
            <v>38.06</v>
          </cell>
          <cell r="AO26">
            <v>0</v>
          </cell>
          <cell r="BB26">
            <v>76.740000000000009</v>
          </cell>
          <cell r="BO26">
            <v>6.72</v>
          </cell>
          <cell r="CO26">
            <v>38</v>
          </cell>
          <cell r="DB26">
            <v>16</v>
          </cell>
          <cell r="DO26">
            <v>55</v>
          </cell>
        </row>
        <row r="27">
          <cell r="A27" t="str">
            <v>Boulangerie/viennoiserie</v>
          </cell>
          <cell r="AB27">
            <v>341.38</v>
          </cell>
          <cell r="AO27">
            <v>0</v>
          </cell>
          <cell r="BB27">
            <v>224.76</v>
          </cell>
          <cell r="BO27">
            <v>7.6</v>
          </cell>
          <cell r="CO27">
            <v>341</v>
          </cell>
          <cell r="DB27">
            <v>198</v>
          </cell>
          <cell r="DO27">
            <v>82</v>
          </cell>
        </row>
        <row r="28">
          <cell r="A28">
            <v>530</v>
          </cell>
          <cell r="AB28">
            <v>0</v>
          </cell>
          <cell r="AO28">
            <v>0</v>
          </cell>
          <cell r="BB28">
            <v>0</v>
          </cell>
          <cell r="BO28">
            <v>0</v>
          </cell>
          <cell r="CO28">
            <v>0</v>
          </cell>
          <cell r="DB28">
            <v>0</v>
          </cell>
          <cell r="DO28">
            <v>0</v>
          </cell>
        </row>
        <row r="29">
          <cell r="A29" t="str">
            <v>Pâtisserie</v>
          </cell>
          <cell r="AB29">
            <v>0</v>
          </cell>
          <cell r="AO29">
            <v>0</v>
          </cell>
          <cell r="BB29">
            <v>0</v>
          </cell>
          <cell r="BO29">
            <v>0</v>
          </cell>
          <cell r="CO29">
            <v>0</v>
          </cell>
          <cell r="DB29">
            <v>0</v>
          </cell>
          <cell r="DO29">
            <v>0</v>
          </cell>
        </row>
        <row r="30">
          <cell r="A30">
            <v>550</v>
          </cell>
          <cell r="AB30">
            <v>14079.439999999999</v>
          </cell>
          <cell r="AO30">
            <v>25.75</v>
          </cell>
          <cell r="BB30">
            <v>9771.1500000000015</v>
          </cell>
          <cell r="BO30">
            <v>222.26</v>
          </cell>
          <cell r="CO30">
            <v>14079</v>
          </cell>
          <cell r="DB30">
            <v>4637</v>
          </cell>
          <cell r="DO30">
            <v>355</v>
          </cell>
        </row>
        <row r="31">
          <cell r="A31" t="str">
            <v>Fruits et légumes</v>
          </cell>
          <cell r="AB31">
            <v>14079.439999999999</v>
          </cell>
          <cell r="AO31">
            <v>25.75</v>
          </cell>
          <cell r="BB31">
            <v>9771.1500000000015</v>
          </cell>
          <cell r="BO31">
            <v>222.26</v>
          </cell>
          <cell r="CO31">
            <v>14079</v>
          </cell>
          <cell r="DB31">
            <v>4637</v>
          </cell>
          <cell r="DO31">
            <v>355</v>
          </cell>
        </row>
        <row r="32">
          <cell r="A32">
            <v>555</v>
          </cell>
          <cell r="AB32">
            <v>0</v>
          </cell>
          <cell r="AO32">
            <v>0</v>
          </cell>
          <cell r="BB32">
            <v>0</v>
          </cell>
          <cell r="BO32">
            <v>0</v>
          </cell>
          <cell r="CO32">
            <v>0</v>
          </cell>
          <cell r="DB32">
            <v>0</v>
          </cell>
          <cell r="DO32">
            <v>0</v>
          </cell>
        </row>
        <row r="33">
          <cell r="A33" t="str">
            <v>Fleurs et plantes</v>
          </cell>
          <cell r="AB33">
            <v>0</v>
          </cell>
          <cell r="AO33">
            <v>0</v>
          </cell>
          <cell r="BB33">
            <v>0</v>
          </cell>
          <cell r="BO33">
            <v>0</v>
          </cell>
          <cell r="CO33">
            <v>0</v>
          </cell>
          <cell r="DB33">
            <v>0</v>
          </cell>
          <cell r="DO33">
            <v>0</v>
          </cell>
        </row>
        <row r="34">
          <cell r="A34">
            <v>545</v>
          </cell>
          <cell r="AB34">
            <v>50.43</v>
          </cell>
          <cell r="AO34">
            <v>0</v>
          </cell>
          <cell r="BB34">
            <v>38.32</v>
          </cell>
          <cell r="BO34">
            <v>0</v>
          </cell>
          <cell r="CO34">
            <v>50</v>
          </cell>
          <cell r="DB34">
            <v>12</v>
          </cell>
          <cell r="DO34">
            <v>0</v>
          </cell>
        </row>
        <row r="35">
          <cell r="A35" t="str">
            <v>Poissonnerie</v>
          </cell>
          <cell r="AB35">
            <v>50.43</v>
          </cell>
          <cell r="AO35">
            <v>0</v>
          </cell>
          <cell r="BB35">
            <v>38.32</v>
          </cell>
          <cell r="BO35">
            <v>0</v>
          </cell>
          <cell r="CO35">
            <v>50</v>
          </cell>
          <cell r="DB35">
            <v>12</v>
          </cell>
          <cell r="DO35">
            <v>0</v>
          </cell>
        </row>
        <row r="36">
          <cell r="A36">
            <v>540</v>
          </cell>
          <cell r="AB36">
            <v>893.3</v>
          </cell>
          <cell r="AO36">
            <v>0</v>
          </cell>
          <cell r="BB36">
            <v>613.33999999999992</v>
          </cell>
          <cell r="BO36">
            <v>51.95</v>
          </cell>
          <cell r="CO36">
            <v>893</v>
          </cell>
          <cell r="DB36">
            <v>309</v>
          </cell>
          <cell r="DO36">
            <v>29</v>
          </cell>
        </row>
        <row r="37">
          <cell r="A37" t="str">
            <v>Saurisserie</v>
          </cell>
          <cell r="AB37">
            <v>893.3</v>
          </cell>
          <cell r="AO37">
            <v>0</v>
          </cell>
          <cell r="BB37">
            <v>613.33999999999992</v>
          </cell>
          <cell r="BO37">
            <v>51.95</v>
          </cell>
          <cell r="CO37">
            <v>893</v>
          </cell>
          <cell r="DB37">
            <v>309</v>
          </cell>
          <cell r="DO37">
            <v>29</v>
          </cell>
        </row>
        <row r="38">
          <cell r="A38">
            <v>560</v>
          </cell>
          <cell r="AB38">
            <v>19341.949999999997</v>
          </cell>
          <cell r="AO38">
            <v>0</v>
          </cell>
          <cell r="BB38">
            <v>13910.720000000001</v>
          </cell>
          <cell r="BO38">
            <v>773.91000000000008</v>
          </cell>
          <cell r="CO38">
            <v>19349</v>
          </cell>
          <cell r="DB38">
            <v>5440</v>
          </cell>
          <cell r="DO38">
            <v>6</v>
          </cell>
        </row>
        <row r="39">
          <cell r="A39" t="str">
            <v>Surgelés</v>
          </cell>
          <cell r="AB39">
            <v>19341.949999999997</v>
          </cell>
          <cell r="AO39">
            <v>0</v>
          </cell>
          <cell r="BB39">
            <v>13910.720000000001</v>
          </cell>
          <cell r="BO39">
            <v>773.91000000000008</v>
          </cell>
          <cell r="CO39">
            <v>19349</v>
          </cell>
          <cell r="DB39">
            <v>5440</v>
          </cell>
          <cell r="DO39">
            <v>6</v>
          </cell>
        </row>
        <row r="40">
          <cell r="A40">
            <v>110</v>
          </cell>
          <cell r="AB40">
            <v>0</v>
          </cell>
          <cell r="AO40">
            <v>0</v>
          </cell>
          <cell r="BB40">
            <v>13497.039999999999</v>
          </cell>
          <cell r="BO40">
            <v>1394.41</v>
          </cell>
          <cell r="CO40">
            <v>25533</v>
          </cell>
          <cell r="DB40">
            <v>6373</v>
          </cell>
          <cell r="DO40">
            <v>21</v>
          </cell>
        </row>
        <row r="41">
          <cell r="A41">
            <v>111</v>
          </cell>
          <cell r="AB41">
            <v>30671.32</v>
          </cell>
          <cell r="AO41">
            <v>0</v>
          </cell>
          <cell r="BB41">
            <v>10864.36</v>
          </cell>
          <cell r="BO41">
            <v>0</v>
          </cell>
          <cell r="CO41">
            <v>8130</v>
          </cell>
          <cell r="DB41">
            <v>2183</v>
          </cell>
          <cell r="DO41">
            <v>3</v>
          </cell>
        </row>
        <row r="42">
          <cell r="A42">
            <v>112</v>
          </cell>
          <cell r="AB42">
            <v>47636.91</v>
          </cell>
          <cell r="AO42">
            <v>0</v>
          </cell>
          <cell r="BB42">
            <v>16358.580000000002</v>
          </cell>
          <cell r="BO42">
            <v>0</v>
          </cell>
          <cell r="CO42">
            <v>13199</v>
          </cell>
          <cell r="DB42">
            <v>2461</v>
          </cell>
          <cell r="DO42">
            <v>116</v>
          </cell>
        </row>
        <row r="43">
          <cell r="A43">
            <v>121</v>
          </cell>
          <cell r="AB43">
            <v>4332.6000000000004</v>
          </cell>
          <cell r="AO43">
            <v>0</v>
          </cell>
          <cell r="BB43">
            <v>1844.6100000000001</v>
          </cell>
          <cell r="BO43">
            <v>0</v>
          </cell>
          <cell r="CO43">
            <v>1272</v>
          </cell>
          <cell r="DB43">
            <v>205</v>
          </cell>
          <cell r="DO43">
            <v>0</v>
          </cell>
        </row>
        <row r="44">
          <cell r="A44">
            <v>130</v>
          </cell>
          <cell r="AB44">
            <v>0</v>
          </cell>
          <cell r="AO44">
            <v>0</v>
          </cell>
          <cell r="BB44">
            <v>21851.280000000002</v>
          </cell>
          <cell r="BO44">
            <v>2199.59</v>
          </cell>
          <cell r="CO44">
            <v>34476</v>
          </cell>
          <cell r="DB44">
            <v>6284</v>
          </cell>
          <cell r="DO44">
            <v>257</v>
          </cell>
        </row>
        <row r="45">
          <cell r="A45" t="str">
            <v>Epicerie</v>
          </cell>
          <cell r="AB45">
            <v>82640.830000000016</v>
          </cell>
          <cell r="AO45">
            <v>0</v>
          </cell>
          <cell r="BB45">
            <v>64415.87000000001</v>
          </cell>
          <cell r="BO45">
            <v>3594</v>
          </cell>
          <cell r="CO45">
            <v>82610</v>
          </cell>
          <cell r="DB45">
            <v>17506</v>
          </cell>
          <cell r="DO45">
            <v>397</v>
          </cell>
        </row>
        <row r="46">
          <cell r="A46">
            <v>210</v>
          </cell>
          <cell r="AB46">
            <v>4145.42</v>
          </cell>
          <cell r="AO46">
            <v>0</v>
          </cell>
          <cell r="BB46">
            <v>3929.58</v>
          </cell>
          <cell r="BO46">
            <v>259.33</v>
          </cell>
          <cell r="CO46">
            <v>4141</v>
          </cell>
          <cell r="DB46">
            <v>215</v>
          </cell>
          <cell r="DO46">
            <v>0</v>
          </cell>
        </row>
        <row r="47">
          <cell r="A47">
            <v>220</v>
          </cell>
          <cell r="AB47">
            <v>0</v>
          </cell>
          <cell r="AO47">
            <v>0</v>
          </cell>
          <cell r="BB47">
            <v>13657.259999999998</v>
          </cell>
          <cell r="BO47">
            <v>1270.1299999999999</v>
          </cell>
          <cell r="CO47">
            <v>22742</v>
          </cell>
          <cell r="DB47">
            <v>3525</v>
          </cell>
          <cell r="DO47">
            <v>21</v>
          </cell>
        </row>
        <row r="48">
          <cell r="A48">
            <v>221</v>
          </cell>
          <cell r="AB48">
            <v>9987.8499999999985</v>
          </cell>
          <cell r="AO48">
            <v>0</v>
          </cell>
          <cell r="BB48">
            <v>4174.3</v>
          </cell>
          <cell r="BO48">
            <v>0</v>
          </cell>
          <cell r="CO48">
            <v>2305</v>
          </cell>
          <cell r="DB48">
            <v>275</v>
          </cell>
          <cell r="DO48">
            <v>0</v>
          </cell>
        </row>
        <row r="49">
          <cell r="A49">
            <v>222</v>
          </cell>
          <cell r="AB49">
            <v>5066.51</v>
          </cell>
          <cell r="AO49">
            <v>0</v>
          </cell>
          <cell r="BB49">
            <v>2217.0899999999997</v>
          </cell>
          <cell r="BO49">
            <v>0</v>
          </cell>
          <cell r="CO49">
            <v>1389</v>
          </cell>
          <cell r="DB49">
            <v>126</v>
          </cell>
          <cell r="DO49">
            <v>4</v>
          </cell>
        </row>
        <row r="50">
          <cell r="A50">
            <v>223</v>
          </cell>
          <cell r="AB50">
            <v>15384.779999999999</v>
          </cell>
          <cell r="AO50">
            <v>0</v>
          </cell>
          <cell r="BB50">
            <v>5668.51</v>
          </cell>
          <cell r="BO50">
            <v>0</v>
          </cell>
          <cell r="CO50">
            <v>4016</v>
          </cell>
          <cell r="DB50">
            <v>830</v>
          </cell>
          <cell r="DO50">
            <v>1</v>
          </cell>
        </row>
        <row r="51">
          <cell r="A51">
            <v>230</v>
          </cell>
          <cell r="AB51">
            <v>3437.25</v>
          </cell>
          <cell r="AO51">
            <v>0</v>
          </cell>
          <cell r="BB51">
            <v>2564.1799999999998</v>
          </cell>
          <cell r="BO51">
            <v>197.20999999999998</v>
          </cell>
          <cell r="CO51">
            <v>3437</v>
          </cell>
          <cell r="DB51">
            <v>874</v>
          </cell>
          <cell r="DO51">
            <v>0</v>
          </cell>
        </row>
        <row r="52">
          <cell r="A52" t="str">
            <v>Liquide</v>
          </cell>
          <cell r="AB52">
            <v>38021.81</v>
          </cell>
          <cell r="AO52">
            <v>0</v>
          </cell>
          <cell r="BB52">
            <v>32210.92</v>
          </cell>
          <cell r="BO52">
            <v>1726.6699999999998</v>
          </cell>
          <cell r="CO52">
            <v>38030</v>
          </cell>
          <cell r="DB52">
            <v>5845</v>
          </cell>
          <cell r="DO52">
            <v>26</v>
          </cell>
        </row>
        <row r="53">
          <cell r="A53">
            <v>310</v>
          </cell>
          <cell r="AB53">
            <v>12882.560000000001</v>
          </cell>
          <cell r="AO53">
            <v>0.74</v>
          </cell>
          <cell r="BB53">
            <v>9958.48</v>
          </cell>
          <cell r="BO53">
            <v>580.91000000000008</v>
          </cell>
          <cell r="CO53">
            <v>13311</v>
          </cell>
          <cell r="DB53">
            <v>3155</v>
          </cell>
          <cell r="DO53">
            <v>6</v>
          </cell>
        </row>
        <row r="54">
          <cell r="A54">
            <v>320</v>
          </cell>
          <cell r="AB54">
            <v>0</v>
          </cell>
          <cell r="AO54">
            <v>0</v>
          </cell>
          <cell r="BB54">
            <v>5464.64</v>
          </cell>
          <cell r="BO54">
            <v>496.25</v>
          </cell>
          <cell r="CO54">
            <v>9918</v>
          </cell>
          <cell r="DB54">
            <v>2165</v>
          </cell>
          <cell r="DO54">
            <v>3</v>
          </cell>
        </row>
        <row r="55">
          <cell r="A55">
            <v>321</v>
          </cell>
          <cell r="AB55">
            <v>14244.18</v>
          </cell>
          <cell r="AO55">
            <v>0</v>
          </cell>
          <cell r="BB55">
            <v>5360.51</v>
          </cell>
          <cell r="BO55">
            <v>0</v>
          </cell>
          <cell r="CO55">
            <v>3890</v>
          </cell>
          <cell r="DB55">
            <v>1029</v>
          </cell>
          <cell r="DO55">
            <v>2</v>
          </cell>
        </row>
        <row r="56">
          <cell r="A56">
            <v>330</v>
          </cell>
          <cell r="AB56">
            <v>0</v>
          </cell>
          <cell r="AO56">
            <v>0</v>
          </cell>
          <cell r="BB56">
            <v>2104.29</v>
          </cell>
          <cell r="BO56">
            <v>0</v>
          </cell>
          <cell r="CO56">
            <v>4029</v>
          </cell>
          <cell r="DB56">
            <v>919</v>
          </cell>
          <cell r="DO56">
            <v>3</v>
          </cell>
        </row>
        <row r="57">
          <cell r="A57">
            <v>331</v>
          </cell>
          <cell r="AB57">
            <v>5548.5199999999995</v>
          </cell>
          <cell r="AO57">
            <v>0</v>
          </cell>
          <cell r="BB57">
            <v>2176.88</v>
          </cell>
          <cell r="BO57">
            <v>144.28</v>
          </cell>
          <cell r="CO57">
            <v>1520</v>
          </cell>
          <cell r="DB57">
            <v>355</v>
          </cell>
          <cell r="DO57">
            <v>0</v>
          </cell>
        </row>
        <row r="58">
          <cell r="A58" t="str">
            <v>DHP</v>
          </cell>
          <cell r="AB58">
            <v>32675.260000000002</v>
          </cell>
          <cell r="AO58">
            <v>0.74</v>
          </cell>
          <cell r="BB58">
            <v>25064.799999999999</v>
          </cell>
          <cell r="BO58">
            <v>1221.44</v>
          </cell>
          <cell r="CO58">
            <v>32668</v>
          </cell>
          <cell r="DB58">
            <v>7623</v>
          </cell>
          <cell r="DO58">
            <v>14</v>
          </cell>
        </row>
        <row r="59">
          <cell r="A59">
            <v>410</v>
          </cell>
          <cell r="AB59">
            <v>3302.8400000000006</v>
          </cell>
          <cell r="AO59">
            <v>0.1</v>
          </cell>
          <cell r="BB59">
            <v>2864.8599999999997</v>
          </cell>
          <cell r="BO59">
            <v>168.02999999999997</v>
          </cell>
          <cell r="CO59">
            <v>3434</v>
          </cell>
          <cell r="DB59">
            <v>527</v>
          </cell>
          <cell r="DO59">
            <v>1</v>
          </cell>
        </row>
        <row r="60">
          <cell r="A60">
            <v>415</v>
          </cell>
          <cell r="AB60">
            <v>217.3</v>
          </cell>
          <cell r="AO60">
            <v>0</v>
          </cell>
          <cell r="BB60">
            <v>100.35999999999999</v>
          </cell>
          <cell r="BO60">
            <v>0</v>
          </cell>
          <cell r="CO60">
            <v>86</v>
          </cell>
          <cell r="DB60">
            <v>29</v>
          </cell>
          <cell r="DO60">
            <v>0</v>
          </cell>
        </row>
        <row r="61">
          <cell r="A61">
            <v>420</v>
          </cell>
          <cell r="AB61">
            <v>285</v>
          </cell>
          <cell r="AO61">
            <v>0</v>
          </cell>
          <cell r="BB61">
            <v>159.57000000000005</v>
          </cell>
          <cell r="BO61">
            <v>7.51</v>
          </cell>
          <cell r="CO61">
            <v>285</v>
          </cell>
          <cell r="DB61">
            <v>125</v>
          </cell>
          <cell r="DO61">
            <v>0</v>
          </cell>
        </row>
        <row r="62">
          <cell r="A62">
            <v>450</v>
          </cell>
          <cell r="AB62">
            <v>198.73000000000002</v>
          </cell>
          <cell r="AO62">
            <v>0</v>
          </cell>
          <cell r="BB62">
            <v>91.949999999999989</v>
          </cell>
          <cell r="BO62">
            <v>11.99</v>
          </cell>
          <cell r="CO62">
            <v>199</v>
          </cell>
          <cell r="DB62">
            <v>107</v>
          </cell>
          <cell r="DO62">
            <v>0</v>
          </cell>
        </row>
        <row r="63">
          <cell r="A63" t="str">
            <v>Permanent</v>
          </cell>
          <cell r="AB63">
            <v>4003.8700000000008</v>
          </cell>
          <cell r="AO63">
            <v>0.1</v>
          </cell>
          <cell r="BB63">
            <v>3216.74</v>
          </cell>
          <cell r="BO63">
            <v>187.52999999999997</v>
          </cell>
          <cell r="CO63">
            <v>4004</v>
          </cell>
          <cell r="DB63">
            <v>788</v>
          </cell>
          <cell r="DO63">
            <v>1</v>
          </cell>
        </row>
        <row r="64">
          <cell r="A64">
            <v>430</v>
          </cell>
          <cell r="AB64">
            <v>0</v>
          </cell>
          <cell r="AO64">
            <v>0</v>
          </cell>
          <cell r="BB64">
            <v>327.33000000000004</v>
          </cell>
          <cell r="BO64">
            <v>55.89</v>
          </cell>
          <cell r="CO64">
            <v>809</v>
          </cell>
          <cell r="DB64">
            <v>310</v>
          </cell>
          <cell r="DO64">
            <v>0</v>
          </cell>
        </row>
        <row r="65">
          <cell r="A65">
            <v>431</v>
          </cell>
          <cell r="AB65">
            <v>1078.4099999999999</v>
          </cell>
          <cell r="AO65">
            <v>0</v>
          </cell>
          <cell r="BB65">
            <v>341.72</v>
          </cell>
          <cell r="BO65">
            <v>0</v>
          </cell>
          <cell r="CO65">
            <v>260</v>
          </cell>
          <cell r="DB65">
            <v>89</v>
          </cell>
          <cell r="DO65">
            <v>0</v>
          </cell>
        </row>
        <row r="66">
          <cell r="A66">
            <v>435</v>
          </cell>
          <cell r="AB66">
            <v>0</v>
          </cell>
          <cell r="AO66">
            <v>0</v>
          </cell>
          <cell r="BB66">
            <v>26.51</v>
          </cell>
          <cell r="BO66">
            <v>0</v>
          </cell>
          <cell r="CO66">
            <v>10</v>
          </cell>
          <cell r="DB66">
            <v>3</v>
          </cell>
          <cell r="DO66">
            <v>0</v>
          </cell>
        </row>
        <row r="67">
          <cell r="A67">
            <v>436</v>
          </cell>
          <cell r="AB67">
            <v>0</v>
          </cell>
          <cell r="AO67">
            <v>0</v>
          </cell>
          <cell r="BB67">
            <v>0</v>
          </cell>
          <cell r="BO67">
            <v>0</v>
          </cell>
          <cell r="CO67">
            <v>0</v>
          </cell>
          <cell r="DB67">
            <v>0</v>
          </cell>
          <cell r="DO67">
            <v>0</v>
          </cell>
        </row>
        <row r="68">
          <cell r="A68">
            <v>437</v>
          </cell>
          <cell r="AB68">
            <v>0</v>
          </cell>
          <cell r="AO68">
            <v>0</v>
          </cell>
          <cell r="BB68">
            <v>0</v>
          </cell>
          <cell r="BO68">
            <v>0</v>
          </cell>
          <cell r="CO68">
            <v>0</v>
          </cell>
          <cell r="DB68">
            <v>0</v>
          </cell>
          <cell r="DO68">
            <v>0</v>
          </cell>
        </row>
        <row r="69">
          <cell r="A69">
            <v>440</v>
          </cell>
          <cell r="AB69">
            <v>144.51999999999998</v>
          </cell>
          <cell r="AO69">
            <v>0</v>
          </cell>
          <cell r="BB69">
            <v>136.85</v>
          </cell>
          <cell r="BO69">
            <v>0</v>
          </cell>
          <cell r="CO69">
            <v>80</v>
          </cell>
          <cell r="DB69">
            <v>3</v>
          </cell>
          <cell r="DO69">
            <v>0</v>
          </cell>
        </row>
        <row r="70">
          <cell r="A70" t="str">
            <v>Saisonnier</v>
          </cell>
          <cell r="AB70">
            <v>1222.9299999999998</v>
          </cell>
          <cell r="AO70">
            <v>0</v>
          </cell>
          <cell r="BB70">
            <v>832.41000000000008</v>
          </cell>
          <cell r="BO70">
            <v>55.89</v>
          </cell>
          <cell r="CO70">
            <v>1159</v>
          </cell>
          <cell r="DB70">
            <v>405</v>
          </cell>
          <cell r="DO70">
            <v>0</v>
          </cell>
        </row>
        <row r="71">
          <cell r="A71">
            <v>460</v>
          </cell>
          <cell r="AB71">
            <v>0</v>
          </cell>
          <cell r="AO71">
            <v>0</v>
          </cell>
          <cell r="BB71">
            <v>0</v>
          </cell>
          <cell r="BO71">
            <v>0</v>
          </cell>
          <cell r="CO71">
            <v>0</v>
          </cell>
          <cell r="DB71">
            <v>0</v>
          </cell>
          <cell r="DO71">
            <v>0</v>
          </cell>
        </row>
        <row r="72">
          <cell r="A72" t="str">
            <v>GEM</v>
          </cell>
          <cell r="AB72">
            <v>0</v>
          </cell>
          <cell r="AO72">
            <v>0</v>
          </cell>
          <cell r="BB72">
            <v>0</v>
          </cell>
          <cell r="BO72">
            <v>0</v>
          </cell>
          <cell r="CO72">
            <v>0</v>
          </cell>
          <cell r="DB72">
            <v>0</v>
          </cell>
          <cell r="DO72">
            <v>0</v>
          </cell>
        </row>
        <row r="73">
          <cell r="A73">
            <v>465</v>
          </cell>
          <cell r="AB73">
            <v>90.43</v>
          </cell>
          <cell r="AO73">
            <v>0</v>
          </cell>
          <cell r="BB73">
            <v>55.44</v>
          </cell>
          <cell r="BO73">
            <v>0</v>
          </cell>
          <cell r="CO73">
            <v>90</v>
          </cell>
          <cell r="DB73">
            <v>35</v>
          </cell>
          <cell r="DO73">
            <v>0</v>
          </cell>
        </row>
        <row r="74">
          <cell r="A74" t="str">
            <v>PEM</v>
          </cell>
          <cell r="AB74">
            <v>90.43</v>
          </cell>
          <cell r="AO74">
            <v>0</v>
          </cell>
          <cell r="BB74">
            <v>55.44</v>
          </cell>
          <cell r="BO74">
            <v>0</v>
          </cell>
          <cell r="CO74">
            <v>90</v>
          </cell>
          <cell r="DB74">
            <v>35</v>
          </cell>
          <cell r="DO74">
            <v>0</v>
          </cell>
        </row>
        <row r="75">
          <cell r="A75">
            <v>470</v>
          </cell>
          <cell r="AB75">
            <v>0</v>
          </cell>
          <cell r="AO75">
            <v>0</v>
          </cell>
          <cell r="BB75">
            <v>0</v>
          </cell>
          <cell r="BO75">
            <v>0</v>
          </cell>
          <cell r="CO75">
            <v>0</v>
          </cell>
          <cell r="DB75">
            <v>0</v>
          </cell>
          <cell r="DO75">
            <v>0</v>
          </cell>
        </row>
        <row r="76">
          <cell r="A76">
            <v>485</v>
          </cell>
          <cell r="AB76">
            <v>0</v>
          </cell>
          <cell r="AO76">
            <v>0</v>
          </cell>
          <cell r="BB76">
            <v>0</v>
          </cell>
          <cell r="BO76">
            <v>0</v>
          </cell>
          <cell r="CO76">
            <v>0</v>
          </cell>
          <cell r="DB76">
            <v>0</v>
          </cell>
          <cell r="DO76">
            <v>0</v>
          </cell>
        </row>
        <row r="77">
          <cell r="A77">
            <v>490</v>
          </cell>
          <cell r="AB77">
            <v>0</v>
          </cell>
          <cell r="AO77">
            <v>0</v>
          </cell>
          <cell r="BB77">
            <v>0</v>
          </cell>
          <cell r="BO77">
            <v>0</v>
          </cell>
          <cell r="CO77">
            <v>0</v>
          </cell>
          <cell r="DB77">
            <v>0</v>
          </cell>
          <cell r="DO77">
            <v>0</v>
          </cell>
        </row>
        <row r="78">
          <cell r="A78">
            <v>495</v>
          </cell>
          <cell r="AB78">
            <v>0</v>
          </cell>
          <cell r="AO78">
            <v>0</v>
          </cell>
          <cell r="BB78">
            <v>0</v>
          </cell>
          <cell r="BO78">
            <v>0</v>
          </cell>
          <cell r="CO78">
            <v>0</v>
          </cell>
          <cell r="DB78">
            <v>0</v>
          </cell>
          <cell r="DO78">
            <v>0</v>
          </cell>
        </row>
        <row r="79">
          <cell r="A79" t="str">
            <v>Brun</v>
          </cell>
          <cell r="AB79">
            <v>0</v>
          </cell>
          <cell r="AO79">
            <v>0</v>
          </cell>
          <cell r="BB79">
            <v>0</v>
          </cell>
          <cell r="BO79">
            <v>0</v>
          </cell>
          <cell r="CO79">
            <v>0</v>
          </cell>
          <cell r="DB79">
            <v>0</v>
          </cell>
          <cell r="DO79">
            <v>0</v>
          </cell>
        </row>
        <row r="80">
          <cell r="A80">
            <v>425</v>
          </cell>
          <cell r="AB80">
            <v>0</v>
          </cell>
          <cell r="AO80">
            <v>0</v>
          </cell>
          <cell r="BB80">
            <v>0</v>
          </cell>
          <cell r="BO80">
            <v>0</v>
          </cell>
          <cell r="CO80">
            <v>0</v>
          </cell>
          <cell r="DB80">
            <v>0</v>
          </cell>
          <cell r="DO80">
            <v>0</v>
          </cell>
        </row>
        <row r="81">
          <cell r="A81">
            <v>441</v>
          </cell>
          <cell r="AB81">
            <v>0</v>
          </cell>
          <cell r="AO81">
            <v>0</v>
          </cell>
          <cell r="BB81">
            <v>0</v>
          </cell>
          <cell r="BO81">
            <v>0</v>
          </cell>
          <cell r="CO81">
            <v>0</v>
          </cell>
          <cell r="DB81">
            <v>0</v>
          </cell>
          <cell r="DO81">
            <v>0</v>
          </cell>
        </row>
        <row r="82">
          <cell r="A82">
            <v>445</v>
          </cell>
          <cell r="AB82">
            <v>0</v>
          </cell>
          <cell r="AO82">
            <v>0</v>
          </cell>
          <cell r="BB82">
            <v>0</v>
          </cell>
          <cell r="BO82">
            <v>0</v>
          </cell>
          <cell r="CO82">
            <v>0</v>
          </cell>
          <cell r="DB82">
            <v>0</v>
          </cell>
          <cell r="DO82">
            <v>0</v>
          </cell>
        </row>
        <row r="83">
          <cell r="A83">
            <v>480</v>
          </cell>
          <cell r="AB83">
            <v>0</v>
          </cell>
          <cell r="AO83">
            <v>0</v>
          </cell>
          <cell r="BB83">
            <v>0</v>
          </cell>
          <cell r="BO83">
            <v>0</v>
          </cell>
          <cell r="CO83">
            <v>0</v>
          </cell>
          <cell r="DB83">
            <v>0</v>
          </cell>
          <cell r="DO83">
            <v>0</v>
          </cell>
        </row>
        <row r="84">
          <cell r="A84" t="str">
            <v>Culturel &amp; multimédia</v>
          </cell>
          <cell r="AB84">
            <v>0</v>
          </cell>
          <cell r="AO84">
            <v>0</v>
          </cell>
          <cell r="BB84">
            <v>0</v>
          </cell>
          <cell r="BO84">
            <v>0</v>
          </cell>
          <cell r="CO84">
            <v>0</v>
          </cell>
          <cell r="DB84">
            <v>0</v>
          </cell>
          <cell r="DO84">
            <v>0</v>
          </cell>
        </row>
        <row r="85">
          <cell r="A85">
            <v>610</v>
          </cell>
          <cell r="AB85">
            <v>0</v>
          </cell>
          <cell r="AO85">
            <v>0</v>
          </cell>
          <cell r="BB85">
            <v>0</v>
          </cell>
          <cell r="BO85">
            <v>0</v>
          </cell>
          <cell r="CO85">
            <v>0</v>
          </cell>
          <cell r="DB85">
            <v>0</v>
          </cell>
          <cell r="DO85">
            <v>0</v>
          </cell>
        </row>
        <row r="86">
          <cell r="A86">
            <v>611</v>
          </cell>
          <cell r="AB86">
            <v>0</v>
          </cell>
          <cell r="AO86">
            <v>0</v>
          </cell>
          <cell r="BB86">
            <v>0</v>
          </cell>
          <cell r="BO86">
            <v>0</v>
          </cell>
          <cell r="CO86">
            <v>0</v>
          </cell>
          <cell r="DB86">
            <v>0</v>
          </cell>
          <cell r="DO86">
            <v>0</v>
          </cell>
        </row>
        <row r="87">
          <cell r="A87">
            <v>612</v>
          </cell>
          <cell r="AB87">
            <v>0</v>
          </cell>
          <cell r="AO87">
            <v>0</v>
          </cell>
          <cell r="BB87">
            <v>0</v>
          </cell>
          <cell r="BO87">
            <v>0</v>
          </cell>
          <cell r="CO87">
            <v>0</v>
          </cell>
          <cell r="DB87">
            <v>0</v>
          </cell>
          <cell r="DO87">
            <v>0</v>
          </cell>
        </row>
        <row r="88">
          <cell r="A88">
            <v>615</v>
          </cell>
          <cell r="AB88">
            <v>0</v>
          </cell>
          <cell r="AO88">
            <v>0</v>
          </cell>
          <cell r="BB88">
            <v>0</v>
          </cell>
          <cell r="BO88">
            <v>0</v>
          </cell>
          <cell r="CO88">
            <v>0</v>
          </cell>
          <cell r="DB88">
            <v>0</v>
          </cell>
          <cell r="DO88">
            <v>0</v>
          </cell>
        </row>
        <row r="89">
          <cell r="A89">
            <v>620</v>
          </cell>
          <cell r="AB89">
            <v>0</v>
          </cell>
          <cell r="AO89">
            <v>0</v>
          </cell>
          <cell r="BB89">
            <v>0</v>
          </cell>
          <cell r="BO89">
            <v>0</v>
          </cell>
          <cell r="CO89">
            <v>0</v>
          </cell>
          <cell r="DB89">
            <v>0</v>
          </cell>
          <cell r="DO89">
            <v>0</v>
          </cell>
        </row>
        <row r="90">
          <cell r="A90">
            <v>630</v>
          </cell>
          <cell r="AB90">
            <v>152.24</v>
          </cell>
          <cell r="AO90">
            <v>0</v>
          </cell>
          <cell r="BB90">
            <v>102.57000000000001</v>
          </cell>
          <cell r="BO90">
            <v>0</v>
          </cell>
          <cell r="CO90">
            <v>49</v>
          </cell>
          <cell r="DB90">
            <v>21</v>
          </cell>
          <cell r="DO90">
            <v>0</v>
          </cell>
        </row>
        <row r="91">
          <cell r="A91">
            <v>640</v>
          </cell>
          <cell r="AB91">
            <v>0</v>
          </cell>
          <cell r="AO91">
            <v>0</v>
          </cell>
          <cell r="BB91">
            <v>0</v>
          </cell>
          <cell r="BO91">
            <v>0</v>
          </cell>
          <cell r="CO91">
            <v>0</v>
          </cell>
          <cell r="DB91">
            <v>0</v>
          </cell>
          <cell r="DO91">
            <v>0</v>
          </cell>
        </row>
        <row r="92">
          <cell r="A92">
            <v>645</v>
          </cell>
          <cell r="AB92">
            <v>90.54</v>
          </cell>
          <cell r="AO92">
            <v>0</v>
          </cell>
          <cell r="BB92">
            <v>340.47999999999996</v>
          </cell>
          <cell r="BO92">
            <v>0</v>
          </cell>
          <cell r="CO92">
            <v>194</v>
          </cell>
          <cell r="DB92">
            <v>68</v>
          </cell>
          <cell r="DO92">
            <v>0</v>
          </cell>
        </row>
        <row r="93">
          <cell r="A93">
            <v>650</v>
          </cell>
          <cell r="AB93">
            <v>0</v>
          </cell>
          <cell r="AO93">
            <v>0</v>
          </cell>
          <cell r="BB93">
            <v>0</v>
          </cell>
          <cell r="BO93">
            <v>0</v>
          </cell>
          <cell r="CO93">
            <v>0</v>
          </cell>
          <cell r="DB93">
            <v>0</v>
          </cell>
          <cell r="DO93">
            <v>0</v>
          </cell>
        </row>
        <row r="94">
          <cell r="A94">
            <v>660</v>
          </cell>
          <cell r="AB94">
            <v>0</v>
          </cell>
          <cell r="AO94">
            <v>0</v>
          </cell>
          <cell r="BB94">
            <v>0</v>
          </cell>
          <cell r="BO94">
            <v>0</v>
          </cell>
          <cell r="CO94">
            <v>0</v>
          </cell>
          <cell r="DB94">
            <v>0</v>
          </cell>
          <cell r="DO94">
            <v>0</v>
          </cell>
        </row>
        <row r="95">
          <cell r="A95">
            <v>670</v>
          </cell>
          <cell r="AB95">
            <v>0</v>
          </cell>
          <cell r="AO95">
            <v>0</v>
          </cell>
          <cell r="BB95">
            <v>0</v>
          </cell>
          <cell r="BO95">
            <v>0</v>
          </cell>
          <cell r="CO95">
            <v>0</v>
          </cell>
          <cell r="DB95">
            <v>0</v>
          </cell>
          <cell r="DO95">
            <v>0</v>
          </cell>
        </row>
        <row r="96">
          <cell r="A96" t="str">
            <v>Textile</v>
          </cell>
          <cell r="AB96">
            <v>242.78000000000003</v>
          </cell>
          <cell r="AO96">
            <v>0</v>
          </cell>
          <cell r="BB96">
            <v>443.04999999999995</v>
          </cell>
          <cell r="BO96">
            <v>0</v>
          </cell>
          <cell r="CO96">
            <v>243</v>
          </cell>
          <cell r="DB96">
            <v>89</v>
          </cell>
          <cell r="DO96">
            <v>0</v>
          </cell>
        </row>
        <row r="97">
          <cell r="A97">
            <v>690</v>
          </cell>
          <cell r="AB97">
            <v>0</v>
          </cell>
          <cell r="AO97">
            <v>0</v>
          </cell>
          <cell r="BB97">
            <v>0</v>
          </cell>
          <cell r="BO97">
            <v>0</v>
          </cell>
          <cell r="CO97">
            <v>0</v>
          </cell>
          <cell r="DB97">
            <v>0</v>
          </cell>
          <cell r="DO97">
            <v>0</v>
          </cell>
        </row>
        <row r="98">
          <cell r="A98" t="str">
            <v>Chaussures</v>
          </cell>
          <cell r="AB98">
            <v>0</v>
          </cell>
          <cell r="AO98">
            <v>0</v>
          </cell>
          <cell r="BB98">
            <v>0</v>
          </cell>
          <cell r="BO98">
            <v>0</v>
          </cell>
          <cell r="CO98">
            <v>0</v>
          </cell>
          <cell r="DB98">
            <v>0</v>
          </cell>
          <cell r="DO98">
            <v>0</v>
          </cell>
        </row>
        <row r="99">
          <cell r="A99">
            <v>820</v>
          </cell>
          <cell r="AB99">
            <v>0</v>
          </cell>
          <cell r="AO99">
            <v>0</v>
          </cell>
          <cell r="BB99">
            <v>0</v>
          </cell>
          <cell r="BO99">
            <v>0</v>
          </cell>
          <cell r="CO99">
            <v>0</v>
          </cell>
          <cell r="DB99">
            <v>0</v>
          </cell>
          <cell r="DO99">
            <v>0</v>
          </cell>
        </row>
        <row r="100">
          <cell r="A100" t="str">
            <v>Manège à bijoux</v>
          </cell>
          <cell r="AB100">
            <v>0</v>
          </cell>
          <cell r="AO100">
            <v>0</v>
          </cell>
          <cell r="BB100">
            <v>0</v>
          </cell>
          <cell r="BO100">
            <v>0</v>
          </cell>
          <cell r="CO100">
            <v>0</v>
          </cell>
          <cell r="DB100">
            <v>0</v>
          </cell>
          <cell r="DO100">
            <v>0</v>
          </cell>
        </row>
        <row r="101">
          <cell r="A101">
            <v>845</v>
          </cell>
          <cell r="AB101">
            <v>0</v>
          </cell>
          <cell r="AO101">
            <v>0</v>
          </cell>
          <cell r="BB101">
            <v>0</v>
          </cell>
          <cell r="BO101">
            <v>0</v>
          </cell>
          <cell r="CO101">
            <v>0</v>
          </cell>
          <cell r="DB101">
            <v>0</v>
          </cell>
          <cell r="DO101">
            <v>0</v>
          </cell>
        </row>
        <row r="102">
          <cell r="A102">
            <v>846</v>
          </cell>
          <cell r="AB102">
            <v>0</v>
          </cell>
          <cell r="AO102">
            <v>0</v>
          </cell>
          <cell r="BB102">
            <v>0</v>
          </cell>
          <cell r="BO102">
            <v>0</v>
          </cell>
          <cell r="CO102">
            <v>0</v>
          </cell>
          <cell r="DB102">
            <v>0</v>
          </cell>
          <cell r="DO102">
            <v>0</v>
          </cell>
        </row>
        <row r="103">
          <cell r="A103" t="str">
            <v>UHPS PARF</v>
          </cell>
          <cell r="AB103">
            <v>0</v>
          </cell>
          <cell r="AO103">
            <v>0</v>
          </cell>
          <cell r="BB103">
            <v>0</v>
          </cell>
          <cell r="BO103">
            <v>0</v>
          </cell>
          <cell r="CO103">
            <v>0</v>
          </cell>
          <cell r="DB103">
            <v>0</v>
          </cell>
          <cell r="DO103">
            <v>0</v>
          </cell>
        </row>
        <row r="104">
          <cell r="A104">
            <v>840</v>
          </cell>
          <cell r="AB104">
            <v>0</v>
          </cell>
          <cell r="AO104">
            <v>0</v>
          </cell>
          <cell r="BB104">
            <v>0</v>
          </cell>
          <cell r="BO104">
            <v>0</v>
          </cell>
          <cell r="CO104">
            <v>0</v>
          </cell>
          <cell r="DB104">
            <v>0</v>
          </cell>
          <cell r="DO104">
            <v>0</v>
          </cell>
        </row>
        <row r="105">
          <cell r="A105" t="str">
            <v>PARAPHARMACIE</v>
          </cell>
          <cell r="AB105">
            <v>0</v>
          </cell>
          <cell r="AO105">
            <v>0</v>
          </cell>
          <cell r="BB105">
            <v>0</v>
          </cell>
          <cell r="BO105">
            <v>0</v>
          </cell>
          <cell r="CO105">
            <v>0</v>
          </cell>
          <cell r="DB105">
            <v>0</v>
          </cell>
          <cell r="DO105">
            <v>0</v>
          </cell>
        </row>
        <row r="106">
          <cell r="A106">
            <v>965</v>
          </cell>
          <cell r="AB106">
            <v>0</v>
          </cell>
          <cell r="AO106">
            <v>0</v>
          </cell>
          <cell r="BB106">
            <v>0</v>
          </cell>
          <cell r="BO106">
            <v>0</v>
          </cell>
          <cell r="CO106">
            <v>0</v>
          </cell>
          <cell r="DB106">
            <v>0</v>
          </cell>
          <cell r="DO106">
            <v>0</v>
          </cell>
        </row>
        <row r="107">
          <cell r="A107">
            <v>970</v>
          </cell>
          <cell r="AB107">
            <v>0</v>
          </cell>
          <cell r="AO107">
            <v>0</v>
          </cell>
          <cell r="BB107">
            <v>0</v>
          </cell>
          <cell r="BO107">
            <v>0</v>
          </cell>
          <cell r="CO107">
            <v>0</v>
          </cell>
          <cell r="DB107">
            <v>0</v>
          </cell>
          <cell r="DO107">
            <v>0</v>
          </cell>
        </row>
        <row r="108">
          <cell r="A108" t="str">
            <v>LAVAGE</v>
          </cell>
          <cell r="AB108">
            <v>0</v>
          </cell>
          <cell r="AO108">
            <v>0</v>
          </cell>
          <cell r="BB108">
            <v>0</v>
          </cell>
          <cell r="BO108">
            <v>0</v>
          </cell>
          <cell r="CO108">
            <v>0</v>
          </cell>
          <cell r="DB108">
            <v>0</v>
          </cell>
          <cell r="DO108">
            <v>0</v>
          </cell>
        </row>
        <row r="109">
          <cell r="A109">
            <v>880</v>
          </cell>
          <cell r="AB109">
            <v>0</v>
          </cell>
          <cell r="AO109">
            <v>0</v>
          </cell>
          <cell r="BB109">
            <v>0</v>
          </cell>
          <cell r="BO109">
            <v>0</v>
          </cell>
          <cell r="CO109">
            <v>0</v>
          </cell>
          <cell r="DB109">
            <v>0</v>
          </cell>
          <cell r="DO109">
            <v>0</v>
          </cell>
        </row>
        <row r="110">
          <cell r="A110" t="str">
            <v>LOCATION</v>
          </cell>
          <cell r="AB110">
            <v>0</v>
          </cell>
          <cell r="AO110">
            <v>0</v>
          </cell>
          <cell r="BB110">
            <v>0</v>
          </cell>
          <cell r="BO110">
            <v>0</v>
          </cell>
          <cell r="CO110">
            <v>0</v>
          </cell>
          <cell r="DB110">
            <v>0</v>
          </cell>
          <cell r="DO110">
            <v>0</v>
          </cell>
        </row>
        <row r="111">
          <cell r="A111">
            <v>896</v>
          </cell>
          <cell r="AB111">
            <v>0</v>
          </cell>
          <cell r="AO111">
            <v>0</v>
          </cell>
          <cell r="BB111">
            <v>0</v>
          </cell>
          <cell r="BO111">
            <v>0</v>
          </cell>
          <cell r="CO111">
            <v>0</v>
          </cell>
          <cell r="DB111">
            <v>0</v>
          </cell>
          <cell r="DO111">
            <v>0</v>
          </cell>
        </row>
        <row r="112">
          <cell r="A112">
            <v>491</v>
          </cell>
          <cell r="AB112">
            <v>0</v>
          </cell>
          <cell r="AO112">
            <v>0</v>
          </cell>
          <cell r="BB112">
            <v>0</v>
          </cell>
          <cell r="BO112">
            <v>0</v>
          </cell>
          <cell r="CO112">
            <v>0</v>
          </cell>
          <cell r="DB112">
            <v>0</v>
          </cell>
          <cell r="DO112">
            <v>0</v>
          </cell>
        </row>
        <row r="113">
          <cell r="A113">
            <v>860</v>
          </cell>
          <cell r="AB113">
            <v>0</v>
          </cell>
          <cell r="AO113">
            <v>0</v>
          </cell>
          <cell r="BB113">
            <v>0</v>
          </cell>
          <cell r="BO113">
            <v>0</v>
          </cell>
          <cell r="CO113">
            <v>0</v>
          </cell>
          <cell r="DB113">
            <v>0</v>
          </cell>
          <cell r="DO113">
            <v>0</v>
          </cell>
        </row>
        <row r="114">
          <cell r="A114" t="str">
            <v>BILLETERIE</v>
          </cell>
          <cell r="AB114">
            <v>0</v>
          </cell>
          <cell r="AO114">
            <v>0</v>
          </cell>
          <cell r="BB114">
            <v>0</v>
          </cell>
          <cell r="BO114">
            <v>0</v>
          </cell>
          <cell r="CO114">
            <v>0</v>
          </cell>
          <cell r="DB114">
            <v>0</v>
          </cell>
          <cell r="DO114">
            <v>0</v>
          </cell>
        </row>
        <row r="115">
          <cell r="A115">
            <v>968</v>
          </cell>
          <cell r="AB115">
            <v>0</v>
          </cell>
          <cell r="AO115">
            <v>0</v>
          </cell>
          <cell r="BB115">
            <v>0</v>
          </cell>
          <cell r="BO115">
            <v>0</v>
          </cell>
          <cell r="CO115">
            <v>0</v>
          </cell>
          <cell r="DB115">
            <v>0</v>
          </cell>
          <cell r="DO115">
            <v>0</v>
          </cell>
        </row>
        <row r="116">
          <cell r="A116">
            <v>980</v>
          </cell>
          <cell r="AB116">
            <v>0</v>
          </cell>
          <cell r="AO116">
            <v>0</v>
          </cell>
          <cell r="BB116">
            <v>0</v>
          </cell>
          <cell r="BO116">
            <v>0</v>
          </cell>
          <cell r="CO116">
            <v>0</v>
          </cell>
          <cell r="DB116">
            <v>0</v>
          </cell>
          <cell r="DO116">
            <v>0</v>
          </cell>
        </row>
        <row r="117">
          <cell r="A117" t="str">
            <v>Gaz</v>
          </cell>
          <cell r="AB117">
            <v>0</v>
          </cell>
          <cell r="AO117">
            <v>0</v>
          </cell>
          <cell r="BB117">
            <v>0</v>
          </cell>
          <cell r="BO117">
            <v>0</v>
          </cell>
          <cell r="CO117">
            <v>0</v>
          </cell>
          <cell r="DB117">
            <v>0</v>
          </cell>
          <cell r="DO117">
            <v>0</v>
          </cell>
        </row>
        <row r="118">
          <cell r="A118">
            <v>910</v>
          </cell>
          <cell r="AB118">
            <v>0</v>
          </cell>
          <cell r="AO118">
            <v>0</v>
          </cell>
          <cell r="BB118">
            <v>0</v>
          </cell>
          <cell r="BO118">
            <v>0</v>
          </cell>
          <cell r="CO118">
            <v>0</v>
          </cell>
          <cell r="DB118">
            <v>0</v>
          </cell>
          <cell r="DO118">
            <v>0</v>
          </cell>
        </row>
        <row r="119">
          <cell r="A119">
            <v>915</v>
          </cell>
          <cell r="AB119">
            <v>0</v>
          </cell>
          <cell r="AO119">
            <v>0</v>
          </cell>
          <cell r="BB119">
            <v>0</v>
          </cell>
          <cell r="BO119">
            <v>0</v>
          </cell>
          <cell r="CO119">
            <v>0</v>
          </cell>
          <cell r="DB119">
            <v>0</v>
          </cell>
          <cell r="DO119">
            <v>0</v>
          </cell>
        </row>
        <row r="120">
          <cell r="A120">
            <v>950</v>
          </cell>
          <cell r="AB120">
            <v>0</v>
          </cell>
          <cell r="AO120">
            <v>0</v>
          </cell>
          <cell r="BB120">
            <v>0</v>
          </cell>
          <cell r="BO120">
            <v>0</v>
          </cell>
          <cell r="CO120">
            <v>0</v>
          </cell>
          <cell r="DB120">
            <v>0</v>
          </cell>
          <cell r="DO120">
            <v>0</v>
          </cell>
        </row>
        <row r="121">
          <cell r="A121">
            <v>951</v>
          </cell>
          <cell r="AB121">
            <v>0</v>
          </cell>
          <cell r="AO121">
            <v>0</v>
          </cell>
          <cell r="BB121">
            <v>0</v>
          </cell>
          <cell r="BO121">
            <v>0</v>
          </cell>
          <cell r="CO121">
            <v>0</v>
          </cell>
          <cell r="DB121">
            <v>0</v>
          </cell>
          <cell r="DO121">
            <v>0</v>
          </cell>
        </row>
        <row r="122">
          <cell r="A122" t="str">
            <v>Carburant</v>
          </cell>
          <cell r="AB122">
            <v>0</v>
          </cell>
          <cell r="AO122">
            <v>0</v>
          </cell>
          <cell r="BB122">
            <v>0</v>
          </cell>
          <cell r="BO122">
            <v>0</v>
          </cell>
          <cell r="CO122">
            <v>0</v>
          </cell>
          <cell r="DB122">
            <v>0</v>
          </cell>
          <cell r="DO122">
            <v>0</v>
          </cell>
        </row>
        <row r="123">
          <cell r="A123" t="str">
            <v>TOTAL</v>
          </cell>
          <cell r="AB123">
            <v>281116.94</v>
          </cell>
          <cell r="AO123">
            <v>26.589999999999996</v>
          </cell>
          <cell r="BB123">
            <v>222349.46000000002</v>
          </cell>
          <cell r="BO123">
            <v>10932.48</v>
          </cell>
          <cell r="CO123">
            <v>281023</v>
          </cell>
          <cell r="DB123">
            <v>64590</v>
          </cell>
          <cell r="DO123">
            <v>6702</v>
          </cell>
        </row>
        <row r="125">
          <cell r="A125">
            <v>846</v>
          </cell>
          <cell r="AB125">
            <v>0</v>
          </cell>
          <cell r="AO125">
            <v>0</v>
          </cell>
          <cell r="BB125">
            <v>0</v>
          </cell>
          <cell r="BO125">
            <v>0</v>
          </cell>
          <cell r="CO125">
            <v>0</v>
          </cell>
          <cell r="DB125">
            <v>0</v>
          </cell>
          <cell r="DO125">
            <v>0</v>
          </cell>
        </row>
        <row r="126">
          <cell r="A126" t="str">
            <v>UHPS INSTITUT</v>
          </cell>
          <cell r="AB126">
            <v>0</v>
          </cell>
          <cell r="AO126">
            <v>0</v>
          </cell>
          <cell r="BB126">
            <v>0</v>
          </cell>
          <cell r="BO126">
            <v>0</v>
          </cell>
          <cell r="CO126">
            <v>0</v>
          </cell>
          <cell r="DB126">
            <v>0</v>
          </cell>
          <cell r="DO126">
            <v>0</v>
          </cell>
        </row>
        <row r="127">
          <cell r="A127">
            <v>520</v>
          </cell>
          <cell r="AB127">
            <v>303.32</v>
          </cell>
          <cell r="AO127">
            <v>0</v>
          </cell>
          <cell r="BB127">
            <v>148.02000000000001</v>
          </cell>
          <cell r="BO127">
            <v>0.87999999999999989</v>
          </cell>
          <cell r="CO127">
            <v>303</v>
          </cell>
          <cell r="DB127">
            <v>182</v>
          </cell>
          <cell r="DO127">
            <v>27</v>
          </cell>
        </row>
        <row r="128">
          <cell r="A128" t="str">
            <v>BOULANGERIE</v>
          </cell>
          <cell r="AB128">
            <v>303.32</v>
          </cell>
          <cell r="AO128">
            <v>0</v>
          </cell>
          <cell r="BB128">
            <v>148.02000000000001</v>
          </cell>
          <cell r="BO128">
            <v>0.87999999999999989</v>
          </cell>
          <cell r="CO128">
            <v>303</v>
          </cell>
          <cell r="DB128">
            <v>182</v>
          </cell>
          <cell r="DO128">
            <v>27</v>
          </cell>
        </row>
        <row r="129">
          <cell r="A129">
            <v>525</v>
          </cell>
          <cell r="AB129">
            <v>38.06</v>
          </cell>
          <cell r="AO129">
            <v>0</v>
          </cell>
          <cell r="BB129">
            <v>76.740000000000009</v>
          </cell>
          <cell r="BO129">
            <v>6.72</v>
          </cell>
          <cell r="CO129">
            <v>38</v>
          </cell>
          <cell r="DB129">
            <v>16</v>
          </cell>
          <cell r="DO129">
            <v>55</v>
          </cell>
        </row>
        <row r="130">
          <cell r="A130" t="str">
            <v>VIENNOISERIE</v>
          </cell>
          <cell r="AB130">
            <v>38.06</v>
          </cell>
          <cell r="AO130">
            <v>0</v>
          </cell>
          <cell r="BB130">
            <v>76.740000000000009</v>
          </cell>
          <cell r="BO130">
            <v>6.72</v>
          </cell>
          <cell r="CO130">
            <v>38</v>
          </cell>
          <cell r="DB130">
            <v>16</v>
          </cell>
          <cell r="DO130">
            <v>55</v>
          </cell>
        </row>
        <row r="131">
          <cell r="A131">
            <v>845</v>
          </cell>
          <cell r="AB131">
            <v>0</v>
          </cell>
          <cell r="AO131">
            <v>0</v>
          </cell>
          <cell r="BB131">
            <v>0</v>
          </cell>
          <cell r="BO131">
            <v>0</v>
          </cell>
          <cell r="CO131">
            <v>0</v>
          </cell>
          <cell r="DB131">
            <v>0</v>
          </cell>
          <cell r="DO131">
            <v>0</v>
          </cell>
        </row>
        <row r="132">
          <cell r="A132" t="str">
            <v>UHPS PARFUMERIE</v>
          </cell>
          <cell r="AB132">
            <v>0</v>
          </cell>
          <cell r="AO132">
            <v>0</v>
          </cell>
          <cell r="BB132">
            <v>0</v>
          </cell>
          <cell r="BO132">
            <v>0</v>
          </cell>
          <cell r="CO132">
            <v>0</v>
          </cell>
          <cell r="DB132">
            <v>0</v>
          </cell>
          <cell r="DO132">
            <v>0</v>
          </cell>
        </row>
      </sheetData>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tabColor rgb="FFFFC000"/>
  </sheetPr>
  <dimension ref="A1:AF1937"/>
  <sheetViews>
    <sheetView tabSelected="1" workbookViewId="0">
      <selection activeCell="D4" sqref="D4"/>
    </sheetView>
  </sheetViews>
  <sheetFormatPr baseColWidth="10" defaultRowHeight="15"/>
  <cols>
    <col min="1" max="1" width="2.28515625" style="216" customWidth="1"/>
    <col min="2" max="2" width="2.42578125" style="216" customWidth="1"/>
    <col min="3" max="3" width="27.42578125" style="216" customWidth="1"/>
    <col min="4" max="15" width="9.5703125" style="216" customWidth="1"/>
    <col min="16" max="16" width="11.140625" style="216" customWidth="1"/>
    <col min="17" max="17" width="2.42578125" style="216" customWidth="1"/>
    <col min="18" max="18" width="11.140625" style="217" customWidth="1"/>
    <col min="20" max="20" width="15.5703125" bestFit="1" customWidth="1"/>
    <col min="21" max="21" width="16.7109375" bestFit="1" customWidth="1"/>
    <col min="22" max="22" width="0" hidden="1" customWidth="1"/>
    <col min="23" max="24" width="13" hidden="1" customWidth="1"/>
    <col min="25" max="25" width="15.5703125" hidden="1" customWidth="1"/>
    <col min="26" max="26" width="18.140625" hidden="1" customWidth="1"/>
    <col min="27" max="27" width="0" hidden="1" customWidth="1"/>
    <col min="28" max="28" width="14.28515625" hidden="1" customWidth="1"/>
    <col min="29" max="29" width="24.85546875" bestFit="1" customWidth="1"/>
    <col min="30" max="30" width="11.42578125" style="2"/>
  </cols>
  <sheetData>
    <row r="1" spans="1:32" ht="15.75" thickBot="1">
      <c r="A1" s="1"/>
      <c r="B1" s="1"/>
      <c r="C1" s="1"/>
      <c r="D1" s="1"/>
      <c r="E1" s="1"/>
      <c r="F1" s="1"/>
      <c r="G1" s="1"/>
      <c r="H1" s="1"/>
      <c r="I1" s="1"/>
      <c r="J1" s="1"/>
      <c r="K1" s="1"/>
      <c r="L1" s="1"/>
      <c r="M1" s="1"/>
      <c r="N1" s="1"/>
      <c r="O1" s="1"/>
      <c r="P1" s="1"/>
      <c r="Q1" s="1"/>
      <c r="R1" s="1"/>
      <c r="S1" s="1"/>
      <c r="T1" s="1"/>
      <c r="U1" s="1"/>
      <c r="V1" t="s">
        <v>0</v>
      </c>
      <c r="W1" t="s">
        <v>1</v>
      </c>
      <c r="X1" t="s">
        <v>2</v>
      </c>
      <c r="Y1" t="s">
        <v>3</v>
      </c>
      <c r="Z1" t="s">
        <v>4</v>
      </c>
      <c r="AA1" t="s">
        <v>5</v>
      </c>
      <c r="AB1" t="s">
        <v>6</v>
      </c>
      <c r="AC1" t="s">
        <v>7</v>
      </c>
      <c r="AD1" s="2" t="s">
        <v>8</v>
      </c>
    </row>
    <row r="2" spans="1:32" ht="15.75">
      <c r="A2" s="1"/>
      <c r="B2" s="3" t="s">
        <v>9</v>
      </c>
      <c r="C2" s="4"/>
      <c r="D2" s="4"/>
      <c r="E2" s="4"/>
      <c r="F2" s="4"/>
      <c r="G2" s="4"/>
      <c r="H2" s="4"/>
      <c r="I2" s="4"/>
      <c r="J2" s="4"/>
      <c r="K2" s="4"/>
      <c r="L2" s="4"/>
      <c r="M2" s="4"/>
      <c r="N2" s="4"/>
      <c r="O2" s="5"/>
      <c r="P2" s="6"/>
      <c r="Q2" s="6"/>
      <c r="R2" s="6"/>
      <c r="S2" s="6"/>
      <c r="T2" s="1"/>
      <c r="U2" s="1"/>
    </row>
    <row r="3" spans="1:32">
      <c r="A3" s="1"/>
      <c r="B3" s="7"/>
      <c r="C3" s="8" t="s">
        <v>10</v>
      </c>
      <c r="D3" s="9"/>
      <c r="E3" s="10"/>
      <c r="F3" s="11" t="s">
        <v>11</v>
      </c>
      <c r="G3" s="10"/>
      <c r="H3" s="10"/>
      <c r="I3" s="10"/>
      <c r="J3" s="12"/>
      <c r="K3" s="10"/>
      <c r="L3" s="12"/>
      <c r="M3" s="8" t="s">
        <v>12</v>
      </c>
      <c r="N3" s="8" t="s">
        <v>12</v>
      </c>
      <c r="O3" s="9" t="str">
        <f>[2]Rens!$X$3</f>
        <v>SN</v>
      </c>
      <c r="P3" s="13"/>
      <c r="Q3" s="13"/>
      <c r="R3" s="13"/>
      <c r="S3" s="14"/>
      <c r="T3" s="1"/>
      <c r="U3" s="1"/>
    </row>
    <row r="4" spans="1:32" ht="15.75" thickBot="1">
      <c r="A4" s="1"/>
      <c r="B4" s="15"/>
      <c r="C4" s="16" t="s">
        <v>13</v>
      </c>
      <c r="D4" s="17">
        <f>[1]Rens!$D$4</f>
        <v>42277</v>
      </c>
      <c r="E4" s="18"/>
      <c r="F4" s="19" t="s">
        <v>14</v>
      </c>
      <c r="G4" s="18"/>
      <c r="H4" s="18"/>
      <c r="I4" s="18"/>
      <c r="J4" s="20"/>
      <c r="K4" s="18"/>
      <c r="L4" s="20"/>
      <c r="M4" s="16" t="s">
        <v>15</v>
      </c>
      <c r="N4" s="16" t="s">
        <v>15</v>
      </c>
      <c r="O4" s="17">
        <f>[2]Rens!$X$4</f>
        <v>42613</v>
      </c>
      <c r="P4" s="21"/>
      <c r="Q4" s="21"/>
      <c r="R4" s="21"/>
      <c r="S4" s="22"/>
      <c r="T4" s="1"/>
      <c r="U4" s="1"/>
    </row>
    <row r="5" spans="1:32">
      <c r="A5" s="23"/>
      <c r="B5" s="23"/>
      <c r="C5" s="23"/>
      <c r="D5" s="23"/>
      <c r="E5" s="23"/>
      <c r="F5" s="23"/>
      <c r="G5" s="23"/>
      <c r="H5" s="23"/>
      <c r="I5" s="23"/>
      <c r="J5" s="23"/>
      <c r="K5" s="23"/>
      <c r="L5" s="23"/>
      <c r="M5" s="23"/>
      <c r="N5" s="23"/>
      <c r="O5" s="23"/>
      <c r="P5" s="23"/>
      <c r="Q5" s="23"/>
      <c r="R5" s="23"/>
      <c r="S5" s="23"/>
      <c r="T5" s="23"/>
      <c r="U5" s="23"/>
    </row>
    <row r="6" spans="1:32">
      <c r="A6" s="23"/>
      <c r="B6" s="23"/>
      <c r="C6" s="24" t="str">
        <f>[2]Rens!C16</f>
        <v>Boucherie LS</v>
      </c>
      <c r="D6" s="25">
        <v>41943</v>
      </c>
      <c r="E6" s="26">
        <f t="shared" ref="E6:L6" si="0">DATE(YEAR(D6),MONTH(D6)+2,0)</f>
        <v>41973</v>
      </c>
      <c r="F6" s="26">
        <f t="shared" si="0"/>
        <v>42004</v>
      </c>
      <c r="G6" s="26">
        <f t="shared" si="0"/>
        <v>42035</v>
      </c>
      <c r="H6" s="26">
        <f t="shared" si="0"/>
        <v>42063</v>
      </c>
      <c r="I6" s="26">
        <f t="shared" si="0"/>
        <v>42094</v>
      </c>
      <c r="J6" s="26">
        <f t="shared" si="0"/>
        <v>42124</v>
      </c>
      <c r="K6" s="26">
        <f t="shared" si="0"/>
        <v>42155</v>
      </c>
      <c r="L6" s="26">
        <f t="shared" si="0"/>
        <v>42185</v>
      </c>
      <c r="M6" s="26">
        <f>DATE(YEAR(L6),MONTH(L6)+2,0)</f>
        <v>42216</v>
      </c>
      <c r="N6" s="26">
        <f>DATE(YEAR(M6),MONTH(M6)+2,0)</f>
        <v>42247</v>
      </c>
      <c r="O6" s="26">
        <f>DATE(YEAR(N6),MONTH(N6)+2,0)</f>
        <v>42277</v>
      </c>
      <c r="P6" s="27" t="s">
        <v>16</v>
      </c>
      <c r="Q6" s="23"/>
      <c r="R6" s="28" t="s">
        <v>17</v>
      </c>
      <c r="S6" s="23"/>
      <c r="T6" s="23" t="str">
        <f>IF(COUNTIF('[3]Correpondance  PREPA MARG'!A:A,'Prépa marge'!C6)=0,"",'Prépa marge'!C6)</f>
        <v>Boucherie LS</v>
      </c>
      <c r="U6" s="23" t="str">
        <f>IF(OR(C6="CA HT",C6="PRMV ABACO",C6="Frais accessoires",C6="Cotisation Centrale",C6="CA HT REEL",C6="CAMV REEL",C6="démarque connue (valeur)",C6="Marge ABACO (valeur)"),C6,"")</f>
        <v/>
      </c>
      <c r="V6" t="str">
        <f>IF(U6="","",IF(U6="CA HT",SUMIF('[3]Correpondance  PREPA MARG'!A:A,'Prépa marge'!T6,'[3]Correpondance  PREPA MARG'!CO:CO),""))</f>
        <v/>
      </c>
      <c r="W6" t="str">
        <f>IF(AND(V5&lt;&gt;"",X7&lt;&gt;""),V5-X7,"")</f>
        <v/>
      </c>
      <c r="X6" t="str">
        <f>IF(U6="","",IF(U6="Marge ABACO (valeur)",SUMIF('[3]Correpondance  PREPA MARG'!A:A,'Prépa marge'!T6,'[3]Correpondance  PREPA MARG'!DB:DB),""))</f>
        <v/>
      </c>
      <c r="Y6" t="str">
        <f>IF(U6="","",IF(U6="Frais accessoires",SUMIF('[3]Correpondance  PREPA MARG'!A:A,'Prépa marge'!T6,'[3]Correpondance  PREPA MARG'!AO:AO),""))</f>
        <v/>
      </c>
      <c r="Z6" t="str">
        <f>IF(U6="","",IF(U6="Cotisation Centrale",SUMIF('[3]Correpondance  PREPA MARG'!A:A,'Prépa marge'!T6,'[3]Correpondance  PREPA MARG'!BO:BO),""))</f>
        <v/>
      </c>
      <c r="AA6" t="str">
        <f>IF(U6="","",IF(U6="CA HT REEL",SUMIF('[3]Correpondance  PREPA MARG'!A:A,'Prépa marge'!T6,'[3]Correpondance  PREPA MARG'!AB:AB),""))</f>
        <v/>
      </c>
      <c r="AB6" t="str">
        <f>IF(U6="","",IF(U6="CAMV REEL",SUMIF('[3]Correpondance  PREPA MARG'!A:A,'Prépa marge'!T6,'[3]Correpondance  PREPA MARG'!BB:BB),""))</f>
        <v/>
      </c>
      <c r="AC6" t="str">
        <f>IF(U6="","",IF(U6="démarque connue (valeur)",SUMIF('[3]Correpondance  PREPA MARG'!A:A,'Prépa marge'!T6,'[3]Correpondance  PREPA MARG'!DO:DO),""))</f>
        <v/>
      </c>
      <c r="AD6" s="2" t="str">
        <f t="shared" ref="AD6:AD8" si="1">IF(SUM(V6:AC6)=0,"",IF(U6="Marge ABACO (valeur)","",IF(U6="PRMV ABACO",SUM(V6:AC6),SUM(V6:AC6)-P6)))</f>
        <v/>
      </c>
    </row>
    <row r="7" spans="1:32">
      <c r="A7" s="23"/>
      <c r="B7" s="23"/>
      <c r="C7" s="23"/>
      <c r="D7" s="23"/>
      <c r="E7" s="23"/>
      <c r="F7" s="23"/>
      <c r="G7" s="23"/>
      <c r="H7" s="23"/>
      <c r="I7" s="23"/>
      <c r="J7" s="23"/>
      <c r="K7" s="23"/>
      <c r="L7" s="23"/>
      <c r="M7" s="23"/>
      <c r="N7" s="23"/>
      <c r="O7" s="23"/>
      <c r="P7" s="23"/>
      <c r="Q7" s="23"/>
      <c r="R7" s="29"/>
      <c r="S7" s="23"/>
      <c r="T7" s="23" t="str">
        <f>IF(COUNTIF('[3]Correpondance  PREPA MARG'!A:A,'Prépa marge'!C7)=0,IF(U6="démarque connue (valeur)","",T6),'Prépa marge'!C7)</f>
        <v>Boucherie LS</v>
      </c>
      <c r="U7" s="23" t="str">
        <f t="shared" ref="U7:U10" si="2">IF(OR(C7="CA HT",C7="PRMV ABACO",C7="Frais accessoires",C7="Cotisation Centrale",C7="CA HT REEL",C7="CAMV REEL",C7="démarque connue (valeur)",C7="Marge ABACO (valeur)"),C7,"")</f>
        <v/>
      </c>
      <c r="V7" t="str">
        <f>IF(U7="","",IF(U7="CA HT",SUMIF('[3]Correpondance  PREPA MARG'!A:A,'Prépa marge'!T7,'[3]Correpondance  PREPA MARG'!CO:CO),""))</f>
        <v/>
      </c>
      <c r="W7" t="str">
        <f t="shared" ref="W7:W70" si="3">IF(AND(V6&lt;&gt;"",X8&lt;&gt;""),V6-X8,"")</f>
        <v/>
      </c>
      <c r="X7" t="str">
        <f>IF(U7="","",IF(U7="Marge ABACO (valeur)",SUMIF('[3]Correpondance  PREPA MARG'!A:A,'Prépa marge'!T7,'[3]Correpondance  PREPA MARG'!DB:DB),""))</f>
        <v/>
      </c>
      <c r="Y7" t="str">
        <f>IF(U7="","",IF(U7="Frais accessoires",SUMIF('[3]Correpondance  PREPA MARG'!A:A,'Prépa marge'!T7,'[3]Correpondance  PREPA MARG'!AO:AO),""))</f>
        <v/>
      </c>
      <c r="Z7" t="str">
        <f>IF(U7="","",IF(U7="Cotisation Centrale",SUMIF('[3]Correpondance  PREPA MARG'!A:A,'Prépa marge'!T7,'[3]Correpondance  PREPA MARG'!BO:BO),""))</f>
        <v/>
      </c>
      <c r="AA7" t="str">
        <f>IF(U7="","",IF(U7="CA HT REEL",SUMIF('[3]Correpondance  PREPA MARG'!A:A,'Prépa marge'!T7,'[3]Correpondance  PREPA MARG'!AB:AB),""))</f>
        <v/>
      </c>
      <c r="AB7" t="str">
        <f>IF(U7="","",IF(U7="CAMV REEL",SUMIF('[3]Correpondance  PREPA MARG'!A:A,'Prépa marge'!T7,'[3]Correpondance  PREPA MARG'!BB:BB),""))</f>
        <v/>
      </c>
      <c r="AC7" t="str">
        <f>IF(U7="","",IF(U7="démarque connue (valeur)",SUMIF('[3]Correpondance  PREPA MARG'!A:A,'Prépa marge'!T7,'[3]Correpondance  PREPA MARG'!DO:DO),""))</f>
        <v/>
      </c>
      <c r="AD7" s="2" t="str">
        <f t="shared" si="1"/>
        <v/>
      </c>
    </row>
    <row r="8" spans="1:32" ht="15.75" thickBot="1">
      <c r="A8" s="23"/>
      <c r="B8" s="23"/>
      <c r="C8" s="30" t="s">
        <v>18</v>
      </c>
      <c r="D8" s="31"/>
      <c r="E8" s="31"/>
      <c r="F8" s="31"/>
      <c r="G8" s="31"/>
      <c r="H8" s="31"/>
      <c r="I8" s="31"/>
      <c r="J8" s="31"/>
      <c r="K8" s="31"/>
      <c r="L8" s="31"/>
      <c r="M8" s="31"/>
      <c r="N8" s="31"/>
      <c r="O8" s="31"/>
      <c r="P8" s="32"/>
      <c r="Q8" s="23"/>
      <c r="R8" s="33"/>
      <c r="S8" s="23"/>
      <c r="T8" s="23" t="str">
        <f>IF(COUNTIF('[3]Correpondance  PREPA MARG'!A:A,'Prépa marge'!C8)=0,IF(U7="démarque connue (valeur)","",T7),'Prépa marge'!C8)</f>
        <v>Boucherie LS</v>
      </c>
      <c r="U8" s="23" t="str">
        <f t="shared" si="2"/>
        <v/>
      </c>
      <c r="V8" t="str">
        <f>IF(U8="","",IF(U8="CA HT",SUMIF('[3]Correpondance  PREPA MARG'!A:A,'Prépa marge'!T8,'[3]Correpondance  PREPA MARG'!CO:CO),""))</f>
        <v/>
      </c>
      <c r="W8" t="str">
        <f t="shared" si="3"/>
        <v/>
      </c>
      <c r="X8" t="str">
        <f>IF(U8="","",IF(U8="Marge ABACO (valeur)",SUMIF('[3]Correpondance  PREPA MARG'!A:A,'Prépa marge'!T8,'[3]Correpondance  PREPA MARG'!DB:DB),""))</f>
        <v/>
      </c>
      <c r="Y8" t="str">
        <f>IF(U8="","",IF(U8="Frais accessoires",SUMIF('[3]Correpondance  PREPA MARG'!A:A,'Prépa marge'!T8,'[3]Correpondance  PREPA MARG'!AO:AO),""))</f>
        <v/>
      </c>
      <c r="Z8" t="str">
        <f>IF(U8="","",IF(U8="Cotisation Centrale",SUMIF('[3]Correpondance  PREPA MARG'!A:A,'Prépa marge'!T8,'[3]Correpondance  PREPA MARG'!BO:BO),""))</f>
        <v/>
      </c>
      <c r="AA8" t="str">
        <f>IF(U8="","",IF(U8="CA HT REEL",SUMIF('[3]Correpondance  PREPA MARG'!A:A,'Prépa marge'!T8,'[3]Correpondance  PREPA MARG'!AB:AB),""))</f>
        <v/>
      </c>
      <c r="AB8" t="str">
        <f>IF(U8="","",IF(U8="CAMV REEL",SUMIF('[3]Correpondance  PREPA MARG'!A:A,'Prépa marge'!T8,'[3]Correpondance  PREPA MARG'!BB:BB),""))</f>
        <v/>
      </c>
      <c r="AC8" t="str">
        <f>IF(U8="","",IF(U8="démarque connue (valeur)",SUMIF('[3]Correpondance  PREPA MARG'!A:A,'Prépa marge'!T8,'[3]Correpondance  PREPA MARG'!DO:DO),""))</f>
        <v/>
      </c>
      <c r="AD8" s="2" t="str">
        <f t="shared" si="1"/>
        <v/>
      </c>
    </row>
    <row r="9" spans="1:32">
      <c r="A9" s="23"/>
      <c r="B9" s="23"/>
      <c r="C9" s="34" t="s">
        <v>0</v>
      </c>
      <c r="D9" s="35">
        <v>2242</v>
      </c>
      <c r="E9" s="36">
        <v>2216</v>
      </c>
      <c r="F9" s="36"/>
      <c r="G9" s="36"/>
      <c r="H9" s="36"/>
      <c r="I9" s="36"/>
      <c r="J9" s="36"/>
      <c r="K9" s="36"/>
      <c r="L9" s="36"/>
      <c r="M9" s="36"/>
      <c r="N9" s="36"/>
      <c r="O9" s="37"/>
      <c r="P9" s="38">
        <f>SUM(D9:O9)</f>
        <v>4458</v>
      </c>
      <c r="Q9" s="23"/>
      <c r="R9" s="39">
        <v>162822</v>
      </c>
      <c r="S9" s="23"/>
      <c r="T9" s="23" t="str">
        <f>IF(COUNTIF('[3]Correpondance  PREPA MARG'!A:A,'Prépa marge'!C9)=0,IF(U8="démarque connue (valeur)","",T8),'Prépa marge'!C9)</f>
        <v>Boucherie LS</v>
      </c>
      <c r="U9" s="23" t="str">
        <f t="shared" si="2"/>
        <v>CA HT</v>
      </c>
      <c r="V9">
        <f ca="1">IF(U9="","",IF(U9="CA HT",SUMIF('[3]Correpondance  PREPA MARG'!A:A,'Prépa marge'!T9,'[3]Correpondance  PREPA MARG'!CO:CO),""))</f>
        <v>4458</v>
      </c>
      <c r="W9" t="str">
        <f t="shared" si="3"/>
        <v/>
      </c>
      <c r="X9" t="str">
        <f>IF(U9="","",IF(U9="Marge ABACO (valeur)",SUMIF('[3]Correpondance  PREPA MARG'!A:A,'Prépa marge'!T9,'[3]Correpondance  PREPA MARG'!DB:DB),""))</f>
        <v/>
      </c>
      <c r="Y9" t="str">
        <f>IF(U9="","",IF(U9="Frais accessoires",SUMIF('[3]Correpondance  PREPA MARG'!A:A,'Prépa marge'!T9,'[3]Correpondance  PREPA MARG'!AO:AO),""))</f>
        <v/>
      </c>
      <c r="Z9" t="str">
        <f>IF(U9="","",IF(U9="Cotisation Centrale",SUMIF('[3]Correpondance  PREPA MARG'!A:A,'Prépa marge'!T9,'[3]Correpondance  PREPA MARG'!BO:BO),""))</f>
        <v/>
      </c>
      <c r="AA9" t="str">
        <f>IF(U9="","",IF(U9="CA HT REEL",SUMIF('[3]Correpondance  PREPA MARG'!A:A,'Prépa marge'!T9,'[3]Correpondance  PREPA MARG'!AB:AB),""))</f>
        <v/>
      </c>
      <c r="AB9" t="str">
        <f>IF(U9="","",IF(U9="CAMV REEL",SUMIF('[3]Correpondance  PREPA MARG'!A:A,'Prépa marge'!T9,'[3]Correpondance  PREPA MARG'!BB:BB),""))</f>
        <v/>
      </c>
      <c r="AC9" t="str">
        <f>IF(U9="","",IF(U9="démarque connue (valeur)",SUMIF('[3]Correpondance  PREPA MARG'!A:A,'Prépa marge'!T9,'[3]Correpondance  PREPA MARG'!DO:DO),""))</f>
        <v/>
      </c>
      <c r="AD9" s="2">
        <f ca="1">IF(SUM(V9:AC9)=0,"",IF(U9="Marge ABACO (valeur)","",SUM(V9:AC9)-P9))</f>
        <v>0</v>
      </c>
      <c r="AF9">
        <v>132046</v>
      </c>
    </row>
    <row r="10" spans="1:32" ht="15.75" thickBot="1">
      <c r="A10" s="23"/>
      <c r="B10" s="23"/>
      <c r="C10" s="40" t="s">
        <v>1</v>
      </c>
      <c r="D10" s="41">
        <v>1635</v>
      </c>
      <c r="E10" s="42">
        <v>1660</v>
      </c>
      <c r="F10" s="42"/>
      <c r="G10" s="42"/>
      <c r="H10" s="42"/>
      <c r="I10" s="42"/>
      <c r="J10" s="42"/>
      <c r="K10" s="42"/>
      <c r="L10" s="42"/>
      <c r="M10" s="42"/>
      <c r="N10" s="42"/>
      <c r="O10" s="43"/>
      <c r="P10" s="44">
        <f>SUM(D10:O10)</f>
        <v>3295</v>
      </c>
      <c r="Q10" s="23"/>
      <c r="R10" s="45">
        <v>123237</v>
      </c>
      <c r="S10" s="23"/>
      <c r="T10" s="23" t="str">
        <f>IF(COUNTIF('[3]Correpondance  PREPA MARG'!A:A,'Prépa marge'!C10)=0,IF(U9="démarque connue (valeur)","",T9),'Prépa marge'!C10)</f>
        <v>Boucherie LS</v>
      </c>
      <c r="U10" s="23" t="str">
        <f t="shared" si="2"/>
        <v>PRMV ABACO</v>
      </c>
      <c r="V10" t="str">
        <f>IF(U10="","",IF(U10="CA HT",SUMIF('[3]Correpondance  PREPA MARG'!A:A,'Prépa marge'!T10,'[3]Correpondance  PREPA MARG'!CO:CO),""))</f>
        <v/>
      </c>
      <c r="W10">
        <f t="shared" ca="1" si="3"/>
        <v>3295</v>
      </c>
      <c r="X10" t="str">
        <f>IF(U10="","",IF(AND(U10="Marge ABACO (valeur)",X4=""),SUMIF('[3]Correpondance  PREPA MARG'!A:A,'Prépa marge'!T10,'[3]Correpondance  PREPA MARG'!DB:DB),""))</f>
        <v/>
      </c>
      <c r="Y10" t="str">
        <f>IF(U10="","",IF(U10="Frais accessoires",SUMIF('[3]Correpondance  PREPA MARG'!A:A,'Prépa marge'!T10,'[3]Correpondance  PREPA MARG'!AO:AO),""))</f>
        <v/>
      </c>
      <c r="Z10" t="str">
        <f>IF(U10="","",IF(U10="Cotisation Centrale",SUMIF('[3]Correpondance  PREPA MARG'!A:A,'Prépa marge'!T10,'[3]Correpondance  PREPA MARG'!BO:BO),""))</f>
        <v/>
      </c>
      <c r="AA10" t="str">
        <f>IF(U10="","",IF(U10="CA HT REEL",SUMIF('[3]Correpondance  PREPA MARG'!A:A,'Prépa marge'!T10,'[3]Correpondance  PREPA MARG'!AB:AB),""))</f>
        <v/>
      </c>
      <c r="AB10" t="str">
        <f>IF(U10="","",IF(U10="CAMV REEL",SUMIF('[3]Correpondance  PREPA MARG'!A:A,'Prépa marge'!T10,'[3]Correpondance  PREPA MARG'!BB:BB),""))</f>
        <v/>
      </c>
      <c r="AC10" t="str">
        <f>IF(U10="","",IF(U10="démarque connue (valeur)",SUMIF('[3]Correpondance  PREPA MARG'!A:A,'Prépa marge'!T10,'[3]Correpondance  PREPA MARG'!DO:DO),""))</f>
        <v/>
      </c>
      <c r="AD10" s="2">
        <f ca="1">IF(SUM(V10:AC10)=0,"",IF(U10="Marge ABACO (valeur)","",SUM(V10:AC10)-P10))</f>
        <v>0</v>
      </c>
      <c r="AF10">
        <v>93702</v>
      </c>
    </row>
    <row r="11" spans="1:32">
      <c r="A11" s="23"/>
      <c r="B11" s="23"/>
      <c r="C11" s="46" t="s">
        <v>19</v>
      </c>
      <c r="D11" s="47">
        <f t="shared" ref="D11:L11" si="4">D9-D10</f>
        <v>607</v>
      </c>
      <c r="E11" s="47">
        <f t="shared" si="4"/>
        <v>556</v>
      </c>
      <c r="F11" s="47">
        <f t="shared" si="4"/>
        <v>0</v>
      </c>
      <c r="G11" s="47">
        <f t="shared" si="4"/>
        <v>0</v>
      </c>
      <c r="H11" s="47">
        <f t="shared" si="4"/>
        <v>0</v>
      </c>
      <c r="I11" s="47">
        <f t="shared" si="4"/>
        <v>0</v>
      </c>
      <c r="J11" s="47">
        <f t="shared" si="4"/>
        <v>0</v>
      </c>
      <c r="K11" s="47">
        <f t="shared" si="4"/>
        <v>0</v>
      </c>
      <c r="L11" s="47">
        <f t="shared" si="4"/>
        <v>0</v>
      </c>
      <c r="M11" s="47">
        <f>M9-M10</f>
        <v>0</v>
      </c>
      <c r="N11" s="47">
        <f>N9-N10</f>
        <v>0</v>
      </c>
      <c r="O11" s="47">
        <f>O9-O10</f>
        <v>0</v>
      </c>
      <c r="P11" s="48">
        <f>P9-P10</f>
        <v>1163</v>
      </c>
      <c r="Q11" s="23"/>
      <c r="R11" s="49" t="s">
        <v>20</v>
      </c>
      <c r="S11" s="23"/>
      <c r="T11" s="23" t="str">
        <f>IF(COUNTIF('[3]Correpondance  PREPA MARG'!A:A,'Prépa marge'!C11)=0,IF(U10="démarque connue (valeur)","",T10),'Prépa marge'!C11)</f>
        <v>Boucherie LS</v>
      </c>
      <c r="U11" s="23" t="str">
        <f>IF(OR(C11="CA HT",C11="PRMV ABACO",C11="Frais accessoires",C11="Cotisation Centrale",C11="CA HT REEL",C11="CAMV REEL",C11="démarque connue (valeur)",C11="Marge ABACO (valeur)"),C11,"")</f>
        <v>Marge ABACO (valeur)</v>
      </c>
      <c r="V11" t="str">
        <f>IF(U11="","",IF(U11="CA HT",SUMIF('[3]Correpondance  PREPA MARG'!A:A,'Prépa marge'!T11,'[3]Correpondance  PREPA MARG'!CO:CO),""))</f>
        <v/>
      </c>
      <c r="W11" t="str">
        <f t="shared" si="3"/>
        <v/>
      </c>
      <c r="X11">
        <f ca="1">IF(U11="","",IF(AND(U11="Marge ABACO (valeur)",X5=""),SUMIF('[3]Correpondance  PREPA MARG'!A:A,'Prépa marge'!T11,'[3]Correpondance  PREPA MARG'!DB:DB),""))</f>
        <v>1163</v>
      </c>
      <c r="Y11" t="str">
        <f>IF(U11="","",IF(U11="Frais accessoires",SUMIF('[3]Correpondance  PREPA MARG'!A:A,'Prépa marge'!T11,'[3]Correpondance  PREPA MARG'!AO:AO),""))</f>
        <v/>
      </c>
      <c r="Z11" t="str">
        <f>IF(U11="","",IF(U11="Cotisation Centrale",SUMIF('[3]Correpondance  PREPA MARG'!A:A,'Prépa marge'!T11,'[3]Correpondance  PREPA MARG'!BO:BO),""))</f>
        <v/>
      </c>
      <c r="AA11" t="str">
        <f>IF(U11="","",IF(U11="CA HT REEL",SUMIF('[3]Correpondance  PREPA MARG'!A:A,'Prépa marge'!T11,'[3]Correpondance  PREPA MARG'!AB:AB),""))</f>
        <v/>
      </c>
      <c r="AB11" t="str">
        <f>IF(U11="","",IF(U11="CAMV REEL",SUMIF('[3]Correpondance  PREPA MARG'!A:A,'Prépa marge'!T11,'[3]Correpondance  PREPA MARG'!BB:BB),""))</f>
        <v/>
      </c>
      <c r="AC11" t="str">
        <f>IF(U11="","",IF(U11="démarque connue (valeur)",SUMIF('[3]Correpondance  PREPA MARG'!A:A,'Prépa marge'!T11,'[3]Correpondance  PREPA MARG'!DO:DO),""))</f>
        <v/>
      </c>
      <c r="AD11" s="2" t="str">
        <f t="shared" ref="AD11:AD74" ca="1" si="5">IF(SUM(V11:AC11)=0,"",IF(U11="Marge ABACO (valeur)","",SUM(V11:AC11)-P11))</f>
        <v/>
      </c>
      <c r="AF11" t="s">
        <v>20</v>
      </c>
    </row>
    <row r="12" spans="1:32" ht="15.75" thickBot="1">
      <c r="A12" s="23"/>
      <c r="B12" s="23"/>
      <c r="C12" s="50" t="s">
        <v>21</v>
      </c>
      <c r="D12" s="51">
        <f t="shared" ref="D12:L12" si="6">IF(D9=0,0,D11/D9)</f>
        <v>0.27074041034790364</v>
      </c>
      <c r="E12" s="51">
        <f t="shared" si="6"/>
        <v>0.25090252707581229</v>
      </c>
      <c r="F12" s="51">
        <f t="shared" si="6"/>
        <v>0</v>
      </c>
      <c r="G12" s="51">
        <f t="shared" si="6"/>
        <v>0</v>
      </c>
      <c r="H12" s="51">
        <f t="shared" si="6"/>
        <v>0</v>
      </c>
      <c r="I12" s="51">
        <f t="shared" si="6"/>
        <v>0</v>
      </c>
      <c r="J12" s="51">
        <f t="shared" si="6"/>
        <v>0</v>
      </c>
      <c r="K12" s="51">
        <f t="shared" si="6"/>
        <v>0</v>
      </c>
      <c r="L12" s="51">
        <f t="shared" si="6"/>
        <v>0</v>
      </c>
      <c r="M12" s="51">
        <f>IF(M9=0,0,M11/M9)</f>
        <v>0</v>
      </c>
      <c r="N12" s="51">
        <f>IF(N9=0,0,N11/N9)</f>
        <v>0</v>
      </c>
      <c r="O12" s="51">
        <f>IF(O9=0,0,O11/O9)</f>
        <v>0</v>
      </c>
      <c r="P12" s="52">
        <f>IF(P9=0,0,P11/P9)</f>
        <v>0.26087931807985643</v>
      </c>
      <c r="Q12" s="23"/>
      <c r="R12" s="53" t="s">
        <v>20</v>
      </c>
      <c r="S12" s="23"/>
      <c r="T12" s="23" t="str">
        <f>IF(COUNTIF('[3]Correpondance  PREPA MARG'!A:A,'Prépa marge'!C12)=0,IF(U11="démarque connue (valeur)","",T11),'Prépa marge'!C12)</f>
        <v>Boucherie LS</v>
      </c>
      <c r="U12" s="23" t="str">
        <f t="shared" ref="U12:U75" si="7">IF(OR(C12="CA HT",C12="PRMV ABACO",C12="Frais accessoires",C12="Cotisation Centrale",C12="CA HT REEL",C12="CAMV REEL",C12="démarque connue (valeur)",C12="Marge ABACO (valeur)"),C12,"")</f>
        <v/>
      </c>
      <c r="V12" t="str">
        <f>IF(U12="","",IF(U12="CA HT",SUMIF('[3]Correpondance  PREPA MARG'!A:A,'Prépa marge'!T12,'[3]Correpondance  PREPA MARG'!CO:CO),""))</f>
        <v/>
      </c>
      <c r="W12" t="str">
        <f t="shared" si="3"/>
        <v/>
      </c>
      <c r="X12" t="str">
        <f>IF(U12="","",IF(AND(U12="Marge ABACO (valeur)",X6=""),SUMIF('[3]Correpondance  PREPA MARG'!A:A,'Prépa marge'!T12,'[3]Correpondance  PREPA MARG'!DB:DB),""))</f>
        <v/>
      </c>
      <c r="Y12" t="str">
        <f>IF(U12="","",IF(U12="Frais accessoires",SUMIF('[3]Correpondance  PREPA MARG'!A:A,'Prépa marge'!T12,'[3]Correpondance  PREPA MARG'!AO:AO),""))</f>
        <v/>
      </c>
      <c r="Z12" t="str">
        <f>IF(U12="","",IF(U12="Cotisation Centrale",SUMIF('[3]Correpondance  PREPA MARG'!A:A,'Prépa marge'!T12,'[3]Correpondance  PREPA MARG'!BO:BO),""))</f>
        <v/>
      </c>
      <c r="AA12" t="str">
        <f>IF(U12="","",IF(U12="CA HT REEL",SUMIF('[3]Correpondance  PREPA MARG'!A:A,'Prépa marge'!T12,'[3]Correpondance  PREPA MARG'!AB:AB),""))</f>
        <v/>
      </c>
      <c r="AB12" t="str">
        <f>IF(U12="","",IF(U12="CAMV REEL",SUMIF('[3]Correpondance  PREPA MARG'!A:A,'Prépa marge'!T12,'[3]Correpondance  PREPA MARG'!BB:BB),""))</f>
        <v/>
      </c>
      <c r="AC12" t="str">
        <f>IF(U12="","",IF(U12="démarque connue (valeur)",SUMIF('[3]Correpondance  PREPA MARG'!A:A,'Prépa marge'!T12,'[3]Correpondance  PREPA MARG'!DO:DO),""))</f>
        <v/>
      </c>
      <c r="AD12" s="2" t="str">
        <f t="shared" si="5"/>
        <v/>
      </c>
      <c r="AF12" t="s">
        <v>20</v>
      </c>
    </row>
    <row r="13" spans="1:32">
      <c r="A13" s="23"/>
      <c r="B13" s="23"/>
      <c r="C13" s="54" t="s">
        <v>3</v>
      </c>
      <c r="D13" s="35"/>
      <c r="E13" s="36"/>
      <c r="F13" s="36"/>
      <c r="G13" s="36"/>
      <c r="H13" s="36"/>
      <c r="I13" s="55"/>
      <c r="J13" s="55"/>
      <c r="K13" s="36"/>
      <c r="L13" s="36"/>
      <c r="M13" s="36"/>
      <c r="N13" s="36"/>
      <c r="O13" s="37"/>
      <c r="P13" s="56">
        <f>SUM(D13:O13)</f>
        <v>0</v>
      </c>
      <c r="Q13" s="23"/>
      <c r="R13" s="57">
        <v>3153.3999999999942</v>
      </c>
      <c r="S13" s="23"/>
      <c r="T13" s="23" t="str">
        <f>IF(COUNTIF('[3]Correpondance  PREPA MARG'!A:A,'Prépa marge'!C13)=0,IF(U12="démarque connue (valeur)","",T12),'Prépa marge'!C13)</f>
        <v>Boucherie LS</v>
      </c>
      <c r="U13" s="23" t="str">
        <f t="shared" si="7"/>
        <v>Frais accessoires</v>
      </c>
      <c r="V13" t="str">
        <f>IF(U13="","",IF(U13="CA HT",SUMIF('[3]Correpondance  PREPA MARG'!A:A,'Prépa marge'!T13,'[3]Correpondance  PREPA MARG'!CO:CO),""))</f>
        <v/>
      </c>
      <c r="W13" t="str">
        <f t="shared" si="3"/>
        <v/>
      </c>
      <c r="X13" t="str">
        <f>IF(U13="","",IF(AND(U13="Marge ABACO (valeur)",X7=""),SUMIF('[3]Correpondance  PREPA MARG'!A:A,'Prépa marge'!T13,'[3]Correpondance  PREPA MARG'!DB:DB),""))</f>
        <v/>
      </c>
      <c r="Y13">
        <f ca="1">IF(U13="","",IF(U13="Frais accessoires",SUMIF('[3]Correpondance  PREPA MARG'!A:A,'Prépa marge'!T13,'[3]Correpondance  PREPA MARG'!AO:AO),""))</f>
        <v>0</v>
      </c>
      <c r="Z13" t="str">
        <f>IF(U13="","",IF(U13="Cotisation Centrale",SUMIF('[3]Correpondance  PREPA MARG'!A:A,'Prépa marge'!T13,'[3]Correpondance  PREPA MARG'!BO:BO),""))</f>
        <v/>
      </c>
      <c r="AA13" t="str">
        <f>IF(U13="","",IF(U13="CA HT REEL",SUMIF('[3]Correpondance  PREPA MARG'!A:A,'Prépa marge'!T13,'[3]Correpondance  PREPA MARG'!AB:AB),""))</f>
        <v/>
      </c>
      <c r="AB13" t="str">
        <f>IF(U13="","",IF(U13="CAMV REEL",SUMIF('[3]Correpondance  PREPA MARG'!A:A,'Prépa marge'!T13,'[3]Correpondance  PREPA MARG'!BB:BB),""))</f>
        <v/>
      </c>
      <c r="AC13" t="str">
        <f>IF(U13="","",IF(U13="démarque connue (valeur)",SUMIF('[3]Correpondance  PREPA MARG'!A:A,'Prépa marge'!T13,'[3]Correpondance  PREPA MARG'!DO:DO),""))</f>
        <v/>
      </c>
      <c r="AD13" s="2" t="str">
        <f t="shared" ca="1" si="5"/>
        <v/>
      </c>
      <c r="AF13">
        <v>5594.2300000000005</v>
      </c>
    </row>
    <row r="14" spans="1:32" ht="15.75" thickBot="1">
      <c r="A14" s="23"/>
      <c r="B14" s="23"/>
      <c r="C14" s="58" t="s">
        <v>4</v>
      </c>
      <c r="D14" s="41">
        <v>1</v>
      </c>
      <c r="E14" s="42">
        <v>1</v>
      </c>
      <c r="F14" s="42"/>
      <c r="G14" s="42"/>
      <c r="H14" s="42"/>
      <c r="I14" s="42"/>
      <c r="J14" s="42"/>
      <c r="K14" s="42"/>
      <c r="L14" s="42"/>
      <c r="M14" s="42"/>
      <c r="N14" s="42"/>
      <c r="O14" s="43"/>
      <c r="P14" s="56">
        <f>SUM(D14:O14)</f>
        <v>2</v>
      </c>
      <c r="Q14" s="23"/>
      <c r="R14" s="57">
        <v>-0.20999999999992269</v>
      </c>
      <c r="S14" s="23"/>
      <c r="T14" s="23" t="str">
        <f>IF(COUNTIF('[3]Correpondance  PREPA MARG'!A:A,'Prépa marge'!C14)=0,IF(U13="démarque connue (valeur)","",T13),'Prépa marge'!C14)</f>
        <v>Boucherie LS</v>
      </c>
      <c r="U14" s="23" t="str">
        <f t="shared" si="7"/>
        <v>Cotisation Centrale</v>
      </c>
      <c r="V14" t="str">
        <f>IF(U14="","",IF(U14="CA HT",SUMIF('[3]Correpondance  PREPA MARG'!A:A,'Prépa marge'!T14,'[3]Correpondance  PREPA MARG'!CO:CO),""))</f>
        <v/>
      </c>
      <c r="W14" t="str">
        <f t="shared" si="3"/>
        <v/>
      </c>
      <c r="X14" t="str">
        <f>IF(U14="","",IF(AND(U14="Marge ABACO (valeur)",X8=""),SUMIF('[3]Correpondance  PREPA MARG'!A:A,'Prépa marge'!T14,'[3]Correpondance  PREPA MARG'!DB:DB),""))</f>
        <v/>
      </c>
      <c r="Y14" t="str">
        <f>IF(U14="","",IF(U14="Frais accessoires",SUMIF('[3]Correpondance  PREPA MARG'!A:A,'Prépa marge'!T14,'[3]Correpondance  PREPA MARG'!AO:AO),""))</f>
        <v/>
      </c>
      <c r="Z14">
        <f ca="1">IF(U14="","",IF(U14="Cotisation Centrale",SUMIF('[3]Correpondance  PREPA MARG'!A:A,'Prépa marge'!T14,'[3]Correpondance  PREPA MARG'!BO:BO),""))</f>
        <v>2.23</v>
      </c>
      <c r="AA14" t="str">
        <f>IF(U14="","",IF(U14="CA HT REEL",SUMIF('[3]Correpondance  PREPA MARG'!A:A,'Prépa marge'!T14,'[3]Correpondance  PREPA MARG'!AB:AB),""))</f>
        <v/>
      </c>
      <c r="AB14" t="str">
        <f>IF(U14="","",IF(U14="CAMV REEL",SUMIF('[3]Correpondance  PREPA MARG'!A:A,'Prépa marge'!T14,'[3]Correpondance  PREPA MARG'!BB:BB),""))</f>
        <v/>
      </c>
      <c r="AC14" t="str">
        <f>IF(U14="","",IF(U14="démarque connue (valeur)",SUMIF('[3]Correpondance  PREPA MARG'!A:A,'Prépa marge'!T14,'[3]Correpondance  PREPA MARG'!DO:DO),""))</f>
        <v/>
      </c>
      <c r="AD14" s="2">
        <f t="shared" ca="1" si="5"/>
        <v>0.22999999999999998</v>
      </c>
      <c r="AF14">
        <v>0.57999999999999996</v>
      </c>
    </row>
    <row r="15" spans="1:32">
      <c r="A15" s="23"/>
      <c r="B15" s="23"/>
      <c r="C15" s="59" t="s">
        <v>22</v>
      </c>
      <c r="D15" s="60">
        <f t="shared" ref="D15:L15" si="8">IF(D21&lt;&gt;0,(D13+D14)/D21,0)</f>
        <v>4.4603033006244426E-4</v>
      </c>
      <c r="E15" s="60">
        <f t="shared" si="8"/>
        <v>4.512635379061372E-4</v>
      </c>
      <c r="F15" s="60">
        <f t="shared" si="8"/>
        <v>0</v>
      </c>
      <c r="G15" s="60">
        <f t="shared" si="8"/>
        <v>0</v>
      </c>
      <c r="H15" s="60">
        <f t="shared" si="8"/>
        <v>0</v>
      </c>
      <c r="I15" s="60">
        <f t="shared" si="8"/>
        <v>0</v>
      </c>
      <c r="J15" s="60">
        <f t="shared" si="8"/>
        <v>0</v>
      </c>
      <c r="K15" s="60">
        <f t="shared" si="8"/>
        <v>0</v>
      </c>
      <c r="L15" s="60">
        <f t="shared" si="8"/>
        <v>0</v>
      </c>
      <c r="M15" s="60">
        <f>IF(M21&lt;&gt;0,(M13+M14)/M21,0)</f>
        <v>0</v>
      </c>
      <c r="N15" s="60">
        <f>IF(N21&lt;&gt;0,(N13+N14)/N21,0)</f>
        <v>0</v>
      </c>
      <c r="O15" s="60">
        <f>IF(O21&lt;&gt;0,(O13+O14)/O21,0)</f>
        <v>0</v>
      </c>
      <c r="P15" s="61">
        <f>IF(P21&lt;&gt;0,(P13+P14)/P21,0)</f>
        <v>4.4863167339614175E-4</v>
      </c>
      <c r="Q15" s="23"/>
      <c r="R15" s="62" t="s">
        <v>20</v>
      </c>
      <c r="S15" s="23"/>
      <c r="T15" s="23" t="str">
        <f>IF(COUNTIF('[3]Correpondance  PREPA MARG'!A:A,'Prépa marge'!C15)=0,IF(U14="démarque connue (valeur)","",T14),'Prépa marge'!C15)</f>
        <v>Boucherie LS</v>
      </c>
      <c r="U15" s="23" t="str">
        <f t="shared" si="7"/>
        <v/>
      </c>
      <c r="V15" t="str">
        <f>IF(U15="","",IF(U15="CA HT",SUMIF('[3]Correpondance  PREPA MARG'!A:A,'Prépa marge'!T15,'[3]Correpondance  PREPA MARG'!CO:CO),""))</f>
        <v/>
      </c>
      <c r="W15" t="str">
        <f t="shared" si="3"/>
        <v/>
      </c>
      <c r="X15" t="str">
        <f>IF(U15="","",IF(AND(U15="Marge ABACO (valeur)",X9=""),SUMIF('[3]Correpondance  PREPA MARG'!A:A,'Prépa marge'!T15,'[3]Correpondance  PREPA MARG'!DB:DB),""))</f>
        <v/>
      </c>
      <c r="Y15" t="str">
        <f>IF(U15="","",IF(U15="Frais accessoires",SUMIF('[3]Correpondance  PREPA MARG'!A:A,'Prépa marge'!T15,'[3]Correpondance  PREPA MARG'!AO:AO),""))</f>
        <v/>
      </c>
      <c r="Z15" t="str">
        <f>IF(U15="","",IF(U15="Cotisation Centrale",SUMIF('[3]Correpondance  PREPA MARG'!A:A,'Prépa marge'!T15,'[3]Correpondance  PREPA MARG'!BO:BO),""))</f>
        <v/>
      </c>
      <c r="AA15" t="str">
        <f>IF(U15="","",IF(U15="CA HT REEL",SUMIF('[3]Correpondance  PREPA MARG'!A:A,'Prépa marge'!T15,'[3]Correpondance  PREPA MARG'!AB:AB),""))</f>
        <v/>
      </c>
      <c r="AB15" t="str">
        <f>IF(U15="","",IF(U15="CAMV REEL",SUMIF('[3]Correpondance  PREPA MARG'!A:A,'Prépa marge'!T15,'[3]Correpondance  PREPA MARG'!BB:BB),""))</f>
        <v/>
      </c>
      <c r="AC15" t="str">
        <f>IF(U15="","",IF(U15="démarque connue (valeur)",SUMIF('[3]Correpondance  PREPA MARG'!A:A,'Prépa marge'!T15,'[3]Correpondance  PREPA MARG'!DO:DO),""))</f>
        <v/>
      </c>
      <c r="AD15" s="2" t="str">
        <f t="shared" si="5"/>
        <v/>
      </c>
      <c r="AF15" t="s">
        <v>20</v>
      </c>
    </row>
    <row r="16" spans="1:32">
      <c r="A16" s="23"/>
      <c r="B16" s="23"/>
      <c r="C16" s="63" t="s">
        <v>23</v>
      </c>
      <c r="D16" s="64">
        <f>D10+D13+D14</f>
        <v>1636</v>
      </c>
      <c r="E16" s="64">
        <f t="shared" ref="E16:L16" si="9">E10+E13+E14</f>
        <v>1661</v>
      </c>
      <c r="F16" s="64">
        <f t="shared" si="9"/>
        <v>0</v>
      </c>
      <c r="G16" s="64">
        <f t="shared" si="9"/>
        <v>0</v>
      </c>
      <c r="H16" s="64">
        <f t="shared" si="9"/>
        <v>0</v>
      </c>
      <c r="I16" s="64">
        <f t="shared" si="9"/>
        <v>0</v>
      </c>
      <c r="J16" s="64">
        <f t="shared" si="9"/>
        <v>0</v>
      </c>
      <c r="K16" s="64">
        <f t="shared" si="9"/>
        <v>0</v>
      </c>
      <c r="L16" s="64">
        <f t="shared" si="9"/>
        <v>0</v>
      </c>
      <c r="M16" s="64">
        <f>M10+M13+M14</f>
        <v>0</v>
      </c>
      <c r="N16" s="64">
        <f>N10+N13+N14</f>
        <v>0</v>
      </c>
      <c r="O16" s="64">
        <f>O10+O13+O14</f>
        <v>0</v>
      </c>
      <c r="P16" s="65">
        <f>SUM(D16:O16)</f>
        <v>3297</v>
      </c>
      <c r="Q16" s="23"/>
      <c r="R16" s="66" t="s">
        <v>20</v>
      </c>
      <c r="S16" s="23"/>
      <c r="T16" s="23" t="str">
        <f>IF(COUNTIF('[3]Correpondance  PREPA MARG'!A:A,'Prépa marge'!C16)=0,IF(U15="démarque connue (valeur)","",T15),'Prépa marge'!C16)</f>
        <v>Boucherie LS</v>
      </c>
      <c r="U16" s="23" t="str">
        <f t="shared" si="7"/>
        <v/>
      </c>
      <c r="V16" t="str">
        <f>IF(U16="","",IF(U16="CA HT",SUMIF('[3]Correpondance  PREPA MARG'!A:A,'Prépa marge'!T16,'[3]Correpondance  PREPA MARG'!CO:CO),""))</f>
        <v/>
      </c>
      <c r="W16" t="str">
        <f t="shared" ca="1" si="3"/>
        <v/>
      </c>
      <c r="X16" t="str">
        <f>IF(U16="","",IF(AND(U16="Marge ABACO (valeur)",X10=""),SUMIF('[3]Correpondance  PREPA MARG'!A:A,'Prépa marge'!T16,'[3]Correpondance  PREPA MARG'!DB:DB),""))</f>
        <v/>
      </c>
      <c r="Y16" t="str">
        <f>IF(U16="","",IF(U16="Frais accessoires",SUMIF('[3]Correpondance  PREPA MARG'!A:A,'Prépa marge'!T16,'[3]Correpondance  PREPA MARG'!AO:AO),""))</f>
        <v/>
      </c>
      <c r="Z16" t="str">
        <f>IF(U16="","",IF(U16="Cotisation Centrale",SUMIF('[3]Correpondance  PREPA MARG'!A:A,'Prépa marge'!T16,'[3]Correpondance  PREPA MARG'!BO:BO),""))</f>
        <v/>
      </c>
      <c r="AA16" t="str">
        <f>IF(U16="","",IF(U16="CA HT REEL",SUMIF('[3]Correpondance  PREPA MARG'!A:A,'Prépa marge'!T16,'[3]Correpondance  PREPA MARG'!AB:AB),""))</f>
        <v/>
      </c>
      <c r="AB16" t="str">
        <f>IF(U16="","",IF(U16="CAMV REEL",SUMIF('[3]Correpondance  PREPA MARG'!A:A,'Prépa marge'!T16,'[3]Correpondance  PREPA MARG'!BB:BB),""))</f>
        <v/>
      </c>
      <c r="AC16" t="str">
        <f>IF(U16="","",IF(U16="démarque connue (valeur)",SUMIF('[3]Correpondance  PREPA MARG'!A:A,'Prépa marge'!T16,'[3]Correpondance  PREPA MARG'!DO:DO),""))</f>
        <v/>
      </c>
      <c r="AD16" s="2" t="str">
        <f t="shared" ca="1" si="5"/>
        <v/>
      </c>
      <c r="AF16" t="s">
        <v>20</v>
      </c>
    </row>
    <row r="17" spans="1:32">
      <c r="A17" s="23"/>
      <c r="B17" s="23"/>
      <c r="C17" s="63" t="s">
        <v>19</v>
      </c>
      <c r="D17" s="64">
        <f t="shared" ref="D17:L17" si="10">D9-D16</f>
        <v>606</v>
      </c>
      <c r="E17" s="64">
        <f t="shared" si="10"/>
        <v>555</v>
      </c>
      <c r="F17" s="64">
        <f t="shared" si="10"/>
        <v>0</v>
      </c>
      <c r="G17" s="64">
        <f t="shared" si="10"/>
        <v>0</v>
      </c>
      <c r="H17" s="64">
        <f t="shared" si="10"/>
        <v>0</v>
      </c>
      <c r="I17" s="64">
        <f t="shared" si="10"/>
        <v>0</v>
      </c>
      <c r="J17" s="64">
        <f t="shared" si="10"/>
        <v>0</v>
      </c>
      <c r="K17" s="64">
        <f t="shared" si="10"/>
        <v>0</v>
      </c>
      <c r="L17" s="64">
        <f t="shared" si="10"/>
        <v>0</v>
      </c>
      <c r="M17" s="64">
        <f>M9-M16</f>
        <v>0</v>
      </c>
      <c r="N17" s="64">
        <f>N9-N16</f>
        <v>0</v>
      </c>
      <c r="O17" s="64">
        <f>O9-O16</f>
        <v>0</v>
      </c>
      <c r="P17" s="65">
        <f>SUM(D17:O17)</f>
        <v>1161</v>
      </c>
      <c r="Q17" s="23"/>
      <c r="R17" s="66" t="s">
        <v>20</v>
      </c>
      <c r="S17" s="23"/>
      <c r="T17" s="23" t="str">
        <f>IF(COUNTIF('[3]Correpondance  PREPA MARG'!A:A,'Prépa marge'!C17)=0,IF(U16="démarque connue (valeur)","",T16),'Prépa marge'!C17)</f>
        <v>Boucherie LS</v>
      </c>
      <c r="U17" s="23" t="str">
        <f t="shared" si="7"/>
        <v>Marge ABACO (valeur)</v>
      </c>
      <c r="V17" t="str">
        <f>IF(U17="","",IF(U17="CA HT",SUMIF('[3]Correpondance  PREPA MARG'!A:A,'Prépa marge'!T17,'[3]Correpondance  PREPA MARG'!CO:CO),""))</f>
        <v/>
      </c>
      <c r="W17" t="str">
        <f t="shared" si="3"/>
        <v/>
      </c>
      <c r="X17" t="str">
        <f ca="1">IF(U17="","",IF(AND(U17="Marge ABACO (valeur)",X11=""),SUMIF('[3]Correpondance  PREPA MARG'!A:A,'Prépa marge'!T17,'[3]Correpondance  PREPA MARG'!DB:DB),""))</f>
        <v/>
      </c>
      <c r="Y17" t="str">
        <f>IF(U17="","",IF(U17="Frais accessoires",SUMIF('[3]Correpondance  PREPA MARG'!A:A,'Prépa marge'!T17,'[3]Correpondance  PREPA MARG'!AO:AO),""))</f>
        <v/>
      </c>
      <c r="Z17" t="str">
        <f>IF(U17="","",IF(U17="Cotisation Centrale",SUMIF('[3]Correpondance  PREPA MARG'!A:A,'Prépa marge'!T17,'[3]Correpondance  PREPA MARG'!BO:BO),""))</f>
        <v/>
      </c>
      <c r="AA17" t="str">
        <f>IF(U17="","",IF(U17="CA HT REEL",SUMIF('[3]Correpondance  PREPA MARG'!A:A,'Prépa marge'!T17,'[3]Correpondance  PREPA MARG'!AB:AB),""))</f>
        <v/>
      </c>
      <c r="AB17" t="str">
        <f>IF(U17="","",IF(U17="CAMV REEL",SUMIF('[3]Correpondance  PREPA MARG'!A:A,'Prépa marge'!T17,'[3]Correpondance  PREPA MARG'!BB:BB),""))</f>
        <v/>
      </c>
      <c r="AC17" t="str">
        <f>IF(U17="","",IF(U17="démarque connue (valeur)",SUMIF('[3]Correpondance  PREPA MARG'!A:A,'Prépa marge'!T17,'[3]Correpondance  PREPA MARG'!DO:DO),""))</f>
        <v/>
      </c>
      <c r="AD17" s="2" t="str">
        <f t="shared" ca="1" si="5"/>
        <v/>
      </c>
      <c r="AF17" t="s">
        <v>20</v>
      </c>
    </row>
    <row r="18" spans="1:32">
      <c r="A18" s="23"/>
      <c r="B18" s="23"/>
      <c r="C18" s="50" t="s">
        <v>24</v>
      </c>
      <c r="D18" s="67">
        <f t="shared" ref="D18:L18" si="11">IF(D9=0,0,D17/D9)</f>
        <v>0.27029438001784123</v>
      </c>
      <c r="E18" s="67">
        <f t="shared" si="11"/>
        <v>0.25045126353790614</v>
      </c>
      <c r="F18" s="67">
        <f t="shared" si="11"/>
        <v>0</v>
      </c>
      <c r="G18" s="67">
        <f t="shared" si="11"/>
        <v>0</v>
      </c>
      <c r="H18" s="67">
        <f t="shared" si="11"/>
        <v>0</v>
      </c>
      <c r="I18" s="67">
        <f t="shared" si="11"/>
        <v>0</v>
      </c>
      <c r="J18" s="67">
        <f t="shared" si="11"/>
        <v>0</v>
      </c>
      <c r="K18" s="67">
        <f t="shared" si="11"/>
        <v>0</v>
      </c>
      <c r="L18" s="67">
        <f t="shared" si="11"/>
        <v>0</v>
      </c>
      <c r="M18" s="67">
        <f>IF(M9=0,0,M17/M9)</f>
        <v>0</v>
      </c>
      <c r="N18" s="67">
        <f>IF(N9=0,0,N17/N9)</f>
        <v>0</v>
      </c>
      <c r="O18" s="67">
        <f>IF(O9=0,0,O17/O9)</f>
        <v>0</v>
      </c>
      <c r="P18" s="67">
        <f>IF(P9=0,0,P17/P9)</f>
        <v>0.26043068640646028</v>
      </c>
      <c r="Q18" s="23"/>
      <c r="R18" s="68" t="s">
        <v>20</v>
      </c>
      <c r="S18" s="23"/>
      <c r="T18" s="23" t="str">
        <f>IF(COUNTIF('[3]Correpondance  PREPA MARG'!A:A,'Prépa marge'!C18)=0,IF(U17="démarque connue (valeur)","",T17),'Prépa marge'!C18)</f>
        <v>Boucherie LS</v>
      </c>
      <c r="U18" s="23" t="str">
        <f t="shared" si="7"/>
        <v/>
      </c>
      <c r="V18" t="str">
        <f>IF(U18="","",IF(U18="CA HT",SUMIF('[3]Correpondance  PREPA MARG'!A:A,'Prépa marge'!T18,'[3]Correpondance  PREPA MARG'!CO:CO),""))</f>
        <v/>
      </c>
      <c r="W18" t="str">
        <f t="shared" si="3"/>
        <v/>
      </c>
      <c r="X18" t="str">
        <f>IF(U18="","",IF(AND(U18="Marge ABACO (valeur)",X12=""),SUMIF('[3]Correpondance  PREPA MARG'!A:A,'Prépa marge'!T18,'[3]Correpondance  PREPA MARG'!DB:DB),""))</f>
        <v/>
      </c>
      <c r="Y18" t="str">
        <f>IF(U18="","",IF(U18="Frais accessoires",SUMIF('[3]Correpondance  PREPA MARG'!A:A,'Prépa marge'!T18,'[3]Correpondance  PREPA MARG'!AO:AO),""))</f>
        <v/>
      </c>
      <c r="Z18" t="str">
        <f>IF(U18="","",IF(U18="Cotisation Centrale",SUMIF('[3]Correpondance  PREPA MARG'!A:A,'Prépa marge'!T18,'[3]Correpondance  PREPA MARG'!BO:BO),""))</f>
        <v/>
      </c>
      <c r="AA18" t="str">
        <f>IF(U18="","",IF(U18="CA HT REEL",SUMIF('[3]Correpondance  PREPA MARG'!A:A,'Prépa marge'!T18,'[3]Correpondance  PREPA MARG'!AB:AB),""))</f>
        <v/>
      </c>
      <c r="AB18" t="str">
        <f>IF(U18="","",IF(U18="CAMV REEL",SUMIF('[3]Correpondance  PREPA MARG'!A:A,'Prépa marge'!T18,'[3]Correpondance  PREPA MARG'!BB:BB),""))</f>
        <v/>
      </c>
      <c r="AC18" t="str">
        <f>IF(U18="","",IF(U18="démarque connue (valeur)",SUMIF('[3]Correpondance  PREPA MARG'!A:A,'Prépa marge'!T18,'[3]Correpondance  PREPA MARG'!DO:DO),""))</f>
        <v/>
      </c>
      <c r="AD18" s="2" t="str">
        <f t="shared" si="5"/>
        <v/>
      </c>
      <c r="AF18" t="s">
        <v>20</v>
      </c>
    </row>
    <row r="19" spans="1:32">
      <c r="A19" s="23"/>
      <c r="B19" s="23"/>
      <c r="C19" s="23"/>
      <c r="D19" s="23"/>
      <c r="E19" s="23"/>
      <c r="F19" s="23"/>
      <c r="G19" s="23"/>
      <c r="H19" s="23"/>
      <c r="I19" s="23"/>
      <c r="J19" s="23"/>
      <c r="K19" s="23"/>
      <c r="L19" s="23"/>
      <c r="M19" s="23"/>
      <c r="N19" s="23"/>
      <c r="O19" s="23"/>
      <c r="P19" s="23"/>
      <c r="Q19" s="23"/>
      <c r="R19" s="29" t="s">
        <v>20</v>
      </c>
      <c r="S19" s="23"/>
      <c r="T19" s="23" t="str">
        <f>IF(COUNTIF('[3]Correpondance  PREPA MARG'!A:A,'Prépa marge'!C19)=0,IF(U18="démarque connue (valeur)","",T18),'Prépa marge'!C19)</f>
        <v>Boucherie LS</v>
      </c>
      <c r="U19" s="23" t="str">
        <f t="shared" si="7"/>
        <v/>
      </c>
      <c r="V19" t="str">
        <f>IF(U19="","",IF(U19="CA HT",SUMIF('[3]Correpondance  PREPA MARG'!A:A,'Prépa marge'!T19,'[3]Correpondance  PREPA MARG'!CO:CO),""))</f>
        <v/>
      </c>
      <c r="W19" t="str">
        <f t="shared" si="3"/>
        <v/>
      </c>
      <c r="X19" t="str">
        <f>IF(U19="","",IF(AND(U19="Marge ABACO (valeur)",X13=""),SUMIF('[3]Correpondance  PREPA MARG'!A:A,'Prépa marge'!T19,'[3]Correpondance  PREPA MARG'!DB:DB),""))</f>
        <v/>
      </c>
      <c r="Y19" t="str">
        <f>IF(U19="","",IF(U19="Frais accessoires",SUMIF('[3]Correpondance  PREPA MARG'!A:A,'Prépa marge'!T19,'[3]Correpondance  PREPA MARG'!AO:AO),""))</f>
        <v/>
      </c>
      <c r="Z19" t="str">
        <f>IF(U19="","",IF(U19="Cotisation Centrale",SUMIF('[3]Correpondance  PREPA MARG'!A:A,'Prépa marge'!T19,'[3]Correpondance  PREPA MARG'!BO:BO),""))</f>
        <v/>
      </c>
      <c r="AA19" t="str">
        <f>IF(U19="","",IF(U19="CA HT REEL",SUMIF('[3]Correpondance  PREPA MARG'!A:A,'Prépa marge'!T19,'[3]Correpondance  PREPA MARG'!AB:AB),""))</f>
        <v/>
      </c>
      <c r="AB19" t="str">
        <f>IF(U19="","",IF(U19="CAMV REEL",SUMIF('[3]Correpondance  PREPA MARG'!A:A,'Prépa marge'!T19,'[3]Correpondance  PREPA MARG'!BB:BB),""))</f>
        <v/>
      </c>
      <c r="AC19" t="str">
        <f>IF(U19="","",IF(U19="démarque connue (valeur)",SUMIF('[3]Correpondance  PREPA MARG'!A:A,'Prépa marge'!T19,'[3]Correpondance  PREPA MARG'!DO:DO),""))</f>
        <v/>
      </c>
      <c r="AD19" s="2" t="str">
        <f t="shared" si="5"/>
        <v/>
      </c>
      <c r="AF19" t="s">
        <v>20</v>
      </c>
    </row>
    <row r="20" spans="1:32" ht="15.75" thickBot="1">
      <c r="A20" s="23"/>
      <c r="B20" s="23"/>
      <c r="C20" s="30" t="s">
        <v>25</v>
      </c>
      <c r="D20" s="31"/>
      <c r="E20" s="31"/>
      <c r="F20" s="31"/>
      <c r="G20" s="31"/>
      <c r="H20" s="31"/>
      <c r="I20" s="31"/>
      <c r="J20" s="31"/>
      <c r="K20" s="31"/>
      <c r="L20" s="31"/>
      <c r="M20" s="31"/>
      <c r="N20" s="31"/>
      <c r="O20" s="31"/>
      <c r="P20" s="32"/>
      <c r="Q20" s="23"/>
      <c r="R20" s="33" t="s">
        <v>20</v>
      </c>
      <c r="S20" s="23"/>
      <c r="T20" s="23" t="str">
        <f>IF(COUNTIF('[3]Correpondance  PREPA MARG'!A:A,'Prépa marge'!C20)=0,IF(U19="démarque connue (valeur)","",T19),'Prépa marge'!C20)</f>
        <v>Boucherie LS</v>
      </c>
      <c r="U20" s="23" t="str">
        <f t="shared" si="7"/>
        <v/>
      </c>
      <c r="V20" t="str">
        <f>IF(U20="","",IF(U20="CA HT",SUMIF('[3]Correpondance  PREPA MARG'!A:A,'Prépa marge'!T20,'[3]Correpondance  PREPA MARG'!CO:CO),""))</f>
        <v/>
      </c>
      <c r="W20" t="str">
        <f t="shared" si="3"/>
        <v/>
      </c>
      <c r="X20" t="str">
        <f>IF(U20="","",IF(AND(U20="Marge ABACO (valeur)",X14=""),SUMIF('[3]Correpondance  PREPA MARG'!A:A,'Prépa marge'!T20,'[3]Correpondance  PREPA MARG'!DB:DB),""))</f>
        <v/>
      </c>
      <c r="Y20" t="str">
        <f>IF(U20="","",IF(U20="Frais accessoires",SUMIF('[3]Correpondance  PREPA MARG'!A:A,'Prépa marge'!T20,'[3]Correpondance  PREPA MARG'!AO:AO),""))</f>
        <v/>
      </c>
      <c r="Z20" t="str">
        <f>IF(U20="","",IF(U20="Cotisation Centrale",SUMIF('[3]Correpondance  PREPA MARG'!A:A,'Prépa marge'!T20,'[3]Correpondance  PREPA MARG'!BO:BO),""))</f>
        <v/>
      </c>
      <c r="AA20" t="str">
        <f>IF(U20="","",IF(U20="CA HT REEL",SUMIF('[3]Correpondance  PREPA MARG'!A:A,'Prépa marge'!T20,'[3]Correpondance  PREPA MARG'!AB:AB),""))</f>
        <v/>
      </c>
      <c r="AB20" t="str">
        <f>IF(U20="","",IF(U20="CAMV REEL",SUMIF('[3]Correpondance  PREPA MARG'!A:A,'Prépa marge'!T20,'[3]Correpondance  PREPA MARG'!BB:BB),""))</f>
        <v/>
      </c>
      <c r="AC20" t="str">
        <f>IF(U20="","",IF(U20="démarque connue (valeur)",SUMIF('[3]Correpondance  PREPA MARG'!A:A,'Prépa marge'!T20,'[3]Correpondance  PREPA MARG'!DO:DO),""))</f>
        <v/>
      </c>
      <c r="AD20" s="2" t="str">
        <f t="shared" si="5"/>
        <v/>
      </c>
      <c r="AF20" t="s">
        <v>20</v>
      </c>
    </row>
    <row r="21" spans="1:32">
      <c r="A21" s="23"/>
      <c r="B21" s="23"/>
      <c r="C21" s="69" t="s">
        <v>5</v>
      </c>
      <c r="D21" s="35">
        <v>2242</v>
      </c>
      <c r="E21" s="36">
        <v>2216</v>
      </c>
      <c r="F21" s="36"/>
      <c r="G21" s="36"/>
      <c r="H21" s="36"/>
      <c r="I21" s="36"/>
      <c r="J21" s="55"/>
      <c r="K21" s="55"/>
      <c r="L21" s="55"/>
      <c r="M21" s="55"/>
      <c r="N21" s="55"/>
      <c r="O21" s="70"/>
      <c r="P21" s="38">
        <f>SUM(D21:O21)</f>
        <v>4458</v>
      </c>
      <c r="Q21" s="23"/>
      <c r="R21" s="39">
        <v>162822.58000000007</v>
      </c>
      <c r="S21" s="23"/>
      <c r="T21" s="23" t="str">
        <f>IF(COUNTIF('[3]Correpondance  PREPA MARG'!A:A,'Prépa marge'!C21)=0,IF(U20="démarque connue (valeur)","",T20),'Prépa marge'!C21)</f>
        <v>Boucherie LS</v>
      </c>
      <c r="U21" s="23" t="str">
        <f t="shared" si="7"/>
        <v>CA HT REEL</v>
      </c>
      <c r="V21" t="str">
        <f>IF(U21="","",IF(U21="CA HT",SUMIF('[3]Correpondance  PREPA MARG'!A:A,'Prépa marge'!T21,'[3]Correpondance  PREPA MARG'!CO:CO),""))</f>
        <v/>
      </c>
      <c r="W21" t="str">
        <f t="shared" si="3"/>
        <v/>
      </c>
      <c r="X21" t="str">
        <f>IF(U21="","",IF(AND(U21="Marge ABACO (valeur)",X15=""),SUMIF('[3]Correpondance  PREPA MARG'!A:A,'Prépa marge'!T21,'[3]Correpondance  PREPA MARG'!DB:DB),""))</f>
        <v/>
      </c>
      <c r="Y21" t="str">
        <f>IF(U21="","",IF(U21="Frais accessoires",SUMIF('[3]Correpondance  PREPA MARG'!A:A,'Prépa marge'!T21,'[3]Correpondance  PREPA MARG'!AO:AO),""))</f>
        <v/>
      </c>
      <c r="Z21" t="str">
        <f>IF(U21="","",IF(U21="Cotisation Centrale",SUMIF('[3]Correpondance  PREPA MARG'!A:A,'Prépa marge'!T21,'[3]Correpondance  PREPA MARG'!BO:BO),""))</f>
        <v/>
      </c>
      <c r="AA21">
        <f ca="1">IF(U21="","",IF(U21="CA HT REEL",SUMIF('[3]Correpondance  PREPA MARG'!A:A,'Prépa marge'!T21,'[3]Correpondance  PREPA MARG'!AB:AB),""))</f>
        <v>4457.7199999999993</v>
      </c>
      <c r="AB21" t="str">
        <f>IF(U21="","",IF(U21="CAMV REEL",SUMIF('[3]Correpondance  PREPA MARG'!A:A,'Prépa marge'!T21,'[3]Correpondance  PREPA MARG'!BB:BB),""))</f>
        <v/>
      </c>
      <c r="AC21" t="str">
        <f>IF(U21="","",IF(U21="démarque connue (valeur)",SUMIF('[3]Correpondance  PREPA MARG'!A:A,'Prépa marge'!T21,'[3]Correpondance  PREPA MARG'!DO:DO),""))</f>
        <v/>
      </c>
      <c r="AD21" s="2">
        <f t="shared" ca="1" si="5"/>
        <v>-0.28000000000065484</v>
      </c>
      <c r="AF21">
        <v>132046.04</v>
      </c>
    </row>
    <row r="22" spans="1:32" ht="15.75" thickBot="1">
      <c r="A22" s="23"/>
      <c r="B22" s="23"/>
      <c r="C22" s="58" t="s">
        <v>6</v>
      </c>
      <c r="D22" s="41">
        <v>2588</v>
      </c>
      <c r="E22" s="42">
        <v>2400</v>
      </c>
      <c r="F22" s="42"/>
      <c r="G22" s="42"/>
      <c r="H22" s="42"/>
      <c r="I22" s="42"/>
      <c r="J22" s="71"/>
      <c r="K22" s="71"/>
      <c r="L22" s="71"/>
      <c r="M22" s="71"/>
      <c r="N22" s="71"/>
      <c r="O22" s="72"/>
      <c r="P22" s="56">
        <f>SUM(D22:O22)</f>
        <v>4988</v>
      </c>
      <c r="Q22" s="23"/>
      <c r="R22" s="57">
        <v>124306.98999999976</v>
      </c>
      <c r="S22" s="23"/>
      <c r="T22" s="23" t="str">
        <f>IF(COUNTIF('[3]Correpondance  PREPA MARG'!A:A,'Prépa marge'!C22)=0,IF(U21="démarque connue (valeur)","",T21),'Prépa marge'!C22)</f>
        <v>Boucherie LS</v>
      </c>
      <c r="U22" s="23" t="str">
        <f t="shared" si="7"/>
        <v>CAMV REEL</v>
      </c>
      <c r="V22" t="str">
        <f>IF(U22="","",IF(U22="CA HT",SUMIF('[3]Correpondance  PREPA MARG'!A:A,'Prépa marge'!T22,'[3]Correpondance  PREPA MARG'!CO:CO),""))</f>
        <v/>
      </c>
      <c r="W22" t="str">
        <f t="shared" si="3"/>
        <v/>
      </c>
      <c r="X22" t="str">
        <f>IF(U22="","",IF(AND(U22="Marge ABACO (valeur)",X16=""),SUMIF('[3]Correpondance  PREPA MARG'!A:A,'Prépa marge'!T22,'[3]Correpondance  PREPA MARG'!DB:DB),""))</f>
        <v/>
      </c>
      <c r="Y22" t="str">
        <f>IF(U22="","",IF(U22="Frais accessoires",SUMIF('[3]Correpondance  PREPA MARG'!A:A,'Prépa marge'!T22,'[3]Correpondance  PREPA MARG'!AO:AO),""))</f>
        <v/>
      </c>
      <c r="Z22" t="str">
        <f>IF(U22="","",IF(U22="Cotisation Centrale",SUMIF('[3]Correpondance  PREPA MARG'!A:A,'Prépa marge'!T22,'[3]Correpondance  PREPA MARG'!BO:BO),""))</f>
        <v/>
      </c>
      <c r="AA22" t="str">
        <f>IF(U22="","",IF(U22="CA HT REEL",SUMIF('[3]Correpondance  PREPA MARG'!A:A,'Prépa marge'!T22,'[3]Correpondance  PREPA MARG'!AB:AB),""))</f>
        <v/>
      </c>
      <c r="AB22">
        <f ca="1">IF(U22="","",IF(U22="CAMV REEL",SUMIF('[3]Correpondance  PREPA MARG'!A:A,'Prépa marge'!T22,'[3]Correpondance  PREPA MARG'!BB:BB),""))</f>
        <v>4988.43</v>
      </c>
      <c r="AC22" t="str">
        <f>IF(U22="","",IF(U22="démarque connue (valeur)",SUMIF('[3]Correpondance  PREPA MARG'!A:A,'Prépa marge'!T22,'[3]Correpondance  PREPA MARG'!DO:DO),""))</f>
        <v/>
      </c>
      <c r="AD22" s="2">
        <f t="shared" ca="1" si="5"/>
        <v>0.43000000000029104</v>
      </c>
      <c r="AF22">
        <v>87031.529999999984</v>
      </c>
    </row>
    <row r="23" spans="1:32">
      <c r="A23" s="23"/>
      <c r="B23" s="23"/>
      <c r="C23" s="59" t="s">
        <v>26</v>
      </c>
      <c r="D23" s="73">
        <f t="shared" ref="D23:L23" si="12">D21-D22-D13-D14</f>
        <v>-347</v>
      </c>
      <c r="E23" s="73">
        <f t="shared" si="12"/>
        <v>-185</v>
      </c>
      <c r="F23" s="73">
        <f t="shared" si="12"/>
        <v>0</v>
      </c>
      <c r="G23" s="73">
        <f t="shared" si="12"/>
        <v>0</v>
      </c>
      <c r="H23" s="73">
        <f t="shared" si="12"/>
        <v>0</v>
      </c>
      <c r="I23" s="73">
        <f t="shared" si="12"/>
        <v>0</v>
      </c>
      <c r="J23" s="73">
        <f t="shared" si="12"/>
        <v>0</v>
      </c>
      <c r="K23" s="73">
        <f t="shared" si="12"/>
        <v>0</v>
      </c>
      <c r="L23" s="73">
        <f t="shared" si="12"/>
        <v>0</v>
      </c>
      <c r="M23" s="73">
        <f>M21-M22-M13-M14</f>
        <v>0</v>
      </c>
      <c r="N23" s="73">
        <f>N21-N22-N13-N14</f>
        <v>0</v>
      </c>
      <c r="O23" s="73">
        <f>O21-O22-O13-O14</f>
        <v>0</v>
      </c>
      <c r="P23" s="74">
        <f>SUM(D23:O23)</f>
        <v>-532</v>
      </c>
      <c r="Q23" s="23"/>
      <c r="R23" s="57" t="s">
        <v>20</v>
      </c>
      <c r="S23" s="23"/>
      <c r="T23" s="23" t="str">
        <f>IF(COUNTIF('[3]Correpondance  PREPA MARG'!A:A,'Prépa marge'!C23)=0,IF(U22="démarque connue (valeur)","",T22),'Prépa marge'!C23)</f>
        <v>Boucherie LS</v>
      </c>
      <c r="U23" s="23" t="str">
        <f t="shared" si="7"/>
        <v/>
      </c>
      <c r="V23" t="str">
        <f>IF(U23="","",IF(U23="CA HT",SUMIF('[3]Correpondance  PREPA MARG'!A:A,'Prépa marge'!T23,'[3]Correpondance  PREPA MARG'!CO:CO),""))</f>
        <v/>
      </c>
      <c r="W23" t="str">
        <f t="shared" si="3"/>
        <v/>
      </c>
      <c r="X23" t="str">
        <f>IF(U23="","",IF(AND(U23="Marge ABACO (valeur)",X17=""),SUMIF('[3]Correpondance  PREPA MARG'!A:A,'Prépa marge'!T23,'[3]Correpondance  PREPA MARG'!DB:DB),""))</f>
        <v/>
      </c>
      <c r="Y23" t="str">
        <f>IF(U23="","",IF(U23="Frais accessoires",SUMIF('[3]Correpondance  PREPA MARG'!A:A,'Prépa marge'!T23,'[3]Correpondance  PREPA MARG'!AO:AO),""))</f>
        <v/>
      </c>
      <c r="Z23" t="str">
        <f>IF(U23="","",IF(U23="Cotisation Centrale",SUMIF('[3]Correpondance  PREPA MARG'!A:A,'Prépa marge'!T23,'[3]Correpondance  PREPA MARG'!BO:BO),""))</f>
        <v/>
      </c>
      <c r="AA23" t="str">
        <f>IF(U23="","",IF(U23="CA HT REEL",SUMIF('[3]Correpondance  PREPA MARG'!A:A,'Prépa marge'!T23,'[3]Correpondance  PREPA MARG'!AB:AB),""))</f>
        <v/>
      </c>
      <c r="AB23" t="str">
        <f>IF(U23="","",IF(U23="CAMV REEL",SUMIF('[3]Correpondance  PREPA MARG'!A:A,'Prépa marge'!T23,'[3]Correpondance  PREPA MARG'!BB:BB),""))</f>
        <v/>
      </c>
      <c r="AC23" t="str">
        <f>IF(U23="","",IF(U23="démarque connue (valeur)",SUMIF('[3]Correpondance  PREPA MARG'!A:A,'Prépa marge'!T23,'[3]Correpondance  PREPA MARG'!DO:DO),""))</f>
        <v/>
      </c>
      <c r="AD23" s="2" t="str">
        <f t="shared" si="5"/>
        <v/>
      </c>
      <c r="AF23" t="s">
        <v>20</v>
      </c>
    </row>
    <row r="24" spans="1:32">
      <c r="A24" s="23"/>
      <c r="B24" s="23"/>
      <c r="C24" s="50" t="s">
        <v>27</v>
      </c>
      <c r="D24" s="67" t="str">
        <f t="shared" ref="D24:L24" si="13">IF(D46="ABACO","     néant",IF(D9=0,0,D23/D21))</f>
        <v xml:space="preserve">     néant</v>
      </c>
      <c r="E24" s="67" t="str">
        <f t="shared" si="13"/>
        <v xml:space="preserve">     néant</v>
      </c>
      <c r="F24" s="67">
        <f t="shared" si="13"/>
        <v>0</v>
      </c>
      <c r="G24" s="67">
        <f t="shared" si="13"/>
        <v>0</v>
      </c>
      <c r="H24" s="67">
        <f t="shared" si="13"/>
        <v>0</v>
      </c>
      <c r="I24" s="67">
        <f t="shared" si="13"/>
        <v>0</v>
      </c>
      <c r="J24" s="67">
        <f t="shared" si="13"/>
        <v>0</v>
      </c>
      <c r="K24" s="67">
        <f t="shared" si="13"/>
        <v>0</v>
      </c>
      <c r="L24" s="67">
        <f t="shared" si="13"/>
        <v>0</v>
      </c>
      <c r="M24" s="67">
        <f>IF(M46="ABACO","     néant",IF(M9=0,0,M23/M21))</f>
        <v>0</v>
      </c>
      <c r="N24" s="67">
        <f>IF(N46="ABACO","     néant",IF(N9=0,0,N23/N21))</f>
        <v>0</v>
      </c>
      <c r="O24" s="67">
        <f>IF(O46="ABACO","     néant",IF(O9=0,0,O23/O21))</f>
        <v>0</v>
      </c>
      <c r="P24" s="67">
        <f>IF(P46="ABACO","     néant",IF(P9=0,0,P23/P21))</f>
        <v>-0.11933602512337371</v>
      </c>
      <c r="Q24" s="23"/>
      <c r="R24" s="68" t="s">
        <v>20</v>
      </c>
      <c r="S24" s="23"/>
      <c r="T24" s="23" t="str">
        <f>IF(COUNTIF('[3]Correpondance  PREPA MARG'!A:A,'Prépa marge'!C24)=0,IF(U23="démarque connue (valeur)","",T23),'Prépa marge'!C24)</f>
        <v>Boucherie LS</v>
      </c>
      <c r="U24" s="23" t="str">
        <f t="shared" si="7"/>
        <v/>
      </c>
      <c r="V24" t="str">
        <f>IF(U24="","",IF(U24="CA HT",SUMIF('[3]Correpondance  PREPA MARG'!A:A,'Prépa marge'!T24,'[3]Correpondance  PREPA MARG'!CO:CO),""))</f>
        <v/>
      </c>
      <c r="W24" t="str">
        <f t="shared" si="3"/>
        <v/>
      </c>
      <c r="X24" t="str">
        <f>IF(U24="","",IF(AND(U24="Marge ABACO (valeur)",X18=""),SUMIF('[3]Correpondance  PREPA MARG'!A:A,'Prépa marge'!T24,'[3]Correpondance  PREPA MARG'!DB:DB),""))</f>
        <v/>
      </c>
      <c r="Y24" t="str">
        <f>IF(U24="","",IF(U24="Frais accessoires",SUMIF('[3]Correpondance  PREPA MARG'!A:A,'Prépa marge'!T24,'[3]Correpondance  PREPA MARG'!AO:AO),""))</f>
        <v/>
      </c>
      <c r="Z24" t="str">
        <f>IF(U24="","",IF(U24="Cotisation Centrale",SUMIF('[3]Correpondance  PREPA MARG'!A:A,'Prépa marge'!T24,'[3]Correpondance  PREPA MARG'!BO:BO),""))</f>
        <v/>
      </c>
      <c r="AA24" t="str">
        <f>IF(U24="","",IF(U24="CA HT REEL",SUMIF('[3]Correpondance  PREPA MARG'!A:A,'Prépa marge'!T24,'[3]Correpondance  PREPA MARG'!AB:AB),""))</f>
        <v/>
      </c>
      <c r="AB24" t="str">
        <f>IF(U24="","",IF(U24="CAMV REEL",SUMIF('[3]Correpondance  PREPA MARG'!A:A,'Prépa marge'!T24,'[3]Correpondance  PREPA MARG'!BB:BB),""))</f>
        <v/>
      </c>
      <c r="AC24" t="str">
        <f>IF(U24="","",IF(U24="démarque connue (valeur)",SUMIF('[3]Correpondance  PREPA MARG'!A:A,'Prépa marge'!T24,'[3]Correpondance  PREPA MARG'!DO:DO),""))</f>
        <v/>
      </c>
      <c r="AD24" s="2" t="str">
        <f t="shared" si="5"/>
        <v/>
      </c>
      <c r="AF24" t="s">
        <v>20</v>
      </c>
    </row>
    <row r="25" spans="1:32">
      <c r="A25" s="23"/>
      <c r="B25" s="23"/>
      <c r="C25" s="23"/>
      <c r="D25" s="23"/>
      <c r="E25" s="23"/>
      <c r="F25" s="23"/>
      <c r="G25" s="23"/>
      <c r="H25" s="23"/>
      <c r="I25" s="23"/>
      <c r="J25" s="23"/>
      <c r="K25" s="23"/>
      <c r="L25" s="23"/>
      <c r="M25" s="23"/>
      <c r="N25" s="23"/>
      <c r="O25" s="23"/>
      <c r="P25" s="23"/>
      <c r="Q25" s="23"/>
      <c r="R25" s="29" t="s">
        <v>20</v>
      </c>
      <c r="S25" s="23"/>
      <c r="T25" s="23" t="str">
        <f>IF(COUNTIF('[3]Correpondance  PREPA MARG'!A:A,'Prépa marge'!C25)=0,IF(U24="démarque connue (valeur)","",T24),'Prépa marge'!C25)</f>
        <v>Boucherie LS</v>
      </c>
      <c r="U25" s="23" t="str">
        <f t="shared" si="7"/>
        <v/>
      </c>
      <c r="V25" t="str">
        <f>IF(U25="","",IF(U25="CA HT",SUMIF('[3]Correpondance  PREPA MARG'!A:A,'Prépa marge'!T25,'[3]Correpondance  PREPA MARG'!CO:CO),""))</f>
        <v/>
      </c>
      <c r="W25" t="str">
        <f t="shared" si="3"/>
        <v/>
      </c>
      <c r="X25" t="str">
        <f>IF(U25="","",IF(AND(U25="Marge ABACO (valeur)",X19=""),SUMIF('[3]Correpondance  PREPA MARG'!A:A,'Prépa marge'!T25,'[3]Correpondance  PREPA MARG'!DB:DB),""))</f>
        <v/>
      </c>
      <c r="Y25" t="str">
        <f>IF(U25="","",IF(U25="Frais accessoires",SUMIF('[3]Correpondance  PREPA MARG'!A:A,'Prépa marge'!T25,'[3]Correpondance  PREPA MARG'!AO:AO),""))</f>
        <v/>
      </c>
      <c r="Z25" t="str">
        <f>IF(U25="","",IF(U25="Cotisation Centrale",SUMIF('[3]Correpondance  PREPA MARG'!A:A,'Prépa marge'!T25,'[3]Correpondance  PREPA MARG'!BO:BO),""))</f>
        <v/>
      </c>
      <c r="AA25" t="str">
        <f>IF(U25="","",IF(U25="CA HT REEL",SUMIF('[3]Correpondance  PREPA MARG'!A:A,'Prépa marge'!T25,'[3]Correpondance  PREPA MARG'!AB:AB),""))</f>
        <v/>
      </c>
      <c r="AB25" t="str">
        <f>IF(U25="","",IF(U25="CAMV REEL",SUMIF('[3]Correpondance  PREPA MARG'!A:A,'Prépa marge'!T25,'[3]Correpondance  PREPA MARG'!BB:BB),""))</f>
        <v/>
      </c>
      <c r="AC25" t="str">
        <f>IF(U25="","",IF(U25="démarque connue (valeur)",SUMIF('[3]Correpondance  PREPA MARG'!A:A,'Prépa marge'!T25,'[3]Correpondance  PREPA MARG'!DO:DO),""))</f>
        <v/>
      </c>
      <c r="AD25" s="2" t="str">
        <f t="shared" si="5"/>
        <v/>
      </c>
      <c r="AF25" t="s">
        <v>20</v>
      </c>
    </row>
    <row r="26" spans="1:32">
      <c r="A26" s="23"/>
      <c r="B26" s="23"/>
      <c r="C26" s="75" t="s">
        <v>28</v>
      </c>
      <c r="D26" s="76" t="str">
        <f t="shared" ref="D26:L26" si="14">IF(D46="ABACO","       NA",D18-D24)</f>
        <v xml:space="preserve">       NA</v>
      </c>
      <c r="E26" s="76" t="str">
        <f t="shared" si="14"/>
        <v xml:space="preserve">       NA</v>
      </c>
      <c r="F26" s="76">
        <f t="shared" si="14"/>
        <v>0</v>
      </c>
      <c r="G26" s="76">
        <f t="shared" si="14"/>
        <v>0</v>
      </c>
      <c r="H26" s="76">
        <f t="shared" si="14"/>
        <v>0</v>
      </c>
      <c r="I26" s="76">
        <f t="shared" si="14"/>
        <v>0</v>
      </c>
      <c r="J26" s="76">
        <f t="shared" si="14"/>
        <v>0</v>
      </c>
      <c r="K26" s="76">
        <f t="shared" si="14"/>
        <v>0</v>
      </c>
      <c r="L26" s="76">
        <f t="shared" si="14"/>
        <v>0</v>
      </c>
      <c r="M26" s="76">
        <f>IF(M46="ABACO","       NA",M18-M24)</f>
        <v>0</v>
      </c>
      <c r="N26" s="76">
        <f>IF(N46="ABACO","       NA",N18-N24)</f>
        <v>0</v>
      </c>
      <c r="O26" s="76">
        <f>IF(O46="ABACO","       NA",O18-O24)</f>
        <v>0</v>
      </c>
      <c r="P26" s="76">
        <f>IF(P46="ABACO","       NA",P18-P24)</f>
        <v>0.37976671152983399</v>
      </c>
      <c r="Q26" s="23"/>
      <c r="R26" s="77" t="s">
        <v>20</v>
      </c>
      <c r="S26" s="23"/>
      <c r="T26" s="23" t="str">
        <f>IF(COUNTIF('[3]Correpondance  PREPA MARG'!A:A,'Prépa marge'!C26)=0,IF(U25="démarque connue (valeur)","",T25),'Prépa marge'!C26)</f>
        <v>Boucherie LS</v>
      </c>
      <c r="U26" s="23" t="str">
        <f t="shared" si="7"/>
        <v/>
      </c>
      <c r="V26" t="str">
        <f>IF(U26="","",IF(U26="CA HT",SUMIF('[3]Correpondance  PREPA MARG'!A:A,'Prépa marge'!T26,'[3]Correpondance  PREPA MARG'!CO:CO),""))</f>
        <v/>
      </c>
      <c r="W26" t="str">
        <f t="shared" si="3"/>
        <v/>
      </c>
      <c r="X26" t="str">
        <f>IF(U26="","",IF(AND(U26="Marge ABACO (valeur)",X20=""),SUMIF('[3]Correpondance  PREPA MARG'!A:A,'Prépa marge'!T26,'[3]Correpondance  PREPA MARG'!DB:DB),""))</f>
        <v/>
      </c>
      <c r="Y26" t="str">
        <f>IF(U26="","",IF(U26="Frais accessoires",SUMIF('[3]Correpondance  PREPA MARG'!A:A,'Prépa marge'!T26,'[3]Correpondance  PREPA MARG'!AO:AO),""))</f>
        <v/>
      </c>
      <c r="Z26" t="str">
        <f>IF(U26="","",IF(U26="Cotisation Centrale",SUMIF('[3]Correpondance  PREPA MARG'!A:A,'Prépa marge'!T26,'[3]Correpondance  PREPA MARG'!BO:BO),""))</f>
        <v/>
      </c>
      <c r="AA26" t="str">
        <f>IF(U26="","",IF(U26="CA HT REEL",SUMIF('[3]Correpondance  PREPA MARG'!A:A,'Prépa marge'!T26,'[3]Correpondance  PREPA MARG'!AB:AB),""))</f>
        <v/>
      </c>
      <c r="AB26" t="str">
        <f>IF(U26="","",IF(U26="CAMV REEL",SUMIF('[3]Correpondance  PREPA MARG'!A:A,'Prépa marge'!T26,'[3]Correpondance  PREPA MARG'!BB:BB),""))</f>
        <v/>
      </c>
      <c r="AC26" t="str">
        <f>IF(U26="","",IF(U26="démarque connue (valeur)",SUMIF('[3]Correpondance  PREPA MARG'!A:A,'Prépa marge'!T26,'[3]Correpondance  PREPA MARG'!DO:DO),""))</f>
        <v/>
      </c>
      <c r="AD26" s="2" t="str">
        <f t="shared" si="5"/>
        <v/>
      </c>
      <c r="AF26" t="s">
        <v>20</v>
      </c>
    </row>
    <row r="27" spans="1:32">
      <c r="A27" s="23"/>
      <c r="B27" s="23"/>
      <c r="C27" s="23"/>
      <c r="D27" s="23"/>
      <c r="E27" s="23"/>
      <c r="F27" s="23"/>
      <c r="G27" s="23"/>
      <c r="H27" s="23"/>
      <c r="I27" s="23"/>
      <c r="J27" s="23"/>
      <c r="K27" s="23"/>
      <c r="L27" s="23"/>
      <c r="M27" s="23"/>
      <c r="N27" s="23"/>
      <c r="O27" s="23"/>
      <c r="P27" s="23"/>
      <c r="Q27" s="23"/>
      <c r="R27" s="29" t="s">
        <v>20</v>
      </c>
      <c r="S27" s="23"/>
      <c r="T27" s="23" t="str">
        <f>IF(COUNTIF('[3]Correpondance  PREPA MARG'!A:A,'Prépa marge'!C27)=0,IF(U26="démarque connue (valeur)","",T26),'Prépa marge'!C27)</f>
        <v>Boucherie LS</v>
      </c>
      <c r="U27" s="23" t="str">
        <f t="shared" si="7"/>
        <v/>
      </c>
      <c r="V27" t="str">
        <f>IF(U27="","",IF(U27="CA HT",SUMIF('[3]Correpondance  PREPA MARG'!A:A,'Prépa marge'!T27,'[3]Correpondance  PREPA MARG'!CO:CO),""))</f>
        <v/>
      </c>
      <c r="W27" t="str">
        <f t="shared" si="3"/>
        <v/>
      </c>
      <c r="X27" t="str">
        <f>IF(U27="","",IF(AND(U27="Marge ABACO (valeur)",X21=""),SUMIF('[3]Correpondance  PREPA MARG'!A:A,'Prépa marge'!T27,'[3]Correpondance  PREPA MARG'!DB:DB),""))</f>
        <v/>
      </c>
      <c r="Y27" t="str">
        <f>IF(U27="","",IF(U27="Frais accessoires",SUMIF('[3]Correpondance  PREPA MARG'!A:A,'Prépa marge'!T27,'[3]Correpondance  PREPA MARG'!AO:AO),""))</f>
        <v/>
      </c>
      <c r="Z27" t="str">
        <f>IF(U27="","",IF(U27="Cotisation Centrale",SUMIF('[3]Correpondance  PREPA MARG'!A:A,'Prépa marge'!T27,'[3]Correpondance  PREPA MARG'!BO:BO),""))</f>
        <v/>
      </c>
      <c r="AA27" t="str">
        <f>IF(U27="","",IF(U27="CA HT REEL",SUMIF('[3]Correpondance  PREPA MARG'!A:A,'Prépa marge'!T27,'[3]Correpondance  PREPA MARG'!AB:AB),""))</f>
        <v/>
      </c>
      <c r="AB27" t="str">
        <f>IF(U27="","",IF(U27="CAMV REEL",SUMIF('[3]Correpondance  PREPA MARG'!A:A,'Prépa marge'!T27,'[3]Correpondance  PREPA MARG'!BB:BB),""))</f>
        <v/>
      </c>
      <c r="AC27" t="str">
        <f>IF(U27="","",IF(U27="démarque connue (valeur)",SUMIF('[3]Correpondance  PREPA MARG'!A:A,'Prépa marge'!T27,'[3]Correpondance  PREPA MARG'!DO:DO),""))</f>
        <v/>
      </c>
      <c r="AD27" s="2" t="str">
        <f t="shared" si="5"/>
        <v/>
      </c>
      <c r="AF27" t="s">
        <v>20</v>
      </c>
    </row>
    <row r="28" spans="1:32" ht="15.75" thickBot="1">
      <c r="A28" s="23"/>
      <c r="B28" s="23"/>
      <c r="C28" s="30" t="s">
        <v>29</v>
      </c>
      <c r="D28" s="31"/>
      <c r="E28" s="31"/>
      <c r="F28" s="31"/>
      <c r="G28" s="31"/>
      <c r="H28" s="31"/>
      <c r="I28" s="31"/>
      <c r="J28" s="31"/>
      <c r="K28" s="31"/>
      <c r="L28" s="31"/>
      <c r="M28" s="31"/>
      <c r="N28" s="31"/>
      <c r="O28" s="31"/>
      <c r="P28" s="32"/>
      <c r="Q28" s="23"/>
      <c r="R28" s="33" t="s">
        <v>20</v>
      </c>
      <c r="S28" s="23"/>
      <c r="T28" s="23" t="str">
        <f>IF(COUNTIF('[3]Correpondance  PREPA MARG'!A:A,'Prépa marge'!C28)=0,IF(U27="démarque connue (valeur)","",T27),'Prépa marge'!C28)</f>
        <v>Boucherie LS</v>
      </c>
      <c r="U28" s="23" t="str">
        <f t="shared" si="7"/>
        <v/>
      </c>
      <c r="V28" t="str">
        <f>IF(U28="","",IF(U28="CA HT",SUMIF('[3]Correpondance  PREPA MARG'!A:A,'Prépa marge'!T28,'[3]Correpondance  PREPA MARG'!CO:CO),""))</f>
        <v/>
      </c>
      <c r="W28" t="str">
        <f t="shared" si="3"/>
        <v/>
      </c>
      <c r="X28" t="str">
        <f>IF(U28="","",IF(AND(U28="Marge ABACO (valeur)",X22=""),SUMIF('[3]Correpondance  PREPA MARG'!A:A,'Prépa marge'!T28,'[3]Correpondance  PREPA MARG'!DB:DB),""))</f>
        <v/>
      </c>
      <c r="Y28" t="str">
        <f>IF(U28="","",IF(U28="Frais accessoires",SUMIF('[3]Correpondance  PREPA MARG'!A:A,'Prépa marge'!T28,'[3]Correpondance  PREPA MARG'!AO:AO),""))</f>
        <v/>
      </c>
      <c r="Z28" t="str">
        <f>IF(U28="","",IF(U28="Cotisation Centrale",SUMIF('[3]Correpondance  PREPA MARG'!A:A,'Prépa marge'!T28,'[3]Correpondance  PREPA MARG'!BO:BO),""))</f>
        <v/>
      </c>
      <c r="AA28" t="str">
        <f>IF(U28="","",IF(U28="CA HT REEL",SUMIF('[3]Correpondance  PREPA MARG'!A:A,'Prépa marge'!T28,'[3]Correpondance  PREPA MARG'!AB:AB),""))</f>
        <v/>
      </c>
      <c r="AB28" t="str">
        <f>IF(U28="","",IF(U28="CAMV REEL",SUMIF('[3]Correpondance  PREPA MARG'!A:A,'Prépa marge'!T28,'[3]Correpondance  PREPA MARG'!BB:BB),""))</f>
        <v/>
      </c>
      <c r="AC28" t="str">
        <f>IF(U28="","",IF(U28="démarque connue (valeur)",SUMIF('[3]Correpondance  PREPA MARG'!A:A,'Prépa marge'!T28,'[3]Correpondance  PREPA MARG'!DO:DO),""))</f>
        <v/>
      </c>
      <c r="AD28" s="2" t="str">
        <f t="shared" si="5"/>
        <v/>
      </c>
      <c r="AF28" t="s">
        <v>20</v>
      </c>
    </row>
    <row r="29" spans="1:32" ht="15.75" thickBot="1">
      <c r="A29" s="23"/>
      <c r="B29" s="23"/>
      <c r="C29" s="54" t="s">
        <v>7</v>
      </c>
      <c r="D29" s="78">
        <v>953</v>
      </c>
      <c r="E29" s="79">
        <v>741</v>
      </c>
      <c r="F29" s="79"/>
      <c r="G29" s="79"/>
      <c r="H29" s="79"/>
      <c r="I29" s="79"/>
      <c r="J29" s="79"/>
      <c r="K29" s="79"/>
      <c r="L29" s="79"/>
      <c r="M29" s="79"/>
      <c r="N29" s="79"/>
      <c r="O29" s="80"/>
      <c r="P29" s="44">
        <f>SUM(D29:O29)</f>
        <v>1694</v>
      </c>
      <c r="Q29" s="23"/>
      <c r="R29" s="45">
        <v>5848</v>
      </c>
      <c r="S29" s="23"/>
      <c r="T29" s="23" t="str">
        <f>IF(COUNTIF('[3]Correpondance  PREPA MARG'!A:A,'Prépa marge'!C29)=0,IF(U28="démarque connue (valeur)","",T28),'Prépa marge'!C29)</f>
        <v>Boucherie LS</v>
      </c>
      <c r="U29" s="23" t="str">
        <f t="shared" si="7"/>
        <v>démarque connue (valeur)</v>
      </c>
      <c r="V29" t="str">
        <f>IF(U29="","",IF(U29="CA HT",SUMIF('[3]Correpondance  PREPA MARG'!A:A,'Prépa marge'!T29,'[3]Correpondance  PREPA MARG'!CO:CO),""))</f>
        <v/>
      </c>
      <c r="W29" t="str">
        <f t="shared" si="3"/>
        <v/>
      </c>
      <c r="X29" t="str">
        <f>IF(U29="","",IF(AND(U29="Marge ABACO (valeur)",X23=""),SUMIF('[3]Correpondance  PREPA MARG'!A:A,'Prépa marge'!T29,'[3]Correpondance  PREPA MARG'!DB:DB),""))</f>
        <v/>
      </c>
      <c r="Y29" t="str">
        <f>IF(U29="","",IF(U29="Frais accessoires",SUMIF('[3]Correpondance  PREPA MARG'!A:A,'Prépa marge'!T29,'[3]Correpondance  PREPA MARG'!AO:AO),""))</f>
        <v/>
      </c>
      <c r="Z29" t="str">
        <f>IF(U29="","",IF(U29="Cotisation Centrale",SUMIF('[3]Correpondance  PREPA MARG'!A:A,'Prépa marge'!T29,'[3]Correpondance  PREPA MARG'!BO:BO),""))</f>
        <v/>
      </c>
      <c r="AA29" t="str">
        <f>IF(U29="","",IF(U29="CA HT REEL",SUMIF('[3]Correpondance  PREPA MARG'!A:A,'Prépa marge'!T29,'[3]Correpondance  PREPA MARG'!AB:AB),""))</f>
        <v/>
      </c>
      <c r="AB29" t="str">
        <f>IF(U29="","",IF(U29="CAMV REEL",SUMIF('[3]Correpondance  PREPA MARG'!A:A,'Prépa marge'!T29,'[3]Correpondance  PREPA MARG'!BB:BB),""))</f>
        <v/>
      </c>
      <c r="AC29">
        <f ca="1">IF(U29="","",IF(U29="démarque connue (valeur)",SUMIF('[3]Correpondance  PREPA MARG'!A:A,'Prépa marge'!T29,'[3]Correpondance  PREPA MARG'!DO:DO),""))</f>
        <v>1694</v>
      </c>
      <c r="AD29" s="2">
        <f t="shared" ca="1" si="5"/>
        <v>0</v>
      </c>
      <c r="AF29">
        <v>5789</v>
      </c>
    </row>
    <row r="30" spans="1:32" ht="15.75" thickBot="1">
      <c r="A30" s="23"/>
      <c r="B30" s="23"/>
      <c r="C30" s="59" t="s">
        <v>30</v>
      </c>
      <c r="D30" s="81">
        <f>IF(D21=0,0,D29/D21)</f>
        <v>0.42506690454950935</v>
      </c>
      <c r="E30" s="81">
        <f t="shared" ref="E30:L30" si="15">IF(E21=0,0,E29/E21)</f>
        <v>0.33438628158844763</v>
      </c>
      <c r="F30" s="81">
        <f t="shared" si="15"/>
        <v>0</v>
      </c>
      <c r="G30" s="81">
        <f t="shared" si="15"/>
        <v>0</v>
      </c>
      <c r="H30" s="81">
        <f t="shared" si="15"/>
        <v>0</v>
      </c>
      <c r="I30" s="81">
        <f t="shared" si="15"/>
        <v>0</v>
      </c>
      <c r="J30" s="81">
        <f t="shared" si="15"/>
        <v>0</v>
      </c>
      <c r="K30" s="81">
        <f t="shared" si="15"/>
        <v>0</v>
      </c>
      <c r="L30" s="81">
        <f t="shared" si="15"/>
        <v>0</v>
      </c>
      <c r="M30" s="81">
        <f>IF(M21=0,0,M29/M21)</f>
        <v>0</v>
      </c>
      <c r="N30" s="81">
        <f>IF(N21=0,0,N29/N21)</f>
        <v>0</v>
      </c>
      <c r="O30" s="81">
        <f>IF(O21=0,0,O29/O21)</f>
        <v>0</v>
      </c>
      <c r="P30" s="82">
        <f>IF(P21=0,0,P29/P21)</f>
        <v>0.37999102736653206</v>
      </c>
      <c r="Q30" s="23"/>
      <c r="R30" s="83" t="s">
        <v>20</v>
      </c>
      <c r="S30" s="23"/>
      <c r="T30" s="23" t="str">
        <f>IF(COUNTIF('[3]Correpondance  PREPA MARG'!A:A,'Prépa marge'!C30)=0,IF(U29="démarque connue (valeur)","",T29),'Prépa marge'!C30)</f>
        <v/>
      </c>
      <c r="U30" s="23" t="str">
        <f t="shared" si="7"/>
        <v/>
      </c>
      <c r="V30" t="str">
        <f>IF(U30="","",IF(U30="CA HT",SUMIF('[3]Correpondance  PREPA MARG'!A:A,'Prépa marge'!T30,'[3]Correpondance  PREPA MARG'!CO:CO),""))</f>
        <v/>
      </c>
      <c r="W30" t="str">
        <f t="shared" si="3"/>
        <v/>
      </c>
      <c r="X30" t="str">
        <f>IF(U30="","",IF(AND(U30="Marge ABACO (valeur)",X24=""),SUMIF('[3]Correpondance  PREPA MARG'!A:A,'Prépa marge'!T30,'[3]Correpondance  PREPA MARG'!DB:DB),""))</f>
        <v/>
      </c>
      <c r="Y30" t="str">
        <f>IF(U30="","",IF(U30="Frais accessoires",SUMIF('[3]Correpondance  PREPA MARG'!A:A,'Prépa marge'!T30,'[3]Correpondance  PREPA MARG'!AO:AO),""))</f>
        <v/>
      </c>
      <c r="Z30" t="str">
        <f>IF(U30="","",IF(U30="Cotisation Centrale",SUMIF('[3]Correpondance  PREPA MARG'!A:A,'Prépa marge'!T30,'[3]Correpondance  PREPA MARG'!BO:BO),""))</f>
        <v/>
      </c>
      <c r="AA30" t="str">
        <f>IF(U30="","",IF(U30="CA HT REEL",SUMIF('[3]Correpondance  PREPA MARG'!A:A,'Prépa marge'!T30,'[3]Correpondance  PREPA MARG'!AB:AB),""))</f>
        <v/>
      </c>
      <c r="AB30" t="str">
        <f>IF(U30="","",IF(U30="CAMV REEL",SUMIF('[3]Correpondance  PREPA MARG'!A:A,'Prépa marge'!T30,'[3]Correpondance  PREPA MARG'!BB:BB),""))</f>
        <v/>
      </c>
      <c r="AC30" t="str">
        <f>IF(U30="","",IF(U30="démarque connue (valeur)",SUMIF('[3]Correpondance  PREPA MARG'!A:A,'Prépa marge'!T30,'[3]Correpondance  PREPA MARG'!DO:DO),""))</f>
        <v/>
      </c>
      <c r="AD30" s="2" t="str">
        <f t="shared" si="5"/>
        <v/>
      </c>
      <c r="AF30" t="s">
        <v>20</v>
      </c>
    </row>
    <row r="31" spans="1:32" ht="15.75" thickBot="1">
      <c r="A31" s="23"/>
      <c r="B31" s="23"/>
      <c r="C31" s="84" t="s">
        <v>31</v>
      </c>
      <c r="D31" s="85"/>
      <c r="E31" s="86"/>
      <c r="F31" s="86"/>
      <c r="G31" s="86"/>
      <c r="H31" s="86"/>
      <c r="I31" s="86"/>
      <c r="J31" s="86"/>
      <c r="K31" s="86"/>
      <c r="L31" s="86"/>
      <c r="M31" s="86"/>
      <c r="N31" s="86"/>
      <c r="O31" s="87"/>
      <c r="P31" s="88">
        <f>IF(P21&lt;&gt;0,P32/P21,0)</f>
        <v>0</v>
      </c>
      <c r="Q31" s="23"/>
      <c r="R31" s="83" t="s">
        <v>20</v>
      </c>
      <c r="S31" s="23"/>
      <c r="T31" s="23" t="str">
        <f>IF(COUNTIF('[3]Correpondance  PREPA MARG'!A:A,'Prépa marge'!C31)=0,IF(U30="démarque connue (valeur)","",T30),'Prépa marge'!C31)</f>
        <v/>
      </c>
      <c r="U31" s="23" t="str">
        <f t="shared" si="7"/>
        <v/>
      </c>
      <c r="V31" t="str">
        <f>IF(U31="","",IF(U31="CA HT",SUMIF('[3]Correpondance  PREPA MARG'!A:A,'Prépa marge'!T31,'[3]Correpondance  PREPA MARG'!CO:CO),""))</f>
        <v/>
      </c>
      <c r="W31" t="str">
        <f t="shared" si="3"/>
        <v/>
      </c>
      <c r="X31" t="str">
        <f>IF(U31="","",IF(AND(U31="Marge ABACO (valeur)",X25=""),SUMIF('[3]Correpondance  PREPA MARG'!A:A,'Prépa marge'!T31,'[3]Correpondance  PREPA MARG'!DB:DB),""))</f>
        <v/>
      </c>
      <c r="Y31" t="str">
        <f>IF(U31="","",IF(U31="Frais accessoires",SUMIF('[3]Correpondance  PREPA MARG'!A:A,'Prépa marge'!T31,'[3]Correpondance  PREPA MARG'!AO:AO),""))</f>
        <v/>
      </c>
      <c r="Z31" t="str">
        <f>IF(U31="","",IF(U31="Cotisation Centrale",SUMIF('[3]Correpondance  PREPA MARG'!A:A,'Prépa marge'!T31,'[3]Correpondance  PREPA MARG'!BO:BO),""))</f>
        <v/>
      </c>
      <c r="AA31" t="str">
        <f>IF(U31="","",IF(U31="CA HT REEL",SUMIF('[3]Correpondance  PREPA MARG'!A:A,'Prépa marge'!T31,'[3]Correpondance  PREPA MARG'!AB:AB),""))</f>
        <v/>
      </c>
      <c r="AB31" t="str">
        <f>IF(U31="","",IF(U31="CAMV REEL",SUMIF('[3]Correpondance  PREPA MARG'!A:A,'Prépa marge'!T31,'[3]Correpondance  PREPA MARG'!BB:BB),""))</f>
        <v/>
      </c>
      <c r="AC31" t="str">
        <f>IF(U31="","",IF(U31="démarque connue (valeur)",SUMIF('[3]Correpondance  PREPA MARG'!A:A,'Prépa marge'!T31,'[3]Correpondance  PREPA MARG'!DO:DO),""))</f>
        <v/>
      </c>
      <c r="AD31" s="2" t="str">
        <f t="shared" si="5"/>
        <v/>
      </c>
      <c r="AF31" t="s">
        <v>20</v>
      </c>
    </row>
    <row r="32" spans="1:32" ht="15.75" thickBot="1">
      <c r="A32" s="23"/>
      <c r="B32" s="23"/>
      <c r="C32" s="89" t="s">
        <v>32</v>
      </c>
      <c r="D32" s="47">
        <f>D21*D31</f>
        <v>0</v>
      </c>
      <c r="E32" s="47">
        <f t="shared" ref="E32:L32" si="16">E21*E31</f>
        <v>0</v>
      </c>
      <c r="F32" s="47">
        <f t="shared" si="16"/>
        <v>0</v>
      </c>
      <c r="G32" s="47">
        <f t="shared" si="16"/>
        <v>0</v>
      </c>
      <c r="H32" s="47">
        <f t="shared" si="16"/>
        <v>0</v>
      </c>
      <c r="I32" s="47">
        <f t="shared" si="16"/>
        <v>0</v>
      </c>
      <c r="J32" s="47">
        <f t="shared" si="16"/>
        <v>0</v>
      </c>
      <c r="K32" s="47">
        <f t="shared" si="16"/>
        <v>0</v>
      </c>
      <c r="L32" s="47">
        <f t="shared" si="16"/>
        <v>0</v>
      </c>
      <c r="M32" s="47">
        <f>M21*M31</f>
        <v>0</v>
      </c>
      <c r="N32" s="47">
        <f>N21*N31</f>
        <v>0</v>
      </c>
      <c r="O32" s="47">
        <f>O21*O31</f>
        <v>0</v>
      </c>
      <c r="P32" s="90">
        <f>SUM(D32:O32)</f>
        <v>0</v>
      </c>
      <c r="Q32" s="23"/>
      <c r="R32" s="91" t="s">
        <v>20</v>
      </c>
      <c r="S32" s="92"/>
      <c r="T32" s="23" t="str">
        <f>IF(COUNTIF('[3]Correpondance  PREPA MARG'!A:A,'Prépa marge'!C32)=0,IF(U31="démarque connue (valeur)","",T31),'Prépa marge'!C32)</f>
        <v/>
      </c>
      <c r="U32" s="23" t="str">
        <f t="shared" si="7"/>
        <v/>
      </c>
      <c r="V32" t="str">
        <f>IF(U32="","",IF(U32="CA HT",SUMIF('[3]Correpondance  PREPA MARG'!A:A,'Prépa marge'!T32,'[3]Correpondance  PREPA MARG'!CO:CO),""))</f>
        <v/>
      </c>
      <c r="W32" t="str">
        <f t="shared" si="3"/>
        <v/>
      </c>
      <c r="X32" t="str">
        <f>IF(U32="","",IF(AND(U32="Marge ABACO (valeur)",X26=""),SUMIF('[3]Correpondance  PREPA MARG'!A:A,'Prépa marge'!T32,'[3]Correpondance  PREPA MARG'!DB:DB),""))</f>
        <v/>
      </c>
      <c r="Y32" t="str">
        <f>IF(U32="","",IF(U32="Frais accessoires",SUMIF('[3]Correpondance  PREPA MARG'!A:A,'Prépa marge'!T32,'[3]Correpondance  PREPA MARG'!AO:AO),""))</f>
        <v/>
      </c>
      <c r="Z32" t="str">
        <f>IF(U32="","",IF(U32="Cotisation Centrale",SUMIF('[3]Correpondance  PREPA MARG'!A:A,'Prépa marge'!T32,'[3]Correpondance  PREPA MARG'!BO:BO),""))</f>
        <v/>
      </c>
      <c r="AA32" t="str">
        <f>IF(U32="","",IF(U32="CA HT REEL",SUMIF('[3]Correpondance  PREPA MARG'!A:A,'Prépa marge'!T32,'[3]Correpondance  PREPA MARG'!AB:AB),""))</f>
        <v/>
      </c>
      <c r="AB32" t="str">
        <f>IF(U32="","",IF(U32="CAMV REEL",SUMIF('[3]Correpondance  PREPA MARG'!A:A,'Prépa marge'!T32,'[3]Correpondance  PREPA MARG'!BB:BB),""))</f>
        <v/>
      </c>
      <c r="AC32" t="str">
        <f>IF(U32="","",IF(U32="démarque connue (valeur)",SUMIF('[3]Correpondance  PREPA MARG'!A:A,'Prépa marge'!T32,'[3]Correpondance  PREPA MARG'!DO:DO),""))</f>
        <v/>
      </c>
      <c r="AD32" s="2" t="str">
        <f t="shared" si="5"/>
        <v/>
      </c>
      <c r="AF32" t="s">
        <v>20</v>
      </c>
    </row>
    <row r="33" spans="1:32" ht="15.75" thickBot="1">
      <c r="A33" s="23"/>
      <c r="B33" s="23"/>
      <c r="C33" s="84" t="s">
        <v>33</v>
      </c>
      <c r="D33" s="93"/>
      <c r="E33" s="94"/>
      <c r="F33" s="94"/>
      <c r="G33" s="94"/>
      <c r="H33" s="94"/>
      <c r="I33" s="94"/>
      <c r="J33" s="94"/>
      <c r="K33" s="94"/>
      <c r="L33" s="94"/>
      <c r="M33" s="94"/>
      <c r="N33" s="94"/>
      <c r="O33" s="95"/>
      <c r="P33" s="96">
        <f>SUM(D33:O33)</f>
        <v>0</v>
      </c>
      <c r="Q33" s="23"/>
      <c r="R33" s="91" t="s">
        <v>20</v>
      </c>
      <c r="S33" s="92"/>
      <c r="T33" s="23" t="str">
        <f>IF(COUNTIF('[3]Correpondance  PREPA MARG'!A:A,'Prépa marge'!C33)=0,IF(U32="démarque connue (valeur)","",T32),'Prépa marge'!C33)</f>
        <v/>
      </c>
      <c r="U33" s="23" t="str">
        <f t="shared" si="7"/>
        <v/>
      </c>
      <c r="V33" t="str">
        <f>IF(U33="","",IF(U33="CA HT",SUMIF('[3]Correpondance  PREPA MARG'!A:A,'Prépa marge'!T33,'[3]Correpondance  PREPA MARG'!CO:CO),""))</f>
        <v/>
      </c>
      <c r="W33" t="str">
        <f t="shared" si="3"/>
        <v/>
      </c>
      <c r="X33" t="str">
        <f>IF(U33="","",IF(AND(U33="Marge ABACO (valeur)",X27=""),SUMIF('[3]Correpondance  PREPA MARG'!A:A,'Prépa marge'!T33,'[3]Correpondance  PREPA MARG'!DB:DB),""))</f>
        <v/>
      </c>
      <c r="Y33" t="str">
        <f>IF(U33="","",IF(U33="Frais accessoires",SUMIF('[3]Correpondance  PREPA MARG'!A:A,'Prépa marge'!T33,'[3]Correpondance  PREPA MARG'!AO:AO),""))</f>
        <v/>
      </c>
      <c r="Z33" t="str">
        <f>IF(U33="","",IF(U33="Cotisation Centrale",SUMIF('[3]Correpondance  PREPA MARG'!A:A,'Prépa marge'!T33,'[3]Correpondance  PREPA MARG'!BO:BO),""))</f>
        <v/>
      </c>
      <c r="AA33" t="str">
        <f>IF(U33="","",IF(U33="CA HT REEL",SUMIF('[3]Correpondance  PREPA MARG'!A:A,'Prépa marge'!T33,'[3]Correpondance  PREPA MARG'!AB:AB),""))</f>
        <v/>
      </c>
      <c r="AB33" t="str">
        <f>IF(U33="","",IF(U33="CAMV REEL",SUMIF('[3]Correpondance  PREPA MARG'!A:A,'Prépa marge'!T33,'[3]Correpondance  PREPA MARG'!BB:BB),""))</f>
        <v/>
      </c>
      <c r="AC33" t="str">
        <f>IF(U33="","",IF(U33="démarque connue (valeur)",SUMIF('[3]Correpondance  PREPA MARG'!A:A,'Prépa marge'!T33,'[3]Correpondance  PREPA MARG'!DO:DO),""))</f>
        <v/>
      </c>
      <c r="AD33" s="2" t="str">
        <f t="shared" si="5"/>
        <v/>
      </c>
      <c r="AF33" t="s">
        <v>20</v>
      </c>
    </row>
    <row r="34" spans="1:32">
      <c r="A34" s="23"/>
      <c r="B34" s="23"/>
      <c r="C34" s="59" t="s">
        <v>34</v>
      </c>
      <c r="D34" s="81">
        <f>IF(D21&lt;&gt;0,D33/D21,0)</f>
        <v>0</v>
      </c>
      <c r="E34" s="81">
        <f t="shared" ref="E34:L34" si="17">IF(E21&lt;&gt;0,E33/E21,0)</f>
        <v>0</v>
      </c>
      <c r="F34" s="81">
        <f t="shared" si="17"/>
        <v>0</v>
      </c>
      <c r="G34" s="81">
        <f t="shared" si="17"/>
        <v>0</v>
      </c>
      <c r="H34" s="81">
        <f t="shared" si="17"/>
        <v>0</v>
      </c>
      <c r="I34" s="81">
        <f t="shared" si="17"/>
        <v>0</v>
      </c>
      <c r="J34" s="81">
        <f t="shared" si="17"/>
        <v>0</v>
      </c>
      <c r="K34" s="81">
        <f t="shared" si="17"/>
        <v>0</v>
      </c>
      <c r="L34" s="81">
        <f t="shared" si="17"/>
        <v>0</v>
      </c>
      <c r="M34" s="81">
        <f>IF(M21&lt;&gt;0,M33/M21,0)</f>
        <v>0</v>
      </c>
      <c r="N34" s="81">
        <f>IF(N21&lt;&gt;0,N33/N21,0)</f>
        <v>0</v>
      </c>
      <c r="O34" s="81">
        <f>IF(O21&lt;&gt;0,O33/O21,0)</f>
        <v>0</v>
      </c>
      <c r="P34" s="82">
        <f>IF(P21&lt;&gt;0,P33/P21,0)</f>
        <v>0</v>
      </c>
      <c r="Q34" s="23"/>
      <c r="R34" s="83" t="s">
        <v>20</v>
      </c>
      <c r="S34" s="97"/>
      <c r="T34" s="23" t="str">
        <f>IF(COUNTIF('[3]Correpondance  PREPA MARG'!A:A,'Prépa marge'!C34)=0,IF(U33="démarque connue (valeur)","",T33),'Prépa marge'!C34)</f>
        <v/>
      </c>
      <c r="U34" s="23" t="str">
        <f t="shared" si="7"/>
        <v/>
      </c>
      <c r="V34" t="str">
        <f>IF(U34="","",IF(U34="CA HT",SUMIF('[3]Correpondance  PREPA MARG'!A:A,'Prépa marge'!T34,'[3]Correpondance  PREPA MARG'!CO:CO),""))</f>
        <v/>
      </c>
      <c r="W34" t="str">
        <f t="shared" si="3"/>
        <v/>
      </c>
      <c r="X34" t="str">
        <f>IF(U34="","",IF(AND(U34="Marge ABACO (valeur)",X28=""),SUMIF('[3]Correpondance  PREPA MARG'!A:A,'Prépa marge'!T34,'[3]Correpondance  PREPA MARG'!DB:DB),""))</f>
        <v/>
      </c>
      <c r="Y34" t="str">
        <f>IF(U34="","",IF(U34="Frais accessoires",SUMIF('[3]Correpondance  PREPA MARG'!A:A,'Prépa marge'!T34,'[3]Correpondance  PREPA MARG'!AO:AO),""))</f>
        <v/>
      </c>
      <c r="Z34" t="str">
        <f>IF(U34="","",IF(U34="Cotisation Centrale",SUMIF('[3]Correpondance  PREPA MARG'!A:A,'Prépa marge'!T34,'[3]Correpondance  PREPA MARG'!BO:BO),""))</f>
        <v/>
      </c>
      <c r="AA34" t="str">
        <f>IF(U34="","",IF(U34="CA HT REEL",SUMIF('[3]Correpondance  PREPA MARG'!A:A,'Prépa marge'!T34,'[3]Correpondance  PREPA MARG'!AB:AB),""))</f>
        <v/>
      </c>
      <c r="AB34" t="str">
        <f>IF(U34="","",IF(U34="CAMV REEL",SUMIF('[3]Correpondance  PREPA MARG'!A:A,'Prépa marge'!T34,'[3]Correpondance  PREPA MARG'!BB:BB),""))</f>
        <v/>
      </c>
      <c r="AC34" t="str">
        <f>IF(U34="","",IF(U34="démarque connue (valeur)",SUMIF('[3]Correpondance  PREPA MARG'!A:A,'Prépa marge'!T34,'[3]Correpondance  PREPA MARG'!DO:DO),""))</f>
        <v/>
      </c>
      <c r="AD34" s="2" t="str">
        <f t="shared" si="5"/>
        <v/>
      </c>
      <c r="AF34" t="s">
        <v>20</v>
      </c>
    </row>
    <row r="35" spans="1:32">
      <c r="A35" s="23"/>
      <c r="B35" s="23"/>
      <c r="C35" s="59" t="s">
        <v>35</v>
      </c>
      <c r="D35" s="98">
        <f>D9-D21</f>
        <v>0</v>
      </c>
      <c r="E35" s="98">
        <f>E9-E21</f>
        <v>0</v>
      </c>
      <c r="F35" s="98">
        <f>F9-F21</f>
        <v>0</v>
      </c>
      <c r="G35" s="98">
        <f t="shared" ref="G35:L35" si="18">G9-G21</f>
        <v>0</v>
      </c>
      <c r="H35" s="98">
        <f t="shared" si="18"/>
        <v>0</v>
      </c>
      <c r="I35" s="98">
        <f t="shared" si="18"/>
        <v>0</v>
      </c>
      <c r="J35" s="98">
        <f t="shared" si="18"/>
        <v>0</v>
      </c>
      <c r="K35" s="98">
        <f t="shared" si="18"/>
        <v>0</v>
      </c>
      <c r="L35" s="98">
        <f t="shared" si="18"/>
        <v>0</v>
      </c>
      <c r="M35" s="98">
        <f>M9-M21</f>
        <v>0</v>
      </c>
      <c r="N35" s="98">
        <f>N9-N21</f>
        <v>0</v>
      </c>
      <c r="O35" s="98">
        <f>O9-O21</f>
        <v>0</v>
      </c>
      <c r="P35" s="74">
        <f>SUM(D35:O35)</f>
        <v>0</v>
      </c>
      <c r="Q35" s="23"/>
      <c r="R35" s="57" t="s">
        <v>20</v>
      </c>
      <c r="S35" s="92"/>
      <c r="T35" s="23" t="str">
        <f>IF(COUNTIF('[3]Correpondance  PREPA MARG'!A:A,'Prépa marge'!C35)=0,IF(U34="démarque connue (valeur)","",T34),'Prépa marge'!C35)</f>
        <v/>
      </c>
      <c r="U35" s="23" t="str">
        <f t="shared" si="7"/>
        <v/>
      </c>
      <c r="V35" t="str">
        <f>IF(U35="","",IF(U35="CA HT",SUMIF('[3]Correpondance  PREPA MARG'!A:A,'Prépa marge'!T35,'[3]Correpondance  PREPA MARG'!CO:CO),""))</f>
        <v/>
      </c>
      <c r="W35" t="str">
        <f t="shared" si="3"/>
        <v/>
      </c>
      <c r="X35" t="str">
        <f>IF(U35="","",IF(AND(U35="Marge ABACO (valeur)",X29=""),SUMIF('[3]Correpondance  PREPA MARG'!A:A,'Prépa marge'!T35,'[3]Correpondance  PREPA MARG'!DB:DB),""))</f>
        <v/>
      </c>
      <c r="Y35" t="str">
        <f>IF(U35="","",IF(U35="Frais accessoires",SUMIF('[3]Correpondance  PREPA MARG'!A:A,'Prépa marge'!T35,'[3]Correpondance  PREPA MARG'!AO:AO),""))</f>
        <v/>
      </c>
      <c r="Z35" t="str">
        <f>IF(U35="","",IF(U35="Cotisation Centrale",SUMIF('[3]Correpondance  PREPA MARG'!A:A,'Prépa marge'!T35,'[3]Correpondance  PREPA MARG'!BO:BO),""))</f>
        <v/>
      </c>
      <c r="AA35" t="str">
        <f>IF(U35="","",IF(U35="CA HT REEL",SUMIF('[3]Correpondance  PREPA MARG'!A:A,'Prépa marge'!T35,'[3]Correpondance  PREPA MARG'!AB:AB),""))</f>
        <v/>
      </c>
      <c r="AB35" t="str">
        <f>IF(U35="","",IF(U35="CAMV REEL",SUMIF('[3]Correpondance  PREPA MARG'!A:A,'Prépa marge'!T35,'[3]Correpondance  PREPA MARG'!BB:BB),""))</f>
        <v/>
      </c>
      <c r="AC35" t="str">
        <f>IF(U35="","",IF(U35="démarque connue (valeur)",SUMIF('[3]Correpondance  PREPA MARG'!A:A,'Prépa marge'!T35,'[3]Correpondance  PREPA MARG'!DO:DO),""))</f>
        <v/>
      </c>
      <c r="AD35" s="2" t="str">
        <f t="shared" si="5"/>
        <v/>
      </c>
      <c r="AF35" t="s">
        <v>20</v>
      </c>
    </row>
    <row r="36" spans="1:32">
      <c r="A36" s="23"/>
      <c r="B36" s="23"/>
      <c r="C36" s="59" t="s">
        <v>22</v>
      </c>
      <c r="D36" s="99">
        <f t="shared" ref="D36:L36" si="19">IF(D21&lt;&gt;0,D35/D21,0)</f>
        <v>0</v>
      </c>
      <c r="E36" s="99">
        <f t="shared" si="19"/>
        <v>0</v>
      </c>
      <c r="F36" s="99">
        <f t="shared" si="19"/>
        <v>0</v>
      </c>
      <c r="G36" s="99">
        <f t="shared" si="19"/>
        <v>0</v>
      </c>
      <c r="H36" s="99">
        <f t="shared" si="19"/>
        <v>0</v>
      </c>
      <c r="I36" s="99">
        <f t="shared" si="19"/>
        <v>0</v>
      </c>
      <c r="J36" s="99">
        <f t="shared" si="19"/>
        <v>0</v>
      </c>
      <c r="K36" s="99">
        <f t="shared" si="19"/>
        <v>0</v>
      </c>
      <c r="L36" s="99">
        <f t="shared" si="19"/>
        <v>0</v>
      </c>
      <c r="M36" s="99">
        <f>IF(M21&lt;&gt;0,M35/M21,0)</f>
        <v>0</v>
      </c>
      <c r="N36" s="99">
        <f>IF(N21&lt;&gt;0,N35/N21,0)</f>
        <v>0</v>
      </c>
      <c r="O36" s="99">
        <f>IF(O21&lt;&gt;0,O35/O21,0)</f>
        <v>0</v>
      </c>
      <c r="P36" s="61">
        <f>IF(P21&lt;&gt;0,P35/P21,0)</f>
        <v>0</v>
      </c>
      <c r="Q36" s="23"/>
      <c r="R36" s="62" t="s">
        <v>20</v>
      </c>
      <c r="S36" s="92"/>
      <c r="T36" s="23" t="str">
        <f>IF(COUNTIF('[3]Correpondance  PREPA MARG'!A:A,'Prépa marge'!C36)=0,IF(U35="démarque connue (valeur)","",T35),'Prépa marge'!C36)</f>
        <v/>
      </c>
      <c r="U36" s="23" t="str">
        <f t="shared" si="7"/>
        <v/>
      </c>
      <c r="V36" t="str">
        <f>IF(U36="","",IF(U36="CA HT",SUMIF('[3]Correpondance  PREPA MARG'!A:A,'Prépa marge'!T36,'[3]Correpondance  PREPA MARG'!CO:CO),""))</f>
        <v/>
      </c>
      <c r="W36" t="str">
        <f t="shared" si="3"/>
        <v/>
      </c>
      <c r="X36" t="str">
        <f>IF(U36="","",IF(AND(U36="Marge ABACO (valeur)",X30=""),SUMIF('[3]Correpondance  PREPA MARG'!A:A,'Prépa marge'!T36,'[3]Correpondance  PREPA MARG'!DB:DB),""))</f>
        <v/>
      </c>
      <c r="Y36" t="str">
        <f>IF(U36="","",IF(U36="Frais accessoires",SUMIF('[3]Correpondance  PREPA MARG'!A:A,'Prépa marge'!T36,'[3]Correpondance  PREPA MARG'!AO:AO),""))</f>
        <v/>
      </c>
      <c r="Z36" t="str">
        <f>IF(U36="","",IF(U36="Cotisation Centrale",SUMIF('[3]Correpondance  PREPA MARG'!A:A,'Prépa marge'!T36,'[3]Correpondance  PREPA MARG'!BO:BO),""))</f>
        <v/>
      </c>
      <c r="AA36" t="str">
        <f>IF(U36="","",IF(U36="CA HT REEL",SUMIF('[3]Correpondance  PREPA MARG'!A:A,'Prépa marge'!T36,'[3]Correpondance  PREPA MARG'!AB:AB),""))</f>
        <v/>
      </c>
      <c r="AB36" t="str">
        <f>IF(U36="","",IF(U36="CAMV REEL",SUMIF('[3]Correpondance  PREPA MARG'!A:A,'Prépa marge'!T36,'[3]Correpondance  PREPA MARG'!BB:BB),""))</f>
        <v/>
      </c>
      <c r="AC36" t="str">
        <f>IF(U36="","",IF(U36="démarque connue (valeur)",SUMIF('[3]Correpondance  PREPA MARG'!A:A,'Prépa marge'!T36,'[3]Correpondance  PREPA MARG'!DO:DO),""))</f>
        <v/>
      </c>
      <c r="AD36" s="2" t="str">
        <f t="shared" si="5"/>
        <v/>
      </c>
      <c r="AF36" t="s">
        <v>20</v>
      </c>
    </row>
    <row r="37" spans="1:32">
      <c r="A37" s="23"/>
      <c r="B37" s="23"/>
      <c r="C37" s="100" t="s">
        <v>36</v>
      </c>
      <c r="D37" s="47">
        <f t="shared" ref="D37:K37" si="20">D17-D29-D32-D33-D35</f>
        <v>-347</v>
      </c>
      <c r="E37" s="47">
        <f t="shared" si="20"/>
        <v>-186</v>
      </c>
      <c r="F37" s="47">
        <f t="shared" si="20"/>
        <v>0</v>
      </c>
      <c r="G37" s="47">
        <f t="shared" si="20"/>
        <v>0</v>
      </c>
      <c r="H37" s="47">
        <f t="shared" si="20"/>
        <v>0</v>
      </c>
      <c r="I37" s="47">
        <f t="shared" si="20"/>
        <v>0</v>
      </c>
      <c r="J37" s="47">
        <f t="shared" si="20"/>
        <v>0</v>
      </c>
      <c r="K37" s="47">
        <f t="shared" si="20"/>
        <v>0</v>
      </c>
      <c r="L37" s="47">
        <f>L17-L29-L32-L33-L35</f>
        <v>0</v>
      </c>
      <c r="M37" s="47">
        <f>M17-M29-M32-M33-M35</f>
        <v>0</v>
      </c>
      <c r="N37" s="47">
        <f>N17-N29-N32-N33-N35</f>
        <v>0</v>
      </c>
      <c r="O37" s="47">
        <f>O17-O29-O32-O33-O35</f>
        <v>0</v>
      </c>
      <c r="P37" s="101">
        <f>SUM(D37:O37)</f>
        <v>-533</v>
      </c>
      <c r="Q37" s="23"/>
      <c r="R37" s="102" t="s">
        <v>20</v>
      </c>
      <c r="S37" s="92"/>
      <c r="T37" s="23" t="str">
        <f>IF(COUNTIF('[3]Correpondance  PREPA MARG'!A:A,'Prépa marge'!C37)=0,IF(U36="démarque connue (valeur)","",T36),'Prépa marge'!C37)</f>
        <v/>
      </c>
      <c r="U37" s="23" t="str">
        <f t="shared" si="7"/>
        <v/>
      </c>
      <c r="V37" t="str">
        <f>IF(U37="","",IF(U37="CA HT",SUMIF('[3]Correpondance  PREPA MARG'!A:A,'Prépa marge'!T37,'[3]Correpondance  PREPA MARG'!CO:CO),""))</f>
        <v/>
      </c>
      <c r="W37" t="str">
        <f t="shared" si="3"/>
        <v/>
      </c>
      <c r="X37" t="str">
        <f>IF(U37="","",IF(AND(U37="Marge ABACO (valeur)",X31=""),SUMIF('[3]Correpondance  PREPA MARG'!A:A,'Prépa marge'!T37,'[3]Correpondance  PREPA MARG'!DB:DB),""))</f>
        <v/>
      </c>
      <c r="Y37" t="str">
        <f>IF(U37="","",IF(U37="Frais accessoires",SUMIF('[3]Correpondance  PREPA MARG'!A:A,'Prépa marge'!T37,'[3]Correpondance  PREPA MARG'!AO:AO),""))</f>
        <v/>
      </c>
      <c r="Z37" t="str">
        <f>IF(U37="","",IF(U37="Cotisation Centrale",SUMIF('[3]Correpondance  PREPA MARG'!A:A,'Prépa marge'!T37,'[3]Correpondance  PREPA MARG'!BO:BO),""))</f>
        <v/>
      </c>
      <c r="AA37" t="str">
        <f>IF(U37="","",IF(U37="CA HT REEL",SUMIF('[3]Correpondance  PREPA MARG'!A:A,'Prépa marge'!T37,'[3]Correpondance  PREPA MARG'!AB:AB),""))</f>
        <v/>
      </c>
      <c r="AB37" t="str">
        <f>IF(U37="","",IF(U37="CAMV REEL",SUMIF('[3]Correpondance  PREPA MARG'!A:A,'Prépa marge'!T37,'[3]Correpondance  PREPA MARG'!BB:BB),""))</f>
        <v/>
      </c>
      <c r="AC37" t="str">
        <f>IF(U37="","",IF(U37="démarque connue (valeur)",SUMIF('[3]Correpondance  PREPA MARG'!A:A,'Prépa marge'!T37,'[3]Correpondance  PREPA MARG'!DO:DO),""))</f>
        <v/>
      </c>
      <c r="AD37" s="2" t="str">
        <f t="shared" si="5"/>
        <v/>
      </c>
      <c r="AF37" t="s">
        <v>20</v>
      </c>
    </row>
    <row r="38" spans="1:32">
      <c r="A38" s="23"/>
      <c r="B38" s="23"/>
      <c r="C38" s="50" t="s">
        <v>37</v>
      </c>
      <c r="D38" s="67">
        <f t="shared" ref="D38:L38" si="21">D30+D31+D34+D36</f>
        <v>0.42506690454950935</v>
      </c>
      <c r="E38" s="67">
        <f t="shared" si="21"/>
        <v>0.33438628158844763</v>
      </c>
      <c r="F38" s="67">
        <f t="shared" si="21"/>
        <v>0</v>
      </c>
      <c r="G38" s="67">
        <f t="shared" si="21"/>
        <v>0</v>
      </c>
      <c r="H38" s="67">
        <f t="shared" si="21"/>
        <v>0</v>
      </c>
      <c r="I38" s="67">
        <f t="shared" si="21"/>
        <v>0</v>
      </c>
      <c r="J38" s="67">
        <f t="shared" si="21"/>
        <v>0</v>
      </c>
      <c r="K38" s="67">
        <f t="shared" si="21"/>
        <v>0</v>
      </c>
      <c r="L38" s="67">
        <f t="shared" si="21"/>
        <v>0</v>
      </c>
      <c r="M38" s="67">
        <f>M30+M31+M34+M36</f>
        <v>0</v>
      </c>
      <c r="N38" s="67">
        <f>N30+N31+N34+N36</f>
        <v>0</v>
      </c>
      <c r="O38" s="67">
        <f>O30+O31+O34+O36</f>
        <v>0</v>
      </c>
      <c r="P38" s="67">
        <f>P30+P31+P34+P36</f>
        <v>0.37999102736653206</v>
      </c>
      <c r="Q38" s="23"/>
      <c r="R38" s="68" t="s">
        <v>20</v>
      </c>
      <c r="S38" s="92"/>
      <c r="T38" s="23" t="str">
        <f>IF(COUNTIF('[3]Correpondance  PREPA MARG'!A:A,'Prépa marge'!C38)=0,IF(U37="démarque connue (valeur)","",T37),'Prépa marge'!C38)</f>
        <v/>
      </c>
      <c r="U38" s="23" t="str">
        <f t="shared" si="7"/>
        <v/>
      </c>
      <c r="V38" t="str">
        <f>IF(U38="","",IF(U38="CA HT",SUMIF('[3]Correpondance  PREPA MARG'!A:A,'Prépa marge'!T38,'[3]Correpondance  PREPA MARG'!CO:CO),""))</f>
        <v/>
      </c>
      <c r="W38" t="str">
        <f t="shared" si="3"/>
        <v/>
      </c>
      <c r="X38" t="str">
        <f>IF(U38="","",IF(AND(U38="Marge ABACO (valeur)",X32=""),SUMIF('[3]Correpondance  PREPA MARG'!A:A,'Prépa marge'!T38,'[3]Correpondance  PREPA MARG'!DB:DB),""))</f>
        <v/>
      </c>
      <c r="Y38" t="str">
        <f>IF(U38="","",IF(U38="Frais accessoires",SUMIF('[3]Correpondance  PREPA MARG'!A:A,'Prépa marge'!T38,'[3]Correpondance  PREPA MARG'!AO:AO),""))</f>
        <v/>
      </c>
      <c r="Z38" t="str">
        <f>IF(U38="","",IF(U38="Cotisation Centrale",SUMIF('[3]Correpondance  PREPA MARG'!A:A,'Prépa marge'!T38,'[3]Correpondance  PREPA MARG'!BO:BO),""))</f>
        <v/>
      </c>
      <c r="AA38" t="str">
        <f>IF(U38="","",IF(U38="CA HT REEL",SUMIF('[3]Correpondance  PREPA MARG'!A:A,'Prépa marge'!T38,'[3]Correpondance  PREPA MARG'!AB:AB),""))</f>
        <v/>
      </c>
      <c r="AB38" t="str">
        <f>IF(U38="","",IF(U38="CAMV REEL",SUMIF('[3]Correpondance  PREPA MARG'!A:A,'Prépa marge'!T38,'[3]Correpondance  PREPA MARG'!BB:BB),""))</f>
        <v/>
      </c>
      <c r="AC38" t="str">
        <f>IF(U38="","",IF(U38="démarque connue (valeur)",SUMIF('[3]Correpondance  PREPA MARG'!A:A,'Prépa marge'!T38,'[3]Correpondance  PREPA MARG'!DO:DO),""))</f>
        <v/>
      </c>
      <c r="AD38" s="2" t="str">
        <f t="shared" si="5"/>
        <v/>
      </c>
      <c r="AF38" t="s">
        <v>20</v>
      </c>
    </row>
    <row r="39" spans="1:32">
      <c r="A39" s="23"/>
      <c r="B39" s="23"/>
      <c r="C39" s="50" t="s">
        <v>38</v>
      </c>
      <c r="D39" s="103">
        <f t="shared" ref="D39:L39" si="22">D29+D32+D33+D35</f>
        <v>953</v>
      </c>
      <c r="E39" s="103">
        <f t="shared" si="22"/>
        <v>741</v>
      </c>
      <c r="F39" s="103">
        <f t="shared" si="22"/>
        <v>0</v>
      </c>
      <c r="G39" s="103">
        <f t="shared" si="22"/>
        <v>0</v>
      </c>
      <c r="H39" s="103">
        <f t="shared" si="22"/>
        <v>0</v>
      </c>
      <c r="I39" s="103">
        <f t="shared" si="22"/>
        <v>0</v>
      </c>
      <c r="J39" s="103">
        <f t="shared" si="22"/>
        <v>0</v>
      </c>
      <c r="K39" s="103">
        <f t="shared" si="22"/>
        <v>0</v>
      </c>
      <c r="L39" s="103">
        <f t="shared" si="22"/>
        <v>0</v>
      </c>
      <c r="M39" s="103">
        <f>M29+M32+M33+M35</f>
        <v>0</v>
      </c>
      <c r="N39" s="103">
        <f>N29+N32+N33+N35</f>
        <v>0</v>
      </c>
      <c r="O39" s="103">
        <f>O29+O32+O33+O35</f>
        <v>0</v>
      </c>
      <c r="P39" s="103">
        <f>P29+P32+P33+P35</f>
        <v>1694</v>
      </c>
      <c r="Q39" s="23"/>
      <c r="R39" s="104" t="s">
        <v>20</v>
      </c>
      <c r="S39" s="92"/>
      <c r="T39" s="23" t="str">
        <f>IF(COUNTIF('[3]Correpondance  PREPA MARG'!A:A,'Prépa marge'!C39)=0,IF(U38="démarque connue (valeur)","",T38),'Prépa marge'!C39)</f>
        <v/>
      </c>
      <c r="U39" s="23" t="str">
        <f t="shared" si="7"/>
        <v/>
      </c>
      <c r="V39" t="str">
        <f>IF(U39="","",IF(U39="CA HT",SUMIF('[3]Correpondance  PREPA MARG'!A:A,'Prépa marge'!T39,'[3]Correpondance  PREPA MARG'!CO:CO),""))</f>
        <v/>
      </c>
      <c r="W39" t="str">
        <f t="shared" si="3"/>
        <v/>
      </c>
      <c r="X39" t="str">
        <f>IF(U39="","",IF(AND(U39="Marge ABACO (valeur)",X33=""),SUMIF('[3]Correpondance  PREPA MARG'!A:A,'Prépa marge'!T39,'[3]Correpondance  PREPA MARG'!DB:DB),""))</f>
        <v/>
      </c>
      <c r="Y39" t="str">
        <f>IF(U39="","",IF(U39="Frais accessoires",SUMIF('[3]Correpondance  PREPA MARG'!A:A,'Prépa marge'!T39,'[3]Correpondance  PREPA MARG'!AO:AO),""))</f>
        <v/>
      </c>
      <c r="Z39" t="str">
        <f>IF(U39="","",IF(U39="Cotisation Centrale",SUMIF('[3]Correpondance  PREPA MARG'!A:A,'Prépa marge'!T39,'[3]Correpondance  PREPA MARG'!BO:BO),""))</f>
        <v/>
      </c>
      <c r="AA39" t="str">
        <f>IF(U39="","",IF(U39="CA HT REEL",SUMIF('[3]Correpondance  PREPA MARG'!A:A,'Prépa marge'!T39,'[3]Correpondance  PREPA MARG'!AB:AB),""))</f>
        <v/>
      </c>
      <c r="AB39" t="str">
        <f>IF(U39="","",IF(U39="CAMV REEL",SUMIF('[3]Correpondance  PREPA MARG'!A:A,'Prépa marge'!T39,'[3]Correpondance  PREPA MARG'!BB:BB),""))</f>
        <v/>
      </c>
      <c r="AC39" t="str">
        <f>IF(U39="","",IF(U39="démarque connue (valeur)",SUMIF('[3]Correpondance  PREPA MARG'!A:A,'Prépa marge'!T39,'[3]Correpondance  PREPA MARG'!DO:DO),""))</f>
        <v/>
      </c>
      <c r="AD39" s="2" t="str">
        <f t="shared" si="5"/>
        <v/>
      </c>
      <c r="AF39" t="s">
        <v>20</v>
      </c>
    </row>
    <row r="40" spans="1:32">
      <c r="A40" s="23"/>
      <c r="B40" s="23"/>
      <c r="C40" s="23"/>
      <c r="D40" s="23"/>
      <c r="E40" s="23"/>
      <c r="F40" s="23"/>
      <c r="G40" s="23"/>
      <c r="H40" s="23"/>
      <c r="I40" s="23"/>
      <c r="J40" s="23"/>
      <c r="K40" s="23"/>
      <c r="L40" s="23"/>
      <c r="M40" s="23"/>
      <c r="N40" s="23"/>
      <c r="O40" s="23"/>
      <c r="P40" s="23"/>
      <c r="Q40" s="23"/>
      <c r="R40" s="29" t="s">
        <v>20</v>
      </c>
      <c r="S40" s="23"/>
      <c r="T40" s="23" t="str">
        <f>IF(COUNTIF('[3]Correpondance  PREPA MARG'!A:A,'Prépa marge'!C40)=0,IF(U39="démarque connue (valeur)","",T39),'Prépa marge'!C40)</f>
        <v/>
      </c>
      <c r="U40" s="23" t="str">
        <f t="shared" si="7"/>
        <v/>
      </c>
      <c r="V40" t="str">
        <f>IF(U40="","",IF(U40="CA HT",SUMIF('[3]Correpondance  PREPA MARG'!A:A,'Prépa marge'!T40,'[3]Correpondance  PREPA MARG'!CO:CO),""))</f>
        <v/>
      </c>
      <c r="W40" t="str">
        <f t="shared" si="3"/>
        <v/>
      </c>
      <c r="X40" t="str">
        <f>IF(U40="","",IF(AND(U40="Marge ABACO (valeur)",X34=""),SUMIF('[3]Correpondance  PREPA MARG'!A:A,'Prépa marge'!T40,'[3]Correpondance  PREPA MARG'!DB:DB),""))</f>
        <v/>
      </c>
      <c r="Y40" t="str">
        <f>IF(U40="","",IF(U40="Frais accessoires",SUMIF('[3]Correpondance  PREPA MARG'!A:A,'Prépa marge'!T40,'[3]Correpondance  PREPA MARG'!AO:AO),""))</f>
        <v/>
      </c>
      <c r="Z40" t="str">
        <f>IF(U40="","",IF(U40="Cotisation Centrale",SUMIF('[3]Correpondance  PREPA MARG'!A:A,'Prépa marge'!T40,'[3]Correpondance  PREPA MARG'!BO:BO),""))</f>
        <v/>
      </c>
      <c r="AA40" t="str">
        <f>IF(U40="","",IF(U40="CA HT REEL",SUMIF('[3]Correpondance  PREPA MARG'!A:A,'Prépa marge'!T40,'[3]Correpondance  PREPA MARG'!AB:AB),""))</f>
        <v/>
      </c>
      <c r="AB40" t="str">
        <f>IF(U40="","",IF(U40="CAMV REEL",SUMIF('[3]Correpondance  PREPA MARG'!A:A,'Prépa marge'!T40,'[3]Correpondance  PREPA MARG'!BB:BB),""))</f>
        <v/>
      </c>
      <c r="AC40" t="str">
        <f>IF(U40="","",IF(U40="démarque connue (valeur)",SUMIF('[3]Correpondance  PREPA MARG'!A:A,'Prépa marge'!T40,'[3]Correpondance  PREPA MARG'!DO:DO),""))</f>
        <v/>
      </c>
      <c r="AD40" s="2" t="str">
        <f t="shared" si="5"/>
        <v/>
      </c>
      <c r="AF40" t="s">
        <v>20</v>
      </c>
    </row>
    <row r="41" spans="1:32">
      <c r="A41" s="23"/>
      <c r="B41" s="23"/>
      <c r="C41" s="30" t="s">
        <v>39</v>
      </c>
      <c r="D41" s="105"/>
      <c r="E41" s="105"/>
      <c r="F41" s="105"/>
      <c r="G41" s="105"/>
      <c r="H41" s="105"/>
      <c r="I41" s="105"/>
      <c r="J41" s="105"/>
      <c r="K41" s="105"/>
      <c r="L41" s="105"/>
      <c r="M41" s="105"/>
      <c r="N41" s="105"/>
      <c r="O41" s="105"/>
      <c r="P41" s="32"/>
      <c r="Q41" s="23"/>
      <c r="R41" s="33" t="s">
        <v>20</v>
      </c>
      <c r="S41" s="92"/>
      <c r="T41" s="23" t="str">
        <f>IF(COUNTIF('[3]Correpondance  PREPA MARG'!A:A,'Prépa marge'!C41)=0,IF(U40="démarque connue (valeur)","",T40),'Prépa marge'!C41)</f>
        <v/>
      </c>
      <c r="U41" s="23" t="str">
        <f t="shared" si="7"/>
        <v/>
      </c>
      <c r="V41" t="str">
        <f>IF(U41="","",IF(U41="CA HT",SUMIF('[3]Correpondance  PREPA MARG'!A:A,'Prépa marge'!T41,'[3]Correpondance  PREPA MARG'!CO:CO),""))</f>
        <v/>
      </c>
      <c r="W41" t="str">
        <f t="shared" si="3"/>
        <v/>
      </c>
      <c r="X41" t="str">
        <f>IF(U41="","",IF(AND(U41="Marge ABACO (valeur)",X35=""),SUMIF('[3]Correpondance  PREPA MARG'!A:A,'Prépa marge'!T41,'[3]Correpondance  PREPA MARG'!DB:DB),""))</f>
        <v/>
      </c>
      <c r="Y41" t="str">
        <f>IF(U41="","",IF(U41="Frais accessoires",SUMIF('[3]Correpondance  PREPA MARG'!A:A,'Prépa marge'!T41,'[3]Correpondance  PREPA MARG'!AO:AO),""))</f>
        <v/>
      </c>
      <c r="Z41" t="str">
        <f>IF(U41="","",IF(U41="Cotisation Centrale",SUMIF('[3]Correpondance  PREPA MARG'!A:A,'Prépa marge'!T41,'[3]Correpondance  PREPA MARG'!BO:BO),""))</f>
        <v/>
      </c>
      <c r="AA41" t="str">
        <f>IF(U41="","",IF(U41="CA HT REEL",SUMIF('[3]Correpondance  PREPA MARG'!A:A,'Prépa marge'!T41,'[3]Correpondance  PREPA MARG'!AB:AB),""))</f>
        <v/>
      </c>
      <c r="AB41" t="str">
        <f>IF(U41="","",IF(U41="CAMV REEL",SUMIF('[3]Correpondance  PREPA MARG'!A:A,'Prépa marge'!T41,'[3]Correpondance  PREPA MARG'!BB:BB),""))</f>
        <v/>
      </c>
      <c r="AC41" t="str">
        <f>IF(U41="","",IF(U41="démarque connue (valeur)",SUMIF('[3]Correpondance  PREPA MARG'!A:A,'Prépa marge'!T41,'[3]Correpondance  PREPA MARG'!DO:DO),""))</f>
        <v/>
      </c>
      <c r="AD41" s="2" t="str">
        <f t="shared" si="5"/>
        <v/>
      </c>
      <c r="AF41" t="s">
        <v>20</v>
      </c>
    </row>
    <row r="42" spans="1:32">
      <c r="A42" s="23"/>
      <c r="B42" s="23"/>
      <c r="C42" s="106" t="s">
        <v>40</v>
      </c>
      <c r="D42" s="107">
        <f t="shared" ref="D42:L42" si="23">IF(D21&lt;&gt;0,D37/D21,0)</f>
        <v>-0.15477252453166815</v>
      </c>
      <c r="E42" s="107">
        <f t="shared" si="23"/>
        <v>-8.3935018050541516E-2</v>
      </c>
      <c r="F42" s="107">
        <f t="shared" si="23"/>
        <v>0</v>
      </c>
      <c r="G42" s="107">
        <f t="shared" si="23"/>
        <v>0</v>
      </c>
      <c r="H42" s="107">
        <f t="shared" si="23"/>
        <v>0</v>
      </c>
      <c r="I42" s="107">
        <f t="shared" si="23"/>
        <v>0</v>
      </c>
      <c r="J42" s="107">
        <f t="shared" si="23"/>
        <v>0</v>
      </c>
      <c r="K42" s="107">
        <f t="shared" si="23"/>
        <v>0</v>
      </c>
      <c r="L42" s="107">
        <f t="shared" si="23"/>
        <v>0</v>
      </c>
      <c r="M42" s="107">
        <f>IF(M21&lt;&gt;0,M37/M21,0)</f>
        <v>0</v>
      </c>
      <c r="N42" s="107">
        <f>IF(N21&lt;&gt;0,N37/N21,0)</f>
        <v>0</v>
      </c>
      <c r="O42" s="107">
        <f>IF(O21&lt;&gt;0,O37/O21,0)</f>
        <v>0</v>
      </c>
      <c r="P42" s="107">
        <f>IF(P21&lt;&gt;0,P37/P21,0)</f>
        <v>-0.11956034096007179</v>
      </c>
      <c r="Q42" s="23"/>
      <c r="R42" s="108" t="s">
        <v>20</v>
      </c>
      <c r="S42" s="92"/>
      <c r="T42" s="23" t="str">
        <f>IF(COUNTIF('[3]Correpondance  PREPA MARG'!A:A,'Prépa marge'!C42)=0,IF(U41="démarque connue (valeur)","",T41),'Prépa marge'!C42)</f>
        <v/>
      </c>
      <c r="U42" s="23" t="str">
        <f t="shared" si="7"/>
        <v/>
      </c>
      <c r="V42" t="str">
        <f>IF(U42="","",IF(U42="CA HT",SUMIF('[3]Correpondance  PREPA MARG'!A:A,'Prépa marge'!T42,'[3]Correpondance  PREPA MARG'!CO:CO),""))</f>
        <v/>
      </c>
      <c r="W42" t="str">
        <f t="shared" si="3"/>
        <v/>
      </c>
      <c r="X42" t="str">
        <f>IF(U42="","",IF(AND(U42="Marge ABACO (valeur)",X36=""),SUMIF('[3]Correpondance  PREPA MARG'!A:A,'Prépa marge'!T42,'[3]Correpondance  PREPA MARG'!DB:DB),""))</f>
        <v/>
      </c>
      <c r="Y42" t="str">
        <f>IF(U42="","",IF(U42="Frais accessoires",SUMIF('[3]Correpondance  PREPA MARG'!A:A,'Prépa marge'!T42,'[3]Correpondance  PREPA MARG'!AO:AO),""))</f>
        <v/>
      </c>
      <c r="Z42" t="str">
        <f>IF(U42="","",IF(U42="Cotisation Centrale",SUMIF('[3]Correpondance  PREPA MARG'!A:A,'Prépa marge'!T42,'[3]Correpondance  PREPA MARG'!BO:BO),""))</f>
        <v/>
      </c>
      <c r="AA42" t="str">
        <f>IF(U42="","",IF(U42="CA HT REEL",SUMIF('[3]Correpondance  PREPA MARG'!A:A,'Prépa marge'!T42,'[3]Correpondance  PREPA MARG'!AB:AB),""))</f>
        <v/>
      </c>
      <c r="AB42" t="str">
        <f>IF(U42="","",IF(U42="CAMV REEL",SUMIF('[3]Correpondance  PREPA MARG'!A:A,'Prépa marge'!T42,'[3]Correpondance  PREPA MARG'!BB:BB),""))</f>
        <v/>
      </c>
      <c r="AC42" t="str">
        <f>IF(U42="","",IF(U42="démarque connue (valeur)",SUMIF('[3]Correpondance  PREPA MARG'!A:A,'Prépa marge'!T42,'[3]Correpondance  PREPA MARG'!DO:DO),""))</f>
        <v/>
      </c>
      <c r="AD42" s="2" t="str">
        <f t="shared" si="5"/>
        <v/>
      </c>
      <c r="AF42" t="s">
        <v>20</v>
      </c>
    </row>
    <row r="43" spans="1:32">
      <c r="A43" s="23"/>
      <c r="B43" s="23"/>
      <c r="C43" s="109" t="s">
        <v>41</v>
      </c>
      <c r="D43" s="110">
        <f>D37</f>
        <v>-347</v>
      </c>
      <c r="E43" s="110">
        <f t="shared" ref="E43:L43" si="24">D43+E37</f>
        <v>-533</v>
      </c>
      <c r="F43" s="110">
        <f t="shared" si="24"/>
        <v>-533</v>
      </c>
      <c r="G43" s="110">
        <f t="shared" si="24"/>
        <v>-533</v>
      </c>
      <c r="H43" s="110">
        <f t="shared" si="24"/>
        <v>-533</v>
      </c>
      <c r="I43" s="110">
        <f t="shared" si="24"/>
        <v>-533</v>
      </c>
      <c r="J43" s="110">
        <f t="shared" si="24"/>
        <v>-533</v>
      </c>
      <c r="K43" s="110">
        <f t="shared" si="24"/>
        <v>-533</v>
      </c>
      <c r="L43" s="110">
        <f t="shared" si="24"/>
        <v>-533</v>
      </c>
      <c r="M43" s="110">
        <f>L43+M37</f>
        <v>-533</v>
      </c>
      <c r="N43" s="110">
        <f>M43+N37</f>
        <v>-533</v>
      </c>
      <c r="O43" s="110">
        <f>N43+O37</f>
        <v>-533</v>
      </c>
      <c r="P43" s="111"/>
      <c r="Q43" s="23"/>
      <c r="R43" s="112" t="s">
        <v>20</v>
      </c>
      <c r="S43" s="92"/>
      <c r="T43" s="23" t="str">
        <f>IF(COUNTIF('[3]Correpondance  PREPA MARG'!A:A,'Prépa marge'!C43)=0,IF(U42="démarque connue (valeur)","",T42),'Prépa marge'!C43)</f>
        <v/>
      </c>
      <c r="U43" s="23" t="str">
        <f t="shared" si="7"/>
        <v/>
      </c>
      <c r="V43" t="str">
        <f>IF(U43="","",IF(U43="CA HT",SUMIF('[3]Correpondance  PREPA MARG'!A:A,'Prépa marge'!T43,'[3]Correpondance  PREPA MARG'!CO:CO),""))</f>
        <v/>
      </c>
      <c r="W43" t="str">
        <f t="shared" si="3"/>
        <v/>
      </c>
      <c r="X43" t="str">
        <f>IF(U43="","",IF(AND(U43="Marge ABACO (valeur)",X37=""),SUMIF('[3]Correpondance  PREPA MARG'!A:A,'Prépa marge'!T43,'[3]Correpondance  PREPA MARG'!DB:DB),""))</f>
        <v/>
      </c>
      <c r="Y43" t="str">
        <f>IF(U43="","",IF(U43="Frais accessoires",SUMIF('[3]Correpondance  PREPA MARG'!A:A,'Prépa marge'!T43,'[3]Correpondance  PREPA MARG'!AO:AO),""))</f>
        <v/>
      </c>
      <c r="Z43" t="str">
        <f>IF(U43="","",IF(U43="Cotisation Centrale",SUMIF('[3]Correpondance  PREPA MARG'!A:A,'Prépa marge'!T43,'[3]Correpondance  PREPA MARG'!BO:BO),""))</f>
        <v/>
      </c>
      <c r="AA43" t="str">
        <f>IF(U43="","",IF(U43="CA HT REEL",SUMIF('[3]Correpondance  PREPA MARG'!A:A,'Prépa marge'!T43,'[3]Correpondance  PREPA MARG'!AB:AB),""))</f>
        <v/>
      </c>
      <c r="AB43" t="str">
        <f>IF(U43="","",IF(U43="CAMV REEL",SUMIF('[3]Correpondance  PREPA MARG'!A:A,'Prépa marge'!T43,'[3]Correpondance  PREPA MARG'!BB:BB),""))</f>
        <v/>
      </c>
      <c r="AC43" t="str">
        <f>IF(U43="","",IF(U43="démarque connue (valeur)",SUMIF('[3]Correpondance  PREPA MARG'!A:A,'Prépa marge'!T43,'[3]Correpondance  PREPA MARG'!DO:DO),""))</f>
        <v/>
      </c>
      <c r="AD43" s="2" t="str">
        <f t="shared" si="5"/>
        <v/>
      </c>
      <c r="AF43" t="s">
        <v>20</v>
      </c>
    </row>
    <row r="44" spans="1:32">
      <c r="A44" s="23"/>
      <c r="B44" s="23"/>
      <c r="C44" s="109" t="s">
        <v>42</v>
      </c>
      <c r="D44" s="110">
        <f>D21</f>
        <v>2242</v>
      </c>
      <c r="E44" s="110">
        <f t="shared" ref="E44:L44" si="25">D44+E21</f>
        <v>4458</v>
      </c>
      <c r="F44" s="110">
        <f t="shared" si="25"/>
        <v>4458</v>
      </c>
      <c r="G44" s="110">
        <f t="shared" si="25"/>
        <v>4458</v>
      </c>
      <c r="H44" s="110">
        <f t="shared" si="25"/>
        <v>4458</v>
      </c>
      <c r="I44" s="110">
        <f t="shared" si="25"/>
        <v>4458</v>
      </c>
      <c r="J44" s="110">
        <f t="shared" si="25"/>
        <v>4458</v>
      </c>
      <c r="K44" s="110">
        <f t="shared" si="25"/>
        <v>4458</v>
      </c>
      <c r="L44" s="110">
        <f t="shared" si="25"/>
        <v>4458</v>
      </c>
      <c r="M44" s="110">
        <f>L44+M21</f>
        <v>4458</v>
      </c>
      <c r="N44" s="110">
        <f>M44+N21</f>
        <v>4458</v>
      </c>
      <c r="O44" s="110">
        <f>N44+O21</f>
        <v>4458</v>
      </c>
      <c r="P44" s="111"/>
      <c r="Q44" s="23"/>
      <c r="R44" s="112" t="s">
        <v>20</v>
      </c>
      <c r="S44" s="92"/>
      <c r="T44" s="23" t="str">
        <f>IF(COUNTIF('[3]Correpondance  PREPA MARG'!A:A,'Prépa marge'!C44)=0,IF(U43="démarque connue (valeur)","",T43),'Prépa marge'!C44)</f>
        <v/>
      </c>
      <c r="U44" s="23" t="str">
        <f t="shared" si="7"/>
        <v/>
      </c>
      <c r="V44" t="str">
        <f>IF(U44="","",IF(U44="CA HT",SUMIF('[3]Correpondance  PREPA MARG'!A:A,'Prépa marge'!T44,'[3]Correpondance  PREPA MARG'!CO:CO),""))</f>
        <v/>
      </c>
      <c r="W44" t="str">
        <f t="shared" si="3"/>
        <v/>
      </c>
      <c r="X44" t="str">
        <f>IF(U44="","",IF(AND(U44="Marge ABACO (valeur)",X38=""),SUMIF('[3]Correpondance  PREPA MARG'!A:A,'Prépa marge'!T44,'[3]Correpondance  PREPA MARG'!DB:DB),""))</f>
        <v/>
      </c>
      <c r="Y44" t="str">
        <f>IF(U44="","",IF(U44="Frais accessoires",SUMIF('[3]Correpondance  PREPA MARG'!A:A,'Prépa marge'!T44,'[3]Correpondance  PREPA MARG'!AO:AO),""))</f>
        <v/>
      </c>
      <c r="Z44" t="str">
        <f>IF(U44="","",IF(U44="Cotisation Centrale",SUMIF('[3]Correpondance  PREPA MARG'!A:A,'Prépa marge'!T44,'[3]Correpondance  PREPA MARG'!BO:BO),""))</f>
        <v/>
      </c>
      <c r="AA44" t="str">
        <f>IF(U44="","",IF(U44="CA HT REEL",SUMIF('[3]Correpondance  PREPA MARG'!A:A,'Prépa marge'!T44,'[3]Correpondance  PREPA MARG'!AB:AB),""))</f>
        <v/>
      </c>
      <c r="AB44" t="str">
        <f>IF(U44="","",IF(U44="CAMV REEL",SUMIF('[3]Correpondance  PREPA MARG'!A:A,'Prépa marge'!T44,'[3]Correpondance  PREPA MARG'!BB:BB),""))</f>
        <v/>
      </c>
      <c r="AC44" t="str">
        <f>IF(U44="","",IF(U44="démarque connue (valeur)",SUMIF('[3]Correpondance  PREPA MARG'!A:A,'Prépa marge'!T44,'[3]Correpondance  PREPA MARG'!DO:DO),""))</f>
        <v/>
      </c>
      <c r="AD44" s="2" t="str">
        <f t="shared" si="5"/>
        <v/>
      </c>
      <c r="AF44" t="s">
        <v>20</v>
      </c>
    </row>
    <row r="45" spans="1:32" ht="15.75" thickBot="1">
      <c r="A45" s="23"/>
      <c r="B45" s="23"/>
      <c r="C45" s="113" t="s">
        <v>43</v>
      </c>
      <c r="D45" s="114">
        <f>D42</f>
        <v>-0.15477252453166815</v>
      </c>
      <c r="E45" s="114">
        <f t="shared" ref="E45:L45" si="26">IF(E21&lt;&gt;0,E43/E44,0)</f>
        <v>-0.11956034096007179</v>
      </c>
      <c r="F45" s="114">
        <f t="shared" si="26"/>
        <v>0</v>
      </c>
      <c r="G45" s="114">
        <f t="shared" si="26"/>
        <v>0</v>
      </c>
      <c r="H45" s="114">
        <f t="shared" si="26"/>
        <v>0</v>
      </c>
      <c r="I45" s="114">
        <f t="shared" si="26"/>
        <v>0</v>
      </c>
      <c r="J45" s="114">
        <f t="shared" si="26"/>
        <v>0</v>
      </c>
      <c r="K45" s="114">
        <f t="shared" si="26"/>
        <v>0</v>
      </c>
      <c r="L45" s="114">
        <f t="shared" si="26"/>
        <v>0</v>
      </c>
      <c r="M45" s="114">
        <f>IF(M21&lt;&gt;0,M43/M44,0)</f>
        <v>0</v>
      </c>
      <c r="N45" s="114">
        <f>IF(N21&lt;&gt;0,N43/N44,0)</f>
        <v>0</v>
      </c>
      <c r="O45" s="114">
        <f>IF(O21&lt;&gt;0,O43/O44,0)</f>
        <v>0</v>
      </c>
      <c r="P45" s="115"/>
      <c r="Q45" s="23"/>
      <c r="R45" s="116" t="s">
        <v>20</v>
      </c>
      <c r="S45" s="92"/>
      <c r="T45" s="23" t="str">
        <f>IF(COUNTIF('[3]Correpondance  PREPA MARG'!A:A,'Prépa marge'!C45)=0,IF(U44="démarque connue (valeur)","",T44),'Prépa marge'!C45)</f>
        <v/>
      </c>
      <c r="U45" s="23" t="str">
        <f t="shared" si="7"/>
        <v/>
      </c>
      <c r="V45" t="str">
        <f>IF(U45="","",IF(U45="CA HT",SUMIF('[3]Correpondance  PREPA MARG'!A:A,'Prépa marge'!T45,'[3]Correpondance  PREPA MARG'!CO:CO),""))</f>
        <v/>
      </c>
      <c r="W45" t="str">
        <f t="shared" si="3"/>
        <v/>
      </c>
      <c r="X45" t="str">
        <f>IF(U45="","",IF(AND(U45="Marge ABACO (valeur)",X39=""),SUMIF('[3]Correpondance  PREPA MARG'!A:A,'Prépa marge'!T45,'[3]Correpondance  PREPA MARG'!DB:DB),""))</f>
        <v/>
      </c>
      <c r="Y45" t="str">
        <f>IF(U45="","",IF(U45="Frais accessoires",SUMIF('[3]Correpondance  PREPA MARG'!A:A,'Prépa marge'!T45,'[3]Correpondance  PREPA MARG'!AO:AO),""))</f>
        <v/>
      </c>
      <c r="Z45" t="str">
        <f>IF(U45="","",IF(U45="Cotisation Centrale",SUMIF('[3]Correpondance  PREPA MARG'!A:A,'Prépa marge'!T45,'[3]Correpondance  PREPA MARG'!BO:BO),""))</f>
        <v/>
      </c>
      <c r="AA45" t="str">
        <f>IF(U45="","",IF(U45="CA HT REEL",SUMIF('[3]Correpondance  PREPA MARG'!A:A,'Prépa marge'!T45,'[3]Correpondance  PREPA MARG'!AB:AB),""))</f>
        <v/>
      </c>
      <c r="AB45" t="str">
        <f>IF(U45="","",IF(U45="CAMV REEL",SUMIF('[3]Correpondance  PREPA MARG'!A:A,'Prépa marge'!T45,'[3]Correpondance  PREPA MARG'!BB:BB),""))</f>
        <v/>
      </c>
      <c r="AC45" t="str">
        <f>IF(U45="","",IF(U45="démarque connue (valeur)",SUMIF('[3]Correpondance  PREPA MARG'!A:A,'Prépa marge'!T45,'[3]Correpondance  PREPA MARG'!DO:DO),""))</f>
        <v/>
      </c>
      <c r="AD45" s="2" t="str">
        <f t="shared" si="5"/>
        <v/>
      </c>
      <c r="AF45" t="s">
        <v>20</v>
      </c>
    </row>
    <row r="46" spans="1:32" ht="15.75" thickBot="1">
      <c r="A46" s="23"/>
      <c r="B46" s="23"/>
      <c r="C46" s="117" t="s">
        <v>44</v>
      </c>
      <c r="D46" s="118" t="s">
        <v>11</v>
      </c>
      <c r="E46" s="119" t="s">
        <v>11</v>
      </c>
      <c r="F46" s="119" t="s">
        <v>14</v>
      </c>
      <c r="G46" s="119" t="s">
        <v>14</v>
      </c>
      <c r="H46" s="119" t="s">
        <v>14</v>
      </c>
      <c r="I46" s="119" t="s">
        <v>14</v>
      </c>
      <c r="J46" s="119" t="s">
        <v>14</v>
      </c>
      <c r="K46" s="119" t="s">
        <v>14</v>
      </c>
      <c r="L46" s="119" t="s">
        <v>14</v>
      </c>
      <c r="M46" s="119" t="str">
        <f>+IF($P$46="REEL","REEL","ABACO")</f>
        <v>REEL</v>
      </c>
      <c r="N46" s="119" t="str">
        <f>+IF($P$46="REEL","REEL","ABACO")</f>
        <v>REEL</v>
      </c>
      <c r="O46" s="119" t="s">
        <v>14</v>
      </c>
      <c r="P46" s="120" t="s">
        <v>14</v>
      </c>
      <c r="Q46" s="23"/>
      <c r="R46" s="121" t="s">
        <v>20</v>
      </c>
      <c r="S46" s="92"/>
      <c r="T46" s="23" t="str">
        <f>IF(COUNTIF('[3]Correpondance  PREPA MARG'!A:A,'Prépa marge'!C46)=0,IF(U45="démarque connue (valeur)","",T45),'Prépa marge'!C46)</f>
        <v/>
      </c>
      <c r="U46" s="23" t="str">
        <f t="shared" si="7"/>
        <v/>
      </c>
      <c r="V46" t="str">
        <f>IF(U46="","",IF(U46="CA HT",SUMIF('[3]Correpondance  PREPA MARG'!A:A,'Prépa marge'!T46,'[3]Correpondance  PREPA MARG'!CO:CO),""))</f>
        <v/>
      </c>
      <c r="W46" t="str">
        <f t="shared" si="3"/>
        <v/>
      </c>
      <c r="X46" t="str">
        <f>IF(U46="","",IF(AND(U46="Marge ABACO (valeur)",X40=""),SUMIF('[3]Correpondance  PREPA MARG'!A:A,'Prépa marge'!T46,'[3]Correpondance  PREPA MARG'!DB:DB),""))</f>
        <v/>
      </c>
      <c r="Y46" t="str">
        <f>IF(U46="","",IF(U46="Frais accessoires",SUMIF('[3]Correpondance  PREPA MARG'!A:A,'Prépa marge'!T46,'[3]Correpondance  PREPA MARG'!AO:AO),""))</f>
        <v/>
      </c>
      <c r="Z46" t="str">
        <f>IF(U46="","",IF(U46="Cotisation Centrale",SUMIF('[3]Correpondance  PREPA MARG'!A:A,'Prépa marge'!T46,'[3]Correpondance  PREPA MARG'!BO:BO),""))</f>
        <v/>
      </c>
      <c r="AA46" t="str">
        <f>IF(U46="","",IF(U46="CA HT REEL",SUMIF('[3]Correpondance  PREPA MARG'!A:A,'Prépa marge'!T46,'[3]Correpondance  PREPA MARG'!AB:AB),""))</f>
        <v/>
      </c>
      <c r="AB46" t="str">
        <f>IF(U46="","",IF(U46="CAMV REEL",SUMIF('[3]Correpondance  PREPA MARG'!A:A,'Prépa marge'!T46,'[3]Correpondance  PREPA MARG'!BB:BB),""))</f>
        <v/>
      </c>
      <c r="AC46" t="str">
        <f>IF(U46="","",IF(U46="démarque connue (valeur)",SUMIF('[3]Correpondance  PREPA MARG'!A:A,'Prépa marge'!T46,'[3]Correpondance  PREPA MARG'!DO:DO),""))</f>
        <v/>
      </c>
      <c r="AD46" s="2" t="str">
        <f t="shared" si="5"/>
        <v/>
      </c>
      <c r="AF46" t="s">
        <v>20</v>
      </c>
    </row>
    <row r="47" spans="1:32" hidden="1">
      <c r="A47" s="23"/>
      <c r="B47" s="23"/>
      <c r="C47" s="23"/>
      <c r="D47" s="23"/>
      <c r="E47" s="23"/>
      <c r="F47" s="23"/>
      <c r="G47" s="23"/>
      <c r="H47" s="23"/>
      <c r="I47" s="23"/>
      <c r="J47" s="23"/>
      <c r="K47" s="23"/>
      <c r="L47" s="23"/>
      <c r="M47" s="23"/>
      <c r="N47" s="23"/>
      <c r="O47" s="23"/>
      <c r="P47" s="23"/>
      <c r="Q47" s="23"/>
      <c r="R47" s="29" t="s">
        <v>20</v>
      </c>
      <c r="S47" s="92"/>
      <c r="T47" s="23" t="str">
        <f>IF(COUNTIF('[3]Correpondance  PREPA MARG'!A:A,'Prépa marge'!C47)=0,IF(U46="démarque connue (valeur)","",T46),'Prépa marge'!C47)</f>
        <v/>
      </c>
      <c r="U47" s="23" t="str">
        <f t="shared" si="7"/>
        <v/>
      </c>
      <c r="V47" t="str">
        <f>IF(U47="","",IF(U47="CA HT",SUMIF('[3]Correpondance  PREPA MARG'!A:A,'Prépa marge'!T47,'[3]Correpondance  PREPA MARG'!CO:CO),""))</f>
        <v/>
      </c>
      <c r="W47" t="str">
        <f t="shared" si="3"/>
        <v/>
      </c>
      <c r="X47" t="str">
        <f>IF(U47="","",IF(AND(U47="Marge ABACO (valeur)",X41=""),SUMIF('[3]Correpondance  PREPA MARG'!A:A,'Prépa marge'!T47,'[3]Correpondance  PREPA MARG'!DB:DB),""))</f>
        <v/>
      </c>
      <c r="Y47" t="str">
        <f>IF(U47="","",IF(U47="Frais accessoires",SUMIF('[3]Correpondance  PREPA MARG'!A:A,'Prépa marge'!T47,'[3]Correpondance  PREPA MARG'!AO:AO),""))</f>
        <v/>
      </c>
      <c r="Z47" t="str">
        <f>IF(U47="","",IF(U47="Cotisation Centrale",SUMIF('[3]Correpondance  PREPA MARG'!A:A,'Prépa marge'!T47,'[3]Correpondance  PREPA MARG'!BO:BO),""))</f>
        <v/>
      </c>
      <c r="AA47" t="str">
        <f>IF(U47="","",IF(U47="CA HT REEL",SUMIF('[3]Correpondance  PREPA MARG'!A:A,'Prépa marge'!T47,'[3]Correpondance  PREPA MARG'!AB:AB),""))</f>
        <v/>
      </c>
      <c r="AB47" t="str">
        <f>IF(U47="","",IF(U47="CAMV REEL",SUMIF('[3]Correpondance  PREPA MARG'!A:A,'Prépa marge'!T47,'[3]Correpondance  PREPA MARG'!BB:BB),""))</f>
        <v/>
      </c>
      <c r="AC47" t="str">
        <f>IF(U47="","",IF(U47="démarque connue (valeur)",SUMIF('[3]Correpondance  PREPA MARG'!A:A,'Prépa marge'!T47,'[3]Correpondance  PREPA MARG'!DO:DO),""))</f>
        <v/>
      </c>
      <c r="AD47" s="2" t="str">
        <f t="shared" si="5"/>
        <v/>
      </c>
      <c r="AF47" t="s">
        <v>20</v>
      </c>
    </row>
    <row r="48" spans="1:32" hidden="1">
      <c r="A48" s="23"/>
      <c r="B48" s="23"/>
      <c r="C48" s="24" t="str">
        <f>[2]Rens!C17</f>
        <v>Boucherie Trad</v>
      </c>
      <c r="D48" s="26">
        <f>+D6</f>
        <v>41943</v>
      </c>
      <c r="E48" s="26">
        <f t="shared" ref="E48:L48" si="27">DATE(YEAR(D48),MONTH(D48)+2,0)</f>
        <v>41973</v>
      </c>
      <c r="F48" s="26">
        <f t="shared" si="27"/>
        <v>42004</v>
      </c>
      <c r="G48" s="26">
        <f t="shared" si="27"/>
        <v>42035</v>
      </c>
      <c r="H48" s="26">
        <f t="shared" si="27"/>
        <v>42063</v>
      </c>
      <c r="I48" s="26">
        <f t="shared" si="27"/>
        <v>42094</v>
      </c>
      <c r="J48" s="26">
        <f t="shared" si="27"/>
        <v>42124</v>
      </c>
      <c r="K48" s="26">
        <f t="shared" si="27"/>
        <v>42155</v>
      </c>
      <c r="L48" s="26">
        <f t="shared" si="27"/>
        <v>42185</v>
      </c>
      <c r="M48" s="26">
        <f>DATE(YEAR(L48),MONTH(L48)+2,0)</f>
        <v>42216</v>
      </c>
      <c r="N48" s="26">
        <f>DATE(YEAR(M48),MONTH(M48)+2,0)</f>
        <v>42247</v>
      </c>
      <c r="O48" s="26">
        <f>DATE(YEAR(N48),MONTH(N48)+2,0)</f>
        <v>42277</v>
      </c>
      <c r="P48" s="27" t="s">
        <v>16</v>
      </c>
      <c r="Q48" s="23"/>
      <c r="R48" s="28" t="s">
        <v>20</v>
      </c>
      <c r="S48" s="23"/>
      <c r="T48" s="23" t="str">
        <f>IF(COUNTIF('[3]Correpondance  PREPA MARG'!A:A,'Prépa marge'!C48)=0,IF(U47="démarque connue (valeur)","",T47),'Prépa marge'!C48)</f>
        <v>Boucherie Trad</v>
      </c>
      <c r="U48" s="23" t="str">
        <f t="shared" si="7"/>
        <v/>
      </c>
      <c r="V48" t="str">
        <f>IF(U48="","",IF(U48="CA HT",SUMIF('[3]Correpondance  PREPA MARG'!A:A,'Prépa marge'!T48,'[3]Correpondance  PREPA MARG'!CO:CO),""))</f>
        <v/>
      </c>
      <c r="W48" t="str">
        <f t="shared" si="3"/>
        <v/>
      </c>
      <c r="X48" t="str">
        <f>IF(U48="","",IF(AND(U48="Marge ABACO (valeur)",X42=""),SUMIF('[3]Correpondance  PREPA MARG'!A:A,'Prépa marge'!T48,'[3]Correpondance  PREPA MARG'!DB:DB),""))</f>
        <v/>
      </c>
      <c r="Y48" t="str">
        <f>IF(U48="","",IF(U48="Frais accessoires",SUMIF('[3]Correpondance  PREPA MARG'!A:A,'Prépa marge'!T48,'[3]Correpondance  PREPA MARG'!AO:AO),""))</f>
        <v/>
      </c>
      <c r="Z48" t="str">
        <f>IF(U48="","",IF(U48="Cotisation Centrale",SUMIF('[3]Correpondance  PREPA MARG'!A:A,'Prépa marge'!T48,'[3]Correpondance  PREPA MARG'!BO:BO),""))</f>
        <v/>
      </c>
      <c r="AA48" t="str">
        <f>IF(U48="","",IF(U48="CA HT REEL",SUMIF('[3]Correpondance  PREPA MARG'!A:A,'Prépa marge'!T48,'[3]Correpondance  PREPA MARG'!AB:AB),""))</f>
        <v/>
      </c>
      <c r="AB48" t="str">
        <f>IF(U48="","",IF(U48="CAMV REEL",SUMIF('[3]Correpondance  PREPA MARG'!A:A,'Prépa marge'!T48,'[3]Correpondance  PREPA MARG'!BB:BB),""))</f>
        <v/>
      </c>
      <c r="AC48" t="str">
        <f>IF(U48="","",IF(U48="démarque connue (valeur)",SUMIF('[3]Correpondance  PREPA MARG'!A:A,'Prépa marge'!T48,'[3]Correpondance  PREPA MARG'!DO:DO),""))</f>
        <v/>
      </c>
      <c r="AD48" s="2" t="str">
        <f t="shared" si="5"/>
        <v/>
      </c>
      <c r="AF48" t="s">
        <v>20</v>
      </c>
    </row>
    <row r="49" spans="1:32" hidden="1">
      <c r="A49" s="23"/>
      <c r="B49" s="23"/>
      <c r="C49" s="23"/>
      <c r="D49" s="23"/>
      <c r="E49" s="23"/>
      <c r="F49" s="23"/>
      <c r="G49" s="23"/>
      <c r="H49" s="23"/>
      <c r="I49" s="23"/>
      <c r="J49" s="23"/>
      <c r="K49" s="23"/>
      <c r="L49" s="23"/>
      <c r="M49" s="23"/>
      <c r="N49" s="23"/>
      <c r="O49" s="23"/>
      <c r="P49" s="23"/>
      <c r="Q49" s="23"/>
      <c r="R49" s="29" t="s">
        <v>20</v>
      </c>
      <c r="S49" s="23"/>
      <c r="T49" s="23" t="str">
        <f>IF(COUNTIF('[3]Correpondance  PREPA MARG'!A:A,'Prépa marge'!C49)=0,IF(U48="démarque connue (valeur)","",T48),'Prépa marge'!C49)</f>
        <v>Boucherie Trad</v>
      </c>
      <c r="U49" s="23" t="str">
        <f t="shared" si="7"/>
        <v/>
      </c>
      <c r="V49" t="str">
        <f>IF(U49="","",IF(U49="CA HT",SUMIF('[3]Correpondance  PREPA MARG'!A:A,'Prépa marge'!T49,'[3]Correpondance  PREPA MARG'!CO:CO),""))</f>
        <v/>
      </c>
      <c r="W49" t="str">
        <f t="shared" si="3"/>
        <v/>
      </c>
      <c r="X49" t="str">
        <f>IF(U49="","",IF(AND(U49="Marge ABACO (valeur)",X43=""),SUMIF('[3]Correpondance  PREPA MARG'!A:A,'Prépa marge'!T49,'[3]Correpondance  PREPA MARG'!DB:DB),""))</f>
        <v/>
      </c>
      <c r="Y49" t="str">
        <f>IF(U49="","",IF(U49="Frais accessoires",SUMIF('[3]Correpondance  PREPA MARG'!A:A,'Prépa marge'!T49,'[3]Correpondance  PREPA MARG'!AO:AO),""))</f>
        <v/>
      </c>
      <c r="Z49" t="str">
        <f>IF(U49="","",IF(U49="Cotisation Centrale",SUMIF('[3]Correpondance  PREPA MARG'!A:A,'Prépa marge'!T49,'[3]Correpondance  PREPA MARG'!BO:BO),""))</f>
        <v/>
      </c>
      <c r="AA49" t="str">
        <f>IF(U49="","",IF(U49="CA HT REEL",SUMIF('[3]Correpondance  PREPA MARG'!A:A,'Prépa marge'!T49,'[3]Correpondance  PREPA MARG'!AB:AB),""))</f>
        <v/>
      </c>
      <c r="AB49" t="str">
        <f>IF(U49="","",IF(U49="CAMV REEL",SUMIF('[3]Correpondance  PREPA MARG'!A:A,'Prépa marge'!T49,'[3]Correpondance  PREPA MARG'!BB:BB),""))</f>
        <v/>
      </c>
      <c r="AC49" t="str">
        <f>IF(U49="","",IF(U49="démarque connue (valeur)",SUMIF('[3]Correpondance  PREPA MARG'!A:A,'Prépa marge'!T49,'[3]Correpondance  PREPA MARG'!DO:DO),""))</f>
        <v/>
      </c>
      <c r="AD49" s="2" t="str">
        <f t="shared" si="5"/>
        <v/>
      </c>
      <c r="AF49" t="s">
        <v>20</v>
      </c>
    </row>
    <row r="50" spans="1:32" hidden="1">
      <c r="A50" s="23"/>
      <c r="B50" s="23"/>
      <c r="C50" s="30" t="s">
        <v>18</v>
      </c>
      <c r="D50" s="31"/>
      <c r="E50" s="31"/>
      <c r="F50" s="31"/>
      <c r="G50" s="31"/>
      <c r="H50" s="31"/>
      <c r="I50" s="31"/>
      <c r="J50" s="31"/>
      <c r="K50" s="31"/>
      <c r="L50" s="31"/>
      <c r="M50" s="31"/>
      <c r="N50" s="31"/>
      <c r="O50" s="31"/>
      <c r="P50" s="32"/>
      <c r="Q50" s="23"/>
      <c r="R50" s="33" t="s">
        <v>20</v>
      </c>
      <c r="S50" s="23"/>
      <c r="T50" s="23" t="str">
        <f>IF(COUNTIF('[3]Correpondance  PREPA MARG'!A:A,'Prépa marge'!C50)=0,IF(U49="démarque connue (valeur)","",T49),'Prépa marge'!C50)</f>
        <v>Boucherie Trad</v>
      </c>
      <c r="U50" s="23" t="str">
        <f t="shared" si="7"/>
        <v/>
      </c>
      <c r="V50" t="str">
        <f>IF(U50="","",IF(U50="CA HT",SUMIF('[3]Correpondance  PREPA MARG'!A:A,'Prépa marge'!T50,'[3]Correpondance  PREPA MARG'!CO:CO),""))</f>
        <v/>
      </c>
      <c r="W50" t="str">
        <f t="shared" si="3"/>
        <v/>
      </c>
      <c r="X50" t="str">
        <f>IF(U50="","",IF(AND(U50="Marge ABACO (valeur)",X44=""),SUMIF('[3]Correpondance  PREPA MARG'!A:A,'Prépa marge'!T50,'[3]Correpondance  PREPA MARG'!DB:DB),""))</f>
        <v/>
      </c>
      <c r="Y50" t="str">
        <f>IF(U50="","",IF(U50="Frais accessoires",SUMIF('[3]Correpondance  PREPA MARG'!A:A,'Prépa marge'!T50,'[3]Correpondance  PREPA MARG'!AO:AO),""))</f>
        <v/>
      </c>
      <c r="Z50" t="str">
        <f>IF(U50="","",IF(U50="Cotisation Centrale",SUMIF('[3]Correpondance  PREPA MARG'!A:A,'Prépa marge'!T50,'[3]Correpondance  PREPA MARG'!BO:BO),""))</f>
        <v/>
      </c>
      <c r="AA50" t="str">
        <f>IF(U50="","",IF(U50="CA HT REEL",SUMIF('[3]Correpondance  PREPA MARG'!A:A,'Prépa marge'!T50,'[3]Correpondance  PREPA MARG'!AB:AB),""))</f>
        <v/>
      </c>
      <c r="AB50" t="str">
        <f>IF(U50="","",IF(U50="CAMV REEL",SUMIF('[3]Correpondance  PREPA MARG'!A:A,'Prépa marge'!T50,'[3]Correpondance  PREPA MARG'!BB:BB),""))</f>
        <v/>
      </c>
      <c r="AC50" t="str">
        <f>IF(U50="","",IF(U50="démarque connue (valeur)",SUMIF('[3]Correpondance  PREPA MARG'!A:A,'Prépa marge'!T50,'[3]Correpondance  PREPA MARG'!DO:DO),""))</f>
        <v/>
      </c>
      <c r="AD50" s="2" t="str">
        <f t="shared" si="5"/>
        <v/>
      </c>
      <c r="AF50" t="s">
        <v>20</v>
      </c>
    </row>
    <row r="51" spans="1:32" hidden="1">
      <c r="A51" s="23"/>
      <c r="B51" s="23"/>
      <c r="C51" s="34" t="s">
        <v>0</v>
      </c>
      <c r="D51" s="35"/>
      <c r="E51" s="36"/>
      <c r="F51" s="36"/>
      <c r="G51" s="36"/>
      <c r="H51" s="36"/>
      <c r="I51" s="36"/>
      <c r="J51" s="36"/>
      <c r="K51" s="36"/>
      <c r="L51" s="36"/>
      <c r="M51" s="36"/>
      <c r="N51" s="36"/>
      <c r="O51" s="37"/>
      <c r="P51" s="38">
        <f>SUM(D51:O51)</f>
        <v>0</v>
      </c>
      <c r="Q51" s="23"/>
      <c r="R51" s="39">
        <v>51515</v>
      </c>
      <c r="S51" s="23"/>
      <c r="T51" s="23" t="str">
        <f>IF(COUNTIF('[3]Correpondance  PREPA MARG'!A:A,'Prépa marge'!C51)=0,IF(U50="démarque connue (valeur)","",T50),'Prépa marge'!C51)</f>
        <v>Boucherie Trad</v>
      </c>
      <c r="U51" s="23" t="str">
        <f t="shared" si="7"/>
        <v>CA HT</v>
      </c>
      <c r="V51">
        <f ca="1">IF(U51="","",IF(U51="CA HT",SUMIF('[3]Correpondance  PREPA MARG'!A:A,'Prépa marge'!T51,'[3]Correpondance  PREPA MARG'!CO:CO),""))</f>
        <v>0</v>
      </c>
      <c r="W51" t="str">
        <f t="shared" si="3"/>
        <v/>
      </c>
      <c r="X51" t="str">
        <f>IF(U51="","",IF(AND(U51="Marge ABACO (valeur)",X45=""),SUMIF('[3]Correpondance  PREPA MARG'!A:A,'Prépa marge'!T51,'[3]Correpondance  PREPA MARG'!DB:DB),""))</f>
        <v/>
      </c>
      <c r="Y51" t="str">
        <f>IF(U51="","",IF(U51="Frais accessoires",SUMIF('[3]Correpondance  PREPA MARG'!A:A,'Prépa marge'!T51,'[3]Correpondance  PREPA MARG'!AO:AO),""))</f>
        <v/>
      </c>
      <c r="Z51" t="str">
        <f>IF(U51="","",IF(U51="Cotisation Centrale",SUMIF('[3]Correpondance  PREPA MARG'!A:A,'Prépa marge'!T51,'[3]Correpondance  PREPA MARG'!BO:BO),""))</f>
        <v/>
      </c>
      <c r="AA51" t="str">
        <f>IF(U51="","",IF(U51="CA HT REEL",SUMIF('[3]Correpondance  PREPA MARG'!A:A,'Prépa marge'!T51,'[3]Correpondance  PREPA MARG'!AB:AB),""))</f>
        <v/>
      </c>
      <c r="AB51" t="str">
        <f>IF(U51="","",IF(U51="CAMV REEL",SUMIF('[3]Correpondance  PREPA MARG'!A:A,'Prépa marge'!T51,'[3]Correpondance  PREPA MARG'!BB:BB),""))</f>
        <v/>
      </c>
      <c r="AC51" t="str">
        <f>IF(U51="","",IF(U51="démarque connue (valeur)",SUMIF('[3]Correpondance  PREPA MARG'!A:A,'Prépa marge'!T51,'[3]Correpondance  PREPA MARG'!DO:DO),""))</f>
        <v/>
      </c>
      <c r="AD51" s="2" t="str">
        <f t="shared" ca="1" si="5"/>
        <v/>
      </c>
      <c r="AF51">
        <v>52616</v>
      </c>
    </row>
    <row r="52" spans="1:32" ht="15.75" hidden="1" thickBot="1">
      <c r="A52" s="23"/>
      <c r="B52" s="23"/>
      <c r="C52" s="40" t="s">
        <v>1</v>
      </c>
      <c r="D52" s="41"/>
      <c r="E52" s="42"/>
      <c r="F52" s="42"/>
      <c r="G52" s="42"/>
      <c r="H52" s="42"/>
      <c r="I52" s="42"/>
      <c r="J52" s="42"/>
      <c r="K52" s="42"/>
      <c r="L52" s="42"/>
      <c r="M52" s="42"/>
      <c r="N52" s="42"/>
      <c r="O52" s="43"/>
      <c r="P52" s="44">
        <f>SUM(D52:O52)</f>
        <v>0</v>
      </c>
      <c r="Q52" s="23"/>
      <c r="R52" s="45">
        <v>33126</v>
      </c>
      <c r="S52" s="23"/>
      <c r="T52" s="23" t="str">
        <f>IF(COUNTIF('[3]Correpondance  PREPA MARG'!A:A,'Prépa marge'!C52)=0,IF(U51="démarque connue (valeur)","",T51),'Prépa marge'!C52)</f>
        <v>Boucherie Trad</v>
      </c>
      <c r="U52" s="23" t="str">
        <f t="shared" si="7"/>
        <v>PRMV ABACO</v>
      </c>
      <c r="V52" t="str">
        <f>IF(U52="","",IF(U52="CA HT",SUMIF('[3]Correpondance  PREPA MARG'!A:A,'Prépa marge'!T52,'[3]Correpondance  PREPA MARG'!CO:CO),""))</f>
        <v/>
      </c>
      <c r="W52">
        <f t="shared" ca="1" si="3"/>
        <v>0</v>
      </c>
      <c r="X52" t="str">
        <f>IF(U52="","",IF(AND(U52="Marge ABACO (valeur)",X46=""),SUMIF('[3]Correpondance  PREPA MARG'!A:A,'Prépa marge'!T52,'[3]Correpondance  PREPA MARG'!DB:DB),""))</f>
        <v/>
      </c>
      <c r="Y52" t="str">
        <f>IF(U52="","",IF(U52="Frais accessoires",SUMIF('[3]Correpondance  PREPA MARG'!A:A,'Prépa marge'!T52,'[3]Correpondance  PREPA MARG'!AO:AO),""))</f>
        <v/>
      </c>
      <c r="Z52" t="str">
        <f>IF(U52="","",IF(U52="Cotisation Centrale",SUMIF('[3]Correpondance  PREPA MARG'!A:A,'Prépa marge'!T52,'[3]Correpondance  PREPA MARG'!BO:BO),""))</f>
        <v/>
      </c>
      <c r="AA52" t="str">
        <f>IF(U52="","",IF(U52="CA HT REEL",SUMIF('[3]Correpondance  PREPA MARG'!A:A,'Prépa marge'!T52,'[3]Correpondance  PREPA MARG'!AB:AB),""))</f>
        <v/>
      </c>
      <c r="AB52" t="str">
        <f>IF(U52="","",IF(U52="CAMV REEL",SUMIF('[3]Correpondance  PREPA MARG'!A:A,'Prépa marge'!T52,'[3]Correpondance  PREPA MARG'!BB:BB),""))</f>
        <v/>
      </c>
      <c r="AC52" t="str">
        <f>IF(U52="","",IF(U52="démarque connue (valeur)",SUMIF('[3]Correpondance  PREPA MARG'!A:A,'Prépa marge'!T52,'[3]Correpondance  PREPA MARG'!DO:DO),""))</f>
        <v/>
      </c>
      <c r="AD52" s="2" t="str">
        <f t="shared" ca="1" si="5"/>
        <v/>
      </c>
      <c r="AF52">
        <v>34940</v>
      </c>
    </row>
    <row r="53" spans="1:32" hidden="1">
      <c r="A53" s="23"/>
      <c r="B53" s="23"/>
      <c r="C53" s="46" t="s">
        <v>19</v>
      </c>
      <c r="D53" s="47">
        <f t="shared" ref="D53:K53" si="28">D51-D52</f>
        <v>0</v>
      </c>
      <c r="E53" s="47">
        <f t="shared" si="28"/>
        <v>0</v>
      </c>
      <c r="F53" s="47">
        <f t="shared" si="28"/>
        <v>0</v>
      </c>
      <c r="G53" s="47">
        <f t="shared" si="28"/>
        <v>0</v>
      </c>
      <c r="H53" s="47">
        <f t="shared" si="28"/>
        <v>0</v>
      </c>
      <c r="I53" s="47">
        <f t="shared" si="28"/>
        <v>0</v>
      </c>
      <c r="J53" s="47">
        <f t="shared" si="28"/>
        <v>0</v>
      </c>
      <c r="K53" s="47">
        <f t="shared" si="28"/>
        <v>0</v>
      </c>
      <c r="L53" s="47">
        <f>L51-L52</f>
        <v>0</v>
      </c>
      <c r="M53" s="47">
        <f>M51-M52</f>
        <v>0</v>
      </c>
      <c r="N53" s="47">
        <f>N51-N52</f>
        <v>0</v>
      </c>
      <c r="O53" s="47">
        <f>O51-O52</f>
        <v>0</v>
      </c>
      <c r="P53" s="48">
        <f>P51-P52</f>
        <v>0</v>
      </c>
      <c r="Q53" s="23"/>
      <c r="R53" s="49" t="s">
        <v>20</v>
      </c>
      <c r="S53" s="23"/>
      <c r="T53" s="23" t="str">
        <f>IF(COUNTIF('[3]Correpondance  PREPA MARG'!A:A,'Prépa marge'!C53)=0,IF(U52="démarque connue (valeur)","",T52),'Prépa marge'!C53)</f>
        <v>Boucherie Trad</v>
      </c>
      <c r="U53" s="23" t="str">
        <f t="shared" si="7"/>
        <v>Marge ABACO (valeur)</v>
      </c>
      <c r="V53" t="str">
        <f>IF(U53="","",IF(U53="CA HT",SUMIF('[3]Correpondance  PREPA MARG'!A:A,'Prépa marge'!T53,'[3]Correpondance  PREPA MARG'!CO:CO),""))</f>
        <v/>
      </c>
      <c r="W53" t="str">
        <f t="shared" si="3"/>
        <v/>
      </c>
      <c r="X53">
        <f ca="1">IF(U53="","",IF(AND(U53="Marge ABACO (valeur)",X47=""),SUMIF('[3]Correpondance  PREPA MARG'!A:A,'Prépa marge'!T53,'[3]Correpondance  PREPA MARG'!DB:DB),""))</f>
        <v>0</v>
      </c>
      <c r="Y53" t="str">
        <f>IF(U53="","",IF(U53="Frais accessoires",SUMIF('[3]Correpondance  PREPA MARG'!A:A,'Prépa marge'!T53,'[3]Correpondance  PREPA MARG'!AO:AO),""))</f>
        <v/>
      </c>
      <c r="Z53" t="str">
        <f>IF(U53="","",IF(U53="Cotisation Centrale",SUMIF('[3]Correpondance  PREPA MARG'!A:A,'Prépa marge'!T53,'[3]Correpondance  PREPA MARG'!BO:BO),""))</f>
        <v/>
      </c>
      <c r="AA53" t="str">
        <f>IF(U53="","",IF(U53="CA HT REEL",SUMIF('[3]Correpondance  PREPA MARG'!A:A,'Prépa marge'!T53,'[3]Correpondance  PREPA MARG'!AB:AB),""))</f>
        <v/>
      </c>
      <c r="AB53" t="str">
        <f>IF(U53="","",IF(U53="CAMV REEL",SUMIF('[3]Correpondance  PREPA MARG'!A:A,'Prépa marge'!T53,'[3]Correpondance  PREPA MARG'!BB:BB),""))</f>
        <v/>
      </c>
      <c r="AC53" t="str">
        <f>IF(U53="","",IF(U53="démarque connue (valeur)",SUMIF('[3]Correpondance  PREPA MARG'!A:A,'Prépa marge'!T53,'[3]Correpondance  PREPA MARG'!DO:DO),""))</f>
        <v/>
      </c>
      <c r="AD53" s="2" t="str">
        <f t="shared" ca="1" si="5"/>
        <v/>
      </c>
      <c r="AF53" t="s">
        <v>20</v>
      </c>
    </row>
    <row r="54" spans="1:32" hidden="1">
      <c r="A54" s="23"/>
      <c r="B54" s="23"/>
      <c r="C54" s="50" t="s">
        <v>21</v>
      </c>
      <c r="D54" s="51">
        <f t="shared" ref="D54:L54" si="29">IF(D51=0,0,D53/D51)</f>
        <v>0</v>
      </c>
      <c r="E54" s="51">
        <f t="shared" si="29"/>
        <v>0</v>
      </c>
      <c r="F54" s="51">
        <f t="shared" si="29"/>
        <v>0</v>
      </c>
      <c r="G54" s="51">
        <f t="shared" si="29"/>
        <v>0</v>
      </c>
      <c r="H54" s="51">
        <f t="shared" si="29"/>
        <v>0</v>
      </c>
      <c r="I54" s="51">
        <f t="shared" si="29"/>
        <v>0</v>
      </c>
      <c r="J54" s="51">
        <f t="shared" si="29"/>
        <v>0</v>
      </c>
      <c r="K54" s="51">
        <f t="shared" si="29"/>
        <v>0</v>
      </c>
      <c r="L54" s="51">
        <f t="shared" si="29"/>
        <v>0</v>
      </c>
      <c r="M54" s="51">
        <f>IF(M51=0,0,M53/M51)</f>
        <v>0</v>
      </c>
      <c r="N54" s="51">
        <f>IF(N51=0,0,N53/N51)</f>
        <v>0</v>
      </c>
      <c r="O54" s="51">
        <f>IF(O51=0,0,O53/O51)</f>
        <v>0</v>
      </c>
      <c r="P54" s="52">
        <f>IF(P51=0,0,P53/P51)</f>
        <v>0</v>
      </c>
      <c r="Q54" s="23"/>
      <c r="R54" s="53" t="s">
        <v>20</v>
      </c>
      <c r="S54" s="23"/>
      <c r="T54" s="23" t="str">
        <f>IF(COUNTIF('[3]Correpondance  PREPA MARG'!A:A,'Prépa marge'!C54)=0,IF(U53="démarque connue (valeur)","",T53),'Prépa marge'!C54)</f>
        <v>Boucherie Trad</v>
      </c>
      <c r="U54" s="23" t="str">
        <f t="shared" si="7"/>
        <v/>
      </c>
      <c r="V54" t="str">
        <f>IF(U54="","",IF(U54="CA HT",SUMIF('[3]Correpondance  PREPA MARG'!A:A,'Prépa marge'!T54,'[3]Correpondance  PREPA MARG'!CO:CO),""))</f>
        <v/>
      </c>
      <c r="W54" t="str">
        <f t="shared" si="3"/>
        <v/>
      </c>
      <c r="X54" t="str">
        <f>IF(U54="","",IF(AND(U54="Marge ABACO (valeur)",X48=""),SUMIF('[3]Correpondance  PREPA MARG'!A:A,'Prépa marge'!T54,'[3]Correpondance  PREPA MARG'!DB:DB),""))</f>
        <v/>
      </c>
      <c r="Y54" t="str">
        <f>IF(U54="","",IF(U54="Frais accessoires",SUMIF('[3]Correpondance  PREPA MARG'!A:A,'Prépa marge'!T54,'[3]Correpondance  PREPA MARG'!AO:AO),""))</f>
        <v/>
      </c>
      <c r="Z54" t="str">
        <f>IF(U54="","",IF(U54="Cotisation Centrale",SUMIF('[3]Correpondance  PREPA MARG'!A:A,'Prépa marge'!T54,'[3]Correpondance  PREPA MARG'!BO:BO),""))</f>
        <v/>
      </c>
      <c r="AA54" t="str">
        <f>IF(U54="","",IF(U54="CA HT REEL",SUMIF('[3]Correpondance  PREPA MARG'!A:A,'Prépa marge'!T54,'[3]Correpondance  PREPA MARG'!AB:AB),""))</f>
        <v/>
      </c>
      <c r="AB54" t="str">
        <f>IF(U54="","",IF(U54="CAMV REEL",SUMIF('[3]Correpondance  PREPA MARG'!A:A,'Prépa marge'!T54,'[3]Correpondance  PREPA MARG'!BB:BB),""))</f>
        <v/>
      </c>
      <c r="AC54" t="str">
        <f>IF(U54="","",IF(U54="démarque connue (valeur)",SUMIF('[3]Correpondance  PREPA MARG'!A:A,'Prépa marge'!T54,'[3]Correpondance  PREPA MARG'!DO:DO),""))</f>
        <v/>
      </c>
      <c r="AD54" s="2" t="str">
        <f t="shared" si="5"/>
        <v/>
      </c>
      <c r="AF54" t="s">
        <v>20</v>
      </c>
    </row>
    <row r="55" spans="1:32" hidden="1">
      <c r="A55" s="23"/>
      <c r="B55" s="23"/>
      <c r="C55" s="54" t="s">
        <v>3</v>
      </c>
      <c r="D55" s="35"/>
      <c r="E55" s="36"/>
      <c r="F55" s="36"/>
      <c r="G55" s="36"/>
      <c r="H55" s="36"/>
      <c r="I55" s="55"/>
      <c r="J55" s="55"/>
      <c r="K55" s="36"/>
      <c r="L55" s="36"/>
      <c r="M55" s="36"/>
      <c r="N55" s="36"/>
      <c r="O55" s="37"/>
      <c r="P55" s="56">
        <f>SUM(D55:O55)</f>
        <v>0</v>
      </c>
      <c r="Q55" s="23"/>
      <c r="R55" s="57">
        <v>4643.4799999999996</v>
      </c>
      <c r="S55" s="23"/>
      <c r="T55" s="23" t="str">
        <f>IF(COUNTIF('[3]Correpondance  PREPA MARG'!A:A,'Prépa marge'!C55)=0,IF(U54="démarque connue (valeur)","",T54),'Prépa marge'!C55)</f>
        <v>Boucherie Trad</v>
      </c>
      <c r="U55" s="23" t="str">
        <f t="shared" si="7"/>
        <v>Frais accessoires</v>
      </c>
      <c r="V55" t="str">
        <f>IF(U55="","",IF(U55="CA HT",SUMIF('[3]Correpondance  PREPA MARG'!A:A,'Prépa marge'!T55,'[3]Correpondance  PREPA MARG'!CO:CO),""))</f>
        <v/>
      </c>
      <c r="W55" t="str">
        <f t="shared" si="3"/>
        <v/>
      </c>
      <c r="X55" t="str">
        <f>IF(U55="","",IF(AND(U55="Marge ABACO (valeur)",X49=""),SUMIF('[3]Correpondance  PREPA MARG'!A:A,'Prépa marge'!T55,'[3]Correpondance  PREPA MARG'!DB:DB),""))</f>
        <v/>
      </c>
      <c r="Y55">
        <f ca="1">IF(U55="","",IF(U55="Frais accessoires",SUMIF('[3]Correpondance  PREPA MARG'!A:A,'Prépa marge'!T55,'[3]Correpondance  PREPA MARG'!AO:AO),""))</f>
        <v>0</v>
      </c>
      <c r="Z55" t="str">
        <f>IF(U55="","",IF(U55="Cotisation Centrale",SUMIF('[3]Correpondance  PREPA MARG'!A:A,'Prépa marge'!T55,'[3]Correpondance  PREPA MARG'!BO:BO),""))</f>
        <v/>
      </c>
      <c r="AA55" t="str">
        <f>IF(U55="","",IF(U55="CA HT REEL",SUMIF('[3]Correpondance  PREPA MARG'!A:A,'Prépa marge'!T55,'[3]Correpondance  PREPA MARG'!AB:AB),""))</f>
        <v/>
      </c>
      <c r="AB55" t="str">
        <f>IF(U55="","",IF(U55="CAMV REEL",SUMIF('[3]Correpondance  PREPA MARG'!A:A,'Prépa marge'!T55,'[3]Correpondance  PREPA MARG'!BB:BB),""))</f>
        <v/>
      </c>
      <c r="AC55" t="str">
        <f>IF(U55="","",IF(U55="démarque connue (valeur)",SUMIF('[3]Correpondance  PREPA MARG'!A:A,'Prépa marge'!T55,'[3]Correpondance  PREPA MARG'!DO:DO),""))</f>
        <v/>
      </c>
      <c r="AD55" s="2" t="str">
        <f t="shared" ca="1" si="5"/>
        <v/>
      </c>
      <c r="AF55">
        <v>3450.77</v>
      </c>
    </row>
    <row r="56" spans="1:32" ht="15.75" hidden="1" thickBot="1">
      <c r="A56" s="23"/>
      <c r="B56" s="23"/>
      <c r="C56" s="58" t="s">
        <v>4</v>
      </c>
      <c r="D56" s="41"/>
      <c r="E56" s="42"/>
      <c r="F56" s="42"/>
      <c r="G56" s="42"/>
      <c r="H56" s="42"/>
      <c r="I56" s="42"/>
      <c r="J56" s="42"/>
      <c r="K56" s="42"/>
      <c r="L56" s="42"/>
      <c r="M56" s="42"/>
      <c r="N56" s="42"/>
      <c r="O56" s="43"/>
      <c r="P56" s="56">
        <f>SUM(D56:O56)</f>
        <v>0</v>
      </c>
      <c r="Q56" s="23"/>
      <c r="R56" s="57">
        <v>2.59</v>
      </c>
      <c r="S56" s="23"/>
      <c r="T56" s="23" t="str">
        <f>IF(COUNTIF('[3]Correpondance  PREPA MARG'!A:A,'Prépa marge'!C56)=0,IF(U55="démarque connue (valeur)","",T55),'Prépa marge'!C56)</f>
        <v>Boucherie Trad</v>
      </c>
      <c r="U56" s="23" t="str">
        <f t="shared" si="7"/>
        <v>Cotisation Centrale</v>
      </c>
      <c r="V56" t="str">
        <f>IF(U56="","",IF(U56="CA HT",SUMIF('[3]Correpondance  PREPA MARG'!A:A,'Prépa marge'!T56,'[3]Correpondance  PREPA MARG'!CO:CO),""))</f>
        <v/>
      </c>
      <c r="W56" t="str">
        <f t="shared" si="3"/>
        <v/>
      </c>
      <c r="X56" t="str">
        <f>IF(U56="","",IF(AND(U56="Marge ABACO (valeur)",X50=""),SUMIF('[3]Correpondance  PREPA MARG'!A:A,'Prépa marge'!T56,'[3]Correpondance  PREPA MARG'!DB:DB),""))</f>
        <v/>
      </c>
      <c r="Y56" t="str">
        <f>IF(U56="","",IF(U56="Frais accessoires",SUMIF('[3]Correpondance  PREPA MARG'!A:A,'Prépa marge'!T56,'[3]Correpondance  PREPA MARG'!AO:AO),""))</f>
        <v/>
      </c>
      <c r="Z56">
        <f ca="1">IF(U56="","",IF(U56="Cotisation Centrale",SUMIF('[3]Correpondance  PREPA MARG'!A:A,'Prépa marge'!T56,'[3]Correpondance  PREPA MARG'!BO:BO),""))</f>
        <v>0</v>
      </c>
      <c r="AA56" t="str">
        <f>IF(U56="","",IF(U56="CA HT REEL",SUMIF('[3]Correpondance  PREPA MARG'!A:A,'Prépa marge'!T56,'[3]Correpondance  PREPA MARG'!AB:AB),""))</f>
        <v/>
      </c>
      <c r="AB56" t="str">
        <f>IF(U56="","",IF(U56="CAMV REEL",SUMIF('[3]Correpondance  PREPA MARG'!A:A,'Prépa marge'!T56,'[3]Correpondance  PREPA MARG'!BB:BB),""))</f>
        <v/>
      </c>
      <c r="AC56" t="str">
        <f>IF(U56="","",IF(U56="démarque connue (valeur)",SUMIF('[3]Correpondance  PREPA MARG'!A:A,'Prépa marge'!T56,'[3]Correpondance  PREPA MARG'!DO:DO),""))</f>
        <v/>
      </c>
      <c r="AD56" s="2" t="str">
        <f t="shared" ca="1" si="5"/>
        <v/>
      </c>
      <c r="AF56">
        <v>5.33</v>
      </c>
    </row>
    <row r="57" spans="1:32" hidden="1">
      <c r="A57" s="23"/>
      <c r="B57" s="23"/>
      <c r="C57" s="59" t="s">
        <v>22</v>
      </c>
      <c r="D57" s="60">
        <f t="shared" ref="D57:L57" si="30">IF(D63&lt;&gt;0,(D55+D56)/D63,0)</f>
        <v>0</v>
      </c>
      <c r="E57" s="60">
        <f t="shared" si="30"/>
        <v>0</v>
      </c>
      <c r="F57" s="60">
        <f t="shared" si="30"/>
        <v>0</v>
      </c>
      <c r="G57" s="60">
        <f t="shared" si="30"/>
        <v>0</v>
      </c>
      <c r="H57" s="60">
        <f t="shared" si="30"/>
        <v>0</v>
      </c>
      <c r="I57" s="60">
        <f t="shared" si="30"/>
        <v>0</v>
      </c>
      <c r="J57" s="60">
        <f t="shared" si="30"/>
        <v>0</v>
      </c>
      <c r="K57" s="60">
        <f t="shared" si="30"/>
        <v>0</v>
      </c>
      <c r="L57" s="60">
        <f t="shared" si="30"/>
        <v>0</v>
      </c>
      <c r="M57" s="60">
        <f>IF(M63&lt;&gt;0,(M55+M56)/M63,0)</f>
        <v>0</v>
      </c>
      <c r="N57" s="60">
        <f>IF(N63&lt;&gt;0,(N55+N56)/N63,0)</f>
        <v>0</v>
      </c>
      <c r="O57" s="60">
        <f>IF(O63&lt;&gt;0,(O55+O56)/O63,0)</f>
        <v>0</v>
      </c>
      <c r="P57" s="61">
        <f>IF(P63&lt;&gt;0,(P55+P56)/P63,0)</f>
        <v>0</v>
      </c>
      <c r="Q57" s="23"/>
      <c r="R57" s="62" t="s">
        <v>20</v>
      </c>
      <c r="S57" s="23"/>
      <c r="T57" s="23" t="str">
        <f>IF(COUNTIF('[3]Correpondance  PREPA MARG'!A:A,'Prépa marge'!C57)=0,IF(U56="démarque connue (valeur)","",T56),'Prépa marge'!C57)</f>
        <v>Boucherie Trad</v>
      </c>
      <c r="U57" s="23" t="str">
        <f t="shared" si="7"/>
        <v/>
      </c>
      <c r="V57" t="str">
        <f>IF(U57="","",IF(U57="CA HT",SUMIF('[3]Correpondance  PREPA MARG'!A:A,'Prépa marge'!T57,'[3]Correpondance  PREPA MARG'!CO:CO),""))</f>
        <v/>
      </c>
      <c r="W57" t="str">
        <f t="shared" si="3"/>
        <v/>
      </c>
      <c r="X57" t="str">
        <f>IF(U57="","",IF(AND(U57="Marge ABACO (valeur)",X51=""),SUMIF('[3]Correpondance  PREPA MARG'!A:A,'Prépa marge'!T57,'[3]Correpondance  PREPA MARG'!DB:DB),""))</f>
        <v/>
      </c>
      <c r="Y57" t="str">
        <f>IF(U57="","",IF(U57="Frais accessoires",SUMIF('[3]Correpondance  PREPA MARG'!A:A,'Prépa marge'!T57,'[3]Correpondance  PREPA MARG'!AO:AO),""))</f>
        <v/>
      </c>
      <c r="Z57" t="str">
        <f>IF(U57="","",IF(U57="Cotisation Centrale",SUMIF('[3]Correpondance  PREPA MARG'!A:A,'Prépa marge'!T57,'[3]Correpondance  PREPA MARG'!BO:BO),""))</f>
        <v/>
      </c>
      <c r="AA57" t="str">
        <f>IF(U57="","",IF(U57="CA HT REEL",SUMIF('[3]Correpondance  PREPA MARG'!A:A,'Prépa marge'!T57,'[3]Correpondance  PREPA MARG'!AB:AB),""))</f>
        <v/>
      </c>
      <c r="AB57" t="str">
        <f>IF(U57="","",IF(U57="CAMV REEL",SUMIF('[3]Correpondance  PREPA MARG'!A:A,'Prépa marge'!T57,'[3]Correpondance  PREPA MARG'!BB:BB),""))</f>
        <v/>
      </c>
      <c r="AC57" t="str">
        <f>IF(U57="","",IF(U57="démarque connue (valeur)",SUMIF('[3]Correpondance  PREPA MARG'!A:A,'Prépa marge'!T57,'[3]Correpondance  PREPA MARG'!DO:DO),""))</f>
        <v/>
      </c>
      <c r="AD57" s="2" t="str">
        <f t="shared" si="5"/>
        <v/>
      </c>
      <c r="AF57" t="s">
        <v>20</v>
      </c>
    </row>
    <row r="58" spans="1:32" hidden="1">
      <c r="A58" s="23"/>
      <c r="B58" s="23"/>
      <c r="C58" s="63" t="s">
        <v>23</v>
      </c>
      <c r="D58" s="64">
        <f>D52+D55+D56</f>
        <v>0</v>
      </c>
      <c r="E58" s="64">
        <f t="shared" ref="E58:L58" si="31">E52+E55+E56</f>
        <v>0</v>
      </c>
      <c r="F58" s="64">
        <f t="shared" si="31"/>
        <v>0</v>
      </c>
      <c r="G58" s="64">
        <f t="shared" si="31"/>
        <v>0</v>
      </c>
      <c r="H58" s="64">
        <f t="shared" si="31"/>
        <v>0</v>
      </c>
      <c r="I58" s="64">
        <f t="shared" si="31"/>
        <v>0</v>
      </c>
      <c r="J58" s="64">
        <f t="shared" si="31"/>
        <v>0</v>
      </c>
      <c r="K58" s="64">
        <f t="shared" si="31"/>
        <v>0</v>
      </c>
      <c r="L58" s="64">
        <f t="shared" si="31"/>
        <v>0</v>
      </c>
      <c r="M58" s="64">
        <f>M52+M55+M56</f>
        <v>0</v>
      </c>
      <c r="N58" s="64">
        <f>N52+N55+N56</f>
        <v>0</v>
      </c>
      <c r="O58" s="64">
        <f>O52+O55+O56</f>
        <v>0</v>
      </c>
      <c r="P58" s="65">
        <f>SUM(D58:O58)</f>
        <v>0</v>
      </c>
      <c r="Q58" s="23"/>
      <c r="R58" s="66" t="s">
        <v>20</v>
      </c>
      <c r="S58" s="23"/>
      <c r="T58" s="23" t="str">
        <f>IF(COUNTIF('[3]Correpondance  PREPA MARG'!A:A,'Prépa marge'!C58)=0,IF(U57="démarque connue (valeur)","",T57),'Prépa marge'!C58)</f>
        <v>Boucherie Trad</v>
      </c>
      <c r="U58" s="23" t="str">
        <f t="shared" si="7"/>
        <v/>
      </c>
      <c r="V58" t="str">
        <f>IF(U58="","",IF(U58="CA HT",SUMIF('[3]Correpondance  PREPA MARG'!A:A,'Prépa marge'!T58,'[3]Correpondance  PREPA MARG'!CO:CO),""))</f>
        <v/>
      </c>
      <c r="W58" t="str">
        <f t="shared" ca="1" si="3"/>
        <v/>
      </c>
      <c r="X58" t="str">
        <f>IF(U58="","",IF(AND(U58="Marge ABACO (valeur)",X52=""),SUMIF('[3]Correpondance  PREPA MARG'!A:A,'Prépa marge'!T58,'[3]Correpondance  PREPA MARG'!DB:DB),""))</f>
        <v/>
      </c>
      <c r="Y58" t="str">
        <f>IF(U58="","",IF(U58="Frais accessoires",SUMIF('[3]Correpondance  PREPA MARG'!A:A,'Prépa marge'!T58,'[3]Correpondance  PREPA MARG'!AO:AO),""))</f>
        <v/>
      </c>
      <c r="Z58" t="str">
        <f>IF(U58="","",IF(U58="Cotisation Centrale",SUMIF('[3]Correpondance  PREPA MARG'!A:A,'Prépa marge'!T58,'[3]Correpondance  PREPA MARG'!BO:BO),""))</f>
        <v/>
      </c>
      <c r="AA58" t="str">
        <f>IF(U58="","",IF(U58="CA HT REEL",SUMIF('[3]Correpondance  PREPA MARG'!A:A,'Prépa marge'!T58,'[3]Correpondance  PREPA MARG'!AB:AB),""))</f>
        <v/>
      </c>
      <c r="AB58" t="str">
        <f>IF(U58="","",IF(U58="CAMV REEL",SUMIF('[3]Correpondance  PREPA MARG'!A:A,'Prépa marge'!T58,'[3]Correpondance  PREPA MARG'!BB:BB),""))</f>
        <v/>
      </c>
      <c r="AC58" t="str">
        <f>IF(U58="","",IF(U58="démarque connue (valeur)",SUMIF('[3]Correpondance  PREPA MARG'!A:A,'Prépa marge'!T58,'[3]Correpondance  PREPA MARG'!DO:DO),""))</f>
        <v/>
      </c>
      <c r="AD58" s="2" t="str">
        <f t="shared" ca="1" si="5"/>
        <v/>
      </c>
      <c r="AF58" t="s">
        <v>20</v>
      </c>
    </row>
    <row r="59" spans="1:32" hidden="1">
      <c r="A59" s="23"/>
      <c r="B59" s="23"/>
      <c r="C59" s="63" t="s">
        <v>19</v>
      </c>
      <c r="D59" s="64">
        <f t="shared" ref="D59:L59" si="32">D51-D58</f>
        <v>0</v>
      </c>
      <c r="E59" s="64">
        <f t="shared" si="32"/>
        <v>0</v>
      </c>
      <c r="F59" s="64">
        <f t="shared" si="32"/>
        <v>0</v>
      </c>
      <c r="G59" s="64">
        <f t="shared" si="32"/>
        <v>0</v>
      </c>
      <c r="H59" s="64">
        <f t="shared" si="32"/>
        <v>0</v>
      </c>
      <c r="I59" s="64">
        <f t="shared" si="32"/>
        <v>0</v>
      </c>
      <c r="J59" s="64">
        <f t="shared" si="32"/>
        <v>0</v>
      </c>
      <c r="K59" s="64">
        <f t="shared" si="32"/>
        <v>0</v>
      </c>
      <c r="L59" s="64">
        <f t="shared" si="32"/>
        <v>0</v>
      </c>
      <c r="M59" s="64">
        <f>M51-M58</f>
        <v>0</v>
      </c>
      <c r="N59" s="64">
        <f>N51-N58</f>
        <v>0</v>
      </c>
      <c r="O59" s="64">
        <f>O51-O58</f>
        <v>0</v>
      </c>
      <c r="P59" s="65">
        <f>SUM(D59:O59)</f>
        <v>0</v>
      </c>
      <c r="Q59" s="23"/>
      <c r="R59" s="66" t="s">
        <v>20</v>
      </c>
      <c r="S59" s="23"/>
      <c r="T59" s="23" t="str">
        <f>IF(COUNTIF('[3]Correpondance  PREPA MARG'!A:A,'Prépa marge'!C59)=0,IF(U58="démarque connue (valeur)","",T58),'Prépa marge'!C59)</f>
        <v>Boucherie Trad</v>
      </c>
      <c r="U59" s="23" t="str">
        <f t="shared" si="7"/>
        <v>Marge ABACO (valeur)</v>
      </c>
      <c r="V59" t="str">
        <f>IF(U59="","",IF(U59="CA HT",SUMIF('[3]Correpondance  PREPA MARG'!A:A,'Prépa marge'!T59,'[3]Correpondance  PREPA MARG'!CO:CO),""))</f>
        <v/>
      </c>
      <c r="W59" t="str">
        <f t="shared" si="3"/>
        <v/>
      </c>
      <c r="X59" t="str">
        <f ca="1">IF(U59="","",IF(AND(U59="Marge ABACO (valeur)",X53=""),SUMIF('[3]Correpondance  PREPA MARG'!A:A,'Prépa marge'!T59,'[3]Correpondance  PREPA MARG'!DB:DB),""))</f>
        <v/>
      </c>
      <c r="Y59" t="str">
        <f>IF(U59="","",IF(U59="Frais accessoires",SUMIF('[3]Correpondance  PREPA MARG'!A:A,'Prépa marge'!T59,'[3]Correpondance  PREPA MARG'!AO:AO),""))</f>
        <v/>
      </c>
      <c r="Z59" t="str">
        <f>IF(U59="","",IF(U59="Cotisation Centrale",SUMIF('[3]Correpondance  PREPA MARG'!A:A,'Prépa marge'!T59,'[3]Correpondance  PREPA MARG'!BO:BO),""))</f>
        <v/>
      </c>
      <c r="AA59" t="str">
        <f>IF(U59="","",IF(U59="CA HT REEL",SUMIF('[3]Correpondance  PREPA MARG'!A:A,'Prépa marge'!T59,'[3]Correpondance  PREPA MARG'!AB:AB),""))</f>
        <v/>
      </c>
      <c r="AB59" t="str">
        <f>IF(U59="","",IF(U59="CAMV REEL",SUMIF('[3]Correpondance  PREPA MARG'!A:A,'Prépa marge'!T59,'[3]Correpondance  PREPA MARG'!BB:BB),""))</f>
        <v/>
      </c>
      <c r="AC59" t="str">
        <f>IF(U59="","",IF(U59="démarque connue (valeur)",SUMIF('[3]Correpondance  PREPA MARG'!A:A,'Prépa marge'!T59,'[3]Correpondance  PREPA MARG'!DO:DO),""))</f>
        <v/>
      </c>
      <c r="AD59" s="2" t="str">
        <f t="shared" ca="1" si="5"/>
        <v/>
      </c>
      <c r="AF59" t="s">
        <v>20</v>
      </c>
    </row>
    <row r="60" spans="1:32" hidden="1">
      <c r="A60" s="23"/>
      <c r="B60" s="23"/>
      <c r="C60" s="50" t="s">
        <v>24</v>
      </c>
      <c r="D60" s="67">
        <f t="shared" ref="D60:L60" si="33">IF(D51=0,0,D59/D51)</f>
        <v>0</v>
      </c>
      <c r="E60" s="67">
        <f t="shared" si="33"/>
        <v>0</v>
      </c>
      <c r="F60" s="67">
        <f t="shared" si="33"/>
        <v>0</v>
      </c>
      <c r="G60" s="67">
        <f t="shared" si="33"/>
        <v>0</v>
      </c>
      <c r="H60" s="67">
        <f t="shared" si="33"/>
        <v>0</v>
      </c>
      <c r="I60" s="67">
        <f t="shared" si="33"/>
        <v>0</v>
      </c>
      <c r="J60" s="67">
        <f t="shared" si="33"/>
        <v>0</v>
      </c>
      <c r="K60" s="67">
        <f t="shared" si="33"/>
        <v>0</v>
      </c>
      <c r="L60" s="67">
        <f t="shared" si="33"/>
        <v>0</v>
      </c>
      <c r="M60" s="67">
        <f>IF(M51=0,0,M59/M51)</f>
        <v>0</v>
      </c>
      <c r="N60" s="67">
        <f>IF(N51=0,0,N59/N51)</f>
        <v>0</v>
      </c>
      <c r="O60" s="67">
        <f>IF(O51=0,0,O59/O51)</f>
        <v>0</v>
      </c>
      <c r="P60" s="67">
        <f>IF(P51=0,0,P59/P51)</f>
        <v>0</v>
      </c>
      <c r="Q60" s="23"/>
      <c r="R60" s="68" t="s">
        <v>20</v>
      </c>
      <c r="S60" s="23"/>
      <c r="T60" s="23" t="str">
        <f>IF(COUNTIF('[3]Correpondance  PREPA MARG'!A:A,'Prépa marge'!C60)=0,IF(U59="démarque connue (valeur)","",T59),'Prépa marge'!C60)</f>
        <v>Boucherie Trad</v>
      </c>
      <c r="U60" s="23" t="str">
        <f t="shared" si="7"/>
        <v/>
      </c>
      <c r="V60" t="str">
        <f>IF(U60="","",IF(U60="CA HT",SUMIF('[3]Correpondance  PREPA MARG'!A:A,'Prépa marge'!T60,'[3]Correpondance  PREPA MARG'!CO:CO),""))</f>
        <v/>
      </c>
      <c r="W60" t="str">
        <f t="shared" si="3"/>
        <v/>
      </c>
      <c r="X60" t="str">
        <f>IF(U60="","",IF(AND(U60="Marge ABACO (valeur)",X54=""),SUMIF('[3]Correpondance  PREPA MARG'!A:A,'Prépa marge'!T60,'[3]Correpondance  PREPA MARG'!DB:DB),""))</f>
        <v/>
      </c>
      <c r="Y60" t="str">
        <f>IF(U60="","",IF(U60="Frais accessoires",SUMIF('[3]Correpondance  PREPA MARG'!A:A,'Prépa marge'!T60,'[3]Correpondance  PREPA MARG'!AO:AO),""))</f>
        <v/>
      </c>
      <c r="Z60" t="str">
        <f>IF(U60="","",IF(U60="Cotisation Centrale",SUMIF('[3]Correpondance  PREPA MARG'!A:A,'Prépa marge'!T60,'[3]Correpondance  PREPA MARG'!BO:BO),""))</f>
        <v/>
      </c>
      <c r="AA60" t="str">
        <f>IF(U60="","",IF(U60="CA HT REEL",SUMIF('[3]Correpondance  PREPA MARG'!A:A,'Prépa marge'!T60,'[3]Correpondance  PREPA MARG'!AB:AB),""))</f>
        <v/>
      </c>
      <c r="AB60" t="str">
        <f>IF(U60="","",IF(U60="CAMV REEL",SUMIF('[3]Correpondance  PREPA MARG'!A:A,'Prépa marge'!T60,'[3]Correpondance  PREPA MARG'!BB:BB),""))</f>
        <v/>
      </c>
      <c r="AC60" t="str">
        <f>IF(U60="","",IF(U60="démarque connue (valeur)",SUMIF('[3]Correpondance  PREPA MARG'!A:A,'Prépa marge'!T60,'[3]Correpondance  PREPA MARG'!DO:DO),""))</f>
        <v/>
      </c>
      <c r="AD60" s="2" t="str">
        <f t="shared" si="5"/>
        <v/>
      </c>
      <c r="AF60" t="s">
        <v>20</v>
      </c>
    </row>
    <row r="61" spans="1:32" hidden="1">
      <c r="A61" s="23"/>
      <c r="B61" s="23"/>
      <c r="C61" s="23"/>
      <c r="D61" s="23"/>
      <c r="E61" s="23"/>
      <c r="F61" s="23"/>
      <c r="G61" s="23"/>
      <c r="H61" s="23"/>
      <c r="I61" s="23"/>
      <c r="J61" s="23"/>
      <c r="K61" s="23"/>
      <c r="L61" s="23"/>
      <c r="M61" s="23"/>
      <c r="N61" s="23"/>
      <c r="O61" s="23"/>
      <c r="P61" s="23"/>
      <c r="Q61" s="23"/>
      <c r="R61" s="29" t="s">
        <v>20</v>
      </c>
      <c r="S61" s="23"/>
      <c r="T61" s="23" t="str">
        <f>IF(COUNTIF('[3]Correpondance  PREPA MARG'!A:A,'Prépa marge'!C61)=0,IF(U60="démarque connue (valeur)","",T60),'Prépa marge'!C61)</f>
        <v>Boucherie Trad</v>
      </c>
      <c r="U61" s="23" t="str">
        <f t="shared" si="7"/>
        <v/>
      </c>
      <c r="V61" t="str">
        <f>IF(U61="","",IF(U61="CA HT",SUMIF('[3]Correpondance  PREPA MARG'!A:A,'Prépa marge'!T61,'[3]Correpondance  PREPA MARG'!CO:CO),""))</f>
        <v/>
      </c>
      <c r="W61" t="str">
        <f t="shared" si="3"/>
        <v/>
      </c>
      <c r="X61" t="str">
        <f>IF(U61="","",IF(AND(U61="Marge ABACO (valeur)",X55=""),SUMIF('[3]Correpondance  PREPA MARG'!A:A,'Prépa marge'!T61,'[3]Correpondance  PREPA MARG'!DB:DB),""))</f>
        <v/>
      </c>
      <c r="Y61" t="str">
        <f>IF(U61="","",IF(U61="Frais accessoires",SUMIF('[3]Correpondance  PREPA MARG'!A:A,'Prépa marge'!T61,'[3]Correpondance  PREPA MARG'!AO:AO),""))</f>
        <v/>
      </c>
      <c r="Z61" t="str">
        <f>IF(U61="","",IF(U61="Cotisation Centrale",SUMIF('[3]Correpondance  PREPA MARG'!A:A,'Prépa marge'!T61,'[3]Correpondance  PREPA MARG'!BO:BO),""))</f>
        <v/>
      </c>
      <c r="AA61" t="str">
        <f>IF(U61="","",IF(U61="CA HT REEL",SUMIF('[3]Correpondance  PREPA MARG'!A:A,'Prépa marge'!T61,'[3]Correpondance  PREPA MARG'!AB:AB),""))</f>
        <v/>
      </c>
      <c r="AB61" t="str">
        <f>IF(U61="","",IF(U61="CAMV REEL",SUMIF('[3]Correpondance  PREPA MARG'!A:A,'Prépa marge'!T61,'[3]Correpondance  PREPA MARG'!BB:BB),""))</f>
        <v/>
      </c>
      <c r="AC61" t="str">
        <f>IF(U61="","",IF(U61="démarque connue (valeur)",SUMIF('[3]Correpondance  PREPA MARG'!A:A,'Prépa marge'!T61,'[3]Correpondance  PREPA MARG'!DO:DO),""))</f>
        <v/>
      </c>
      <c r="AD61" s="2" t="str">
        <f t="shared" si="5"/>
        <v/>
      </c>
      <c r="AF61" t="s">
        <v>20</v>
      </c>
    </row>
    <row r="62" spans="1:32" hidden="1">
      <c r="A62" s="23"/>
      <c r="B62" s="23"/>
      <c r="C62" s="30" t="s">
        <v>25</v>
      </c>
      <c r="D62" s="31"/>
      <c r="E62" s="31"/>
      <c r="F62" s="31"/>
      <c r="G62" s="31"/>
      <c r="H62" s="31"/>
      <c r="I62" s="31"/>
      <c r="J62" s="31"/>
      <c r="K62" s="31"/>
      <c r="L62" s="31"/>
      <c r="M62" s="31"/>
      <c r="N62" s="31"/>
      <c r="O62" s="31"/>
      <c r="P62" s="32"/>
      <c r="Q62" s="23"/>
      <c r="R62" s="33" t="s">
        <v>20</v>
      </c>
      <c r="S62" s="23"/>
      <c r="T62" s="23" t="str">
        <f>IF(COUNTIF('[3]Correpondance  PREPA MARG'!A:A,'Prépa marge'!C62)=0,IF(U61="démarque connue (valeur)","",T61),'Prépa marge'!C62)</f>
        <v>Boucherie Trad</v>
      </c>
      <c r="U62" s="23" t="str">
        <f t="shared" si="7"/>
        <v/>
      </c>
      <c r="V62" t="str">
        <f>IF(U62="","",IF(U62="CA HT",SUMIF('[3]Correpondance  PREPA MARG'!A:A,'Prépa marge'!T62,'[3]Correpondance  PREPA MARG'!CO:CO),""))</f>
        <v/>
      </c>
      <c r="W62" t="str">
        <f t="shared" si="3"/>
        <v/>
      </c>
      <c r="X62" t="str">
        <f>IF(U62="","",IF(AND(U62="Marge ABACO (valeur)",X56=""),SUMIF('[3]Correpondance  PREPA MARG'!A:A,'Prépa marge'!T62,'[3]Correpondance  PREPA MARG'!DB:DB),""))</f>
        <v/>
      </c>
      <c r="Y62" t="str">
        <f>IF(U62="","",IF(U62="Frais accessoires",SUMIF('[3]Correpondance  PREPA MARG'!A:A,'Prépa marge'!T62,'[3]Correpondance  PREPA MARG'!AO:AO),""))</f>
        <v/>
      </c>
      <c r="Z62" t="str">
        <f>IF(U62="","",IF(U62="Cotisation Centrale",SUMIF('[3]Correpondance  PREPA MARG'!A:A,'Prépa marge'!T62,'[3]Correpondance  PREPA MARG'!BO:BO),""))</f>
        <v/>
      </c>
      <c r="AA62" t="str">
        <f>IF(U62="","",IF(U62="CA HT REEL",SUMIF('[3]Correpondance  PREPA MARG'!A:A,'Prépa marge'!T62,'[3]Correpondance  PREPA MARG'!AB:AB),""))</f>
        <v/>
      </c>
      <c r="AB62" t="str">
        <f>IF(U62="","",IF(U62="CAMV REEL",SUMIF('[3]Correpondance  PREPA MARG'!A:A,'Prépa marge'!T62,'[3]Correpondance  PREPA MARG'!BB:BB),""))</f>
        <v/>
      </c>
      <c r="AC62" t="str">
        <f>IF(U62="","",IF(U62="démarque connue (valeur)",SUMIF('[3]Correpondance  PREPA MARG'!A:A,'Prépa marge'!T62,'[3]Correpondance  PREPA MARG'!DO:DO),""))</f>
        <v/>
      </c>
      <c r="AD62" s="2" t="str">
        <f t="shared" si="5"/>
        <v/>
      </c>
      <c r="AF62" t="s">
        <v>20</v>
      </c>
    </row>
    <row r="63" spans="1:32" hidden="1">
      <c r="A63" s="23"/>
      <c r="B63" s="23"/>
      <c r="C63" s="69" t="s">
        <v>5</v>
      </c>
      <c r="D63" s="35"/>
      <c r="E63" s="36"/>
      <c r="F63" s="36"/>
      <c r="G63" s="36"/>
      <c r="H63" s="36"/>
      <c r="I63" s="36"/>
      <c r="J63" s="55"/>
      <c r="K63" s="55"/>
      <c r="L63" s="55"/>
      <c r="M63" s="55"/>
      <c r="N63" s="55"/>
      <c r="O63" s="70"/>
      <c r="P63" s="38">
        <f>SUM(D63:O63)</f>
        <v>0</v>
      </c>
      <c r="Q63" s="23"/>
      <c r="R63" s="39">
        <v>51514.739999999991</v>
      </c>
      <c r="S63" s="23"/>
      <c r="T63" s="23" t="str">
        <f>IF(COUNTIF('[3]Correpondance  PREPA MARG'!A:A,'Prépa marge'!C63)=0,IF(U62="démarque connue (valeur)","",T62),'Prépa marge'!C63)</f>
        <v>Boucherie Trad</v>
      </c>
      <c r="U63" s="23" t="str">
        <f t="shared" si="7"/>
        <v>CA HT REEL</v>
      </c>
      <c r="V63" t="str">
        <f>IF(U63="","",IF(U63="CA HT",SUMIF('[3]Correpondance  PREPA MARG'!A:A,'Prépa marge'!T63,'[3]Correpondance  PREPA MARG'!CO:CO),""))</f>
        <v/>
      </c>
      <c r="W63" t="str">
        <f t="shared" si="3"/>
        <v/>
      </c>
      <c r="X63" t="str">
        <f>IF(U63="","",IF(AND(U63="Marge ABACO (valeur)",X57=""),SUMIF('[3]Correpondance  PREPA MARG'!A:A,'Prépa marge'!T63,'[3]Correpondance  PREPA MARG'!DB:DB),""))</f>
        <v/>
      </c>
      <c r="Y63" t="str">
        <f>IF(U63="","",IF(U63="Frais accessoires",SUMIF('[3]Correpondance  PREPA MARG'!A:A,'Prépa marge'!T63,'[3]Correpondance  PREPA MARG'!AO:AO),""))</f>
        <v/>
      </c>
      <c r="Z63" t="str">
        <f>IF(U63="","",IF(U63="Cotisation Centrale",SUMIF('[3]Correpondance  PREPA MARG'!A:A,'Prépa marge'!T63,'[3]Correpondance  PREPA MARG'!BO:BO),""))</f>
        <v/>
      </c>
      <c r="AA63">
        <f ca="1">IF(U63="","",IF(U63="CA HT REEL",SUMIF('[3]Correpondance  PREPA MARG'!A:A,'Prépa marge'!T63,'[3]Correpondance  PREPA MARG'!AB:AB),""))</f>
        <v>0</v>
      </c>
      <c r="AB63" t="str">
        <f>IF(U63="","",IF(U63="CAMV REEL",SUMIF('[3]Correpondance  PREPA MARG'!A:A,'Prépa marge'!T63,'[3]Correpondance  PREPA MARG'!BB:BB),""))</f>
        <v/>
      </c>
      <c r="AC63" t="str">
        <f>IF(U63="","",IF(U63="démarque connue (valeur)",SUMIF('[3]Correpondance  PREPA MARG'!A:A,'Prépa marge'!T63,'[3]Correpondance  PREPA MARG'!DO:DO),""))</f>
        <v/>
      </c>
      <c r="AD63" s="2" t="str">
        <f t="shared" ca="1" si="5"/>
        <v/>
      </c>
      <c r="AF63">
        <v>52616.01</v>
      </c>
    </row>
    <row r="64" spans="1:32" ht="15.75" hidden="1" thickBot="1">
      <c r="A64" s="23"/>
      <c r="B64" s="23"/>
      <c r="C64" s="58" t="s">
        <v>6</v>
      </c>
      <c r="D64" s="41"/>
      <c r="E64" s="42"/>
      <c r="F64" s="42"/>
      <c r="G64" s="42"/>
      <c r="H64" s="42"/>
      <c r="I64" s="42"/>
      <c r="J64" s="71"/>
      <c r="K64" s="71"/>
      <c r="L64" s="71"/>
      <c r="M64" s="71"/>
      <c r="N64" s="71"/>
      <c r="O64" s="72"/>
      <c r="P64" s="56">
        <f>SUM(D64:O64)</f>
        <v>0</v>
      </c>
      <c r="Q64" s="23"/>
      <c r="R64" s="57">
        <v>31272.879999999946</v>
      </c>
      <c r="S64" s="23"/>
      <c r="T64" s="23" t="str">
        <f>IF(COUNTIF('[3]Correpondance  PREPA MARG'!A:A,'Prépa marge'!C64)=0,IF(U63="démarque connue (valeur)","",T63),'Prépa marge'!C64)</f>
        <v>Boucherie Trad</v>
      </c>
      <c r="U64" s="23" t="str">
        <f t="shared" si="7"/>
        <v>CAMV REEL</v>
      </c>
      <c r="V64" t="str">
        <f>IF(U64="","",IF(U64="CA HT",SUMIF('[3]Correpondance  PREPA MARG'!A:A,'Prépa marge'!T64,'[3]Correpondance  PREPA MARG'!CO:CO),""))</f>
        <v/>
      </c>
      <c r="W64" t="str">
        <f t="shared" si="3"/>
        <v/>
      </c>
      <c r="X64" t="str">
        <f>IF(U64="","",IF(AND(U64="Marge ABACO (valeur)",X58=""),SUMIF('[3]Correpondance  PREPA MARG'!A:A,'Prépa marge'!T64,'[3]Correpondance  PREPA MARG'!DB:DB),""))</f>
        <v/>
      </c>
      <c r="Y64" t="str">
        <f>IF(U64="","",IF(U64="Frais accessoires",SUMIF('[3]Correpondance  PREPA MARG'!A:A,'Prépa marge'!T64,'[3]Correpondance  PREPA MARG'!AO:AO),""))</f>
        <v/>
      </c>
      <c r="Z64" t="str">
        <f>IF(U64="","",IF(U64="Cotisation Centrale",SUMIF('[3]Correpondance  PREPA MARG'!A:A,'Prépa marge'!T64,'[3]Correpondance  PREPA MARG'!BO:BO),""))</f>
        <v/>
      </c>
      <c r="AA64" t="str">
        <f>IF(U64="","",IF(U64="CA HT REEL",SUMIF('[3]Correpondance  PREPA MARG'!A:A,'Prépa marge'!T64,'[3]Correpondance  PREPA MARG'!AB:AB),""))</f>
        <v/>
      </c>
      <c r="AB64">
        <f ca="1">IF(U64="","",IF(U64="CAMV REEL",SUMIF('[3]Correpondance  PREPA MARG'!A:A,'Prépa marge'!T64,'[3]Correpondance  PREPA MARG'!BB:BB),""))</f>
        <v>0</v>
      </c>
      <c r="AC64" t="str">
        <f>IF(U64="","",IF(U64="démarque connue (valeur)",SUMIF('[3]Correpondance  PREPA MARG'!A:A,'Prépa marge'!T64,'[3]Correpondance  PREPA MARG'!DO:DO),""))</f>
        <v/>
      </c>
      <c r="AD64" s="2" t="str">
        <f t="shared" ca="1" si="5"/>
        <v/>
      </c>
      <c r="AF64">
        <v>38774.639999999999</v>
      </c>
    </row>
    <row r="65" spans="1:32" hidden="1">
      <c r="A65" s="23"/>
      <c r="B65" s="23"/>
      <c r="C65" s="59" t="s">
        <v>26</v>
      </c>
      <c r="D65" s="73">
        <f t="shared" ref="D65:L65" si="34">D63-D64-D55-D56</f>
        <v>0</v>
      </c>
      <c r="E65" s="73">
        <f t="shared" si="34"/>
        <v>0</v>
      </c>
      <c r="F65" s="73">
        <f t="shared" si="34"/>
        <v>0</v>
      </c>
      <c r="G65" s="73">
        <f t="shared" si="34"/>
        <v>0</v>
      </c>
      <c r="H65" s="73">
        <f t="shared" si="34"/>
        <v>0</v>
      </c>
      <c r="I65" s="73">
        <f t="shared" si="34"/>
        <v>0</v>
      </c>
      <c r="J65" s="73">
        <f t="shared" si="34"/>
        <v>0</v>
      </c>
      <c r="K65" s="73">
        <f t="shared" si="34"/>
        <v>0</v>
      </c>
      <c r="L65" s="73">
        <f t="shared" si="34"/>
        <v>0</v>
      </c>
      <c r="M65" s="73">
        <f>M63-M64-M55-M56</f>
        <v>0</v>
      </c>
      <c r="N65" s="73">
        <f>N63-N64-N55-N56</f>
        <v>0</v>
      </c>
      <c r="O65" s="73">
        <f>O63-O64-O55-O56</f>
        <v>0</v>
      </c>
      <c r="P65" s="74">
        <f>SUM(D65:O65)</f>
        <v>0</v>
      </c>
      <c r="Q65" s="23"/>
      <c r="R65" s="57" t="s">
        <v>20</v>
      </c>
      <c r="S65" s="23"/>
      <c r="T65" s="23" t="str">
        <f>IF(COUNTIF('[3]Correpondance  PREPA MARG'!A:A,'Prépa marge'!C65)=0,IF(U64="démarque connue (valeur)","",T64),'Prépa marge'!C65)</f>
        <v>Boucherie Trad</v>
      </c>
      <c r="U65" s="23" t="str">
        <f t="shared" si="7"/>
        <v/>
      </c>
      <c r="V65" t="str">
        <f>IF(U65="","",IF(U65="CA HT",SUMIF('[3]Correpondance  PREPA MARG'!A:A,'Prépa marge'!T65,'[3]Correpondance  PREPA MARG'!CO:CO),""))</f>
        <v/>
      </c>
      <c r="W65" t="str">
        <f t="shared" si="3"/>
        <v/>
      </c>
      <c r="X65" t="str">
        <f>IF(U65="","",IF(AND(U65="Marge ABACO (valeur)",X59=""),SUMIF('[3]Correpondance  PREPA MARG'!A:A,'Prépa marge'!T65,'[3]Correpondance  PREPA MARG'!DB:DB),""))</f>
        <v/>
      </c>
      <c r="Y65" t="str">
        <f>IF(U65="","",IF(U65="Frais accessoires",SUMIF('[3]Correpondance  PREPA MARG'!A:A,'Prépa marge'!T65,'[3]Correpondance  PREPA MARG'!AO:AO),""))</f>
        <v/>
      </c>
      <c r="Z65" t="str">
        <f>IF(U65="","",IF(U65="Cotisation Centrale",SUMIF('[3]Correpondance  PREPA MARG'!A:A,'Prépa marge'!T65,'[3]Correpondance  PREPA MARG'!BO:BO),""))</f>
        <v/>
      </c>
      <c r="AA65" t="str">
        <f>IF(U65="","",IF(U65="CA HT REEL",SUMIF('[3]Correpondance  PREPA MARG'!A:A,'Prépa marge'!T65,'[3]Correpondance  PREPA MARG'!AB:AB),""))</f>
        <v/>
      </c>
      <c r="AB65" t="str">
        <f>IF(U65="","",IF(U65="CAMV REEL",SUMIF('[3]Correpondance  PREPA MARG'!A:A,'Prépa marge'!T65,'[3]Correpondance  PREPA MARG'!BB:BB),""))</f>
        <v/>
      </c>
      <c r="AC65" t="str">
        <f>IF(U65="","",IF(U65="démarque connue (valeur)",SUMIF('[3]Correpondance  PREPA MARG'!A:A,'Prépa marge'!T65,'[3]Correpondance  PREPA MARG'!DO:DO),""))</f>
        <v/>
      </c>
      <c r="AD65" s="2" t="str">
        <f t="shared" si="5"/>
        <v/>
      </c>
      <c r="AF65" t="s">
        <v>20</v>
      </c>
    </row>
    <row r="66" spans="1:32" hidden="1">
      <c r="A66" s="23"/>
      <c r="B66" s="23"/>
      <c r="C66" s="50" t="s">
        <v>27</v>
      </c>
      <c r="D66" s="67">
        <f t="shared" ref="D66:L66" si="35">IF(D88="ABACO","     néant",IF(D51=0,0,D65/D63))</f>
        <v>0</v>
      </c>
      <c r="E66" s="67">
        <f t="shared" si="35"/>
        <v>0</v>
      </c>
      <c r="F66" s="67">
        <f t="shared" si="35"/>
        <v>0</v>
      </c>
      <c r="G66" s="67">
        <f t="shared" si="35"/>
        <v>0</v>
      </c>
      <c r="H66" s="67">
        <f t="shared" si="35"/>
        <v>0</v>
      </c>
      <c r="I66" s="67">
        <f t="shared" si="35"/>
        <v>0</v>
      </c>
      <c r="J66" s="67">
        <f t="shared" si="35"/>
        <v>0</v>
      </c>
      <c r="K66" s="67">
        <f t="shared" si="35"/>
        <v>0</v>
      </c>
      <c r="L66" s="67">
        <f t="shared" si="35"/>
        <v>0</v>
      </c>
      <c r="M66" s="67">
        <f>IF(M88="ABACO","     néant",IF(M51=0,0,M65/M63))</f>
        <v>0</v>
      </c>
      <c r="N66" s="67">
        <f>IF(N88="ABACO","     néant",IF(N51=0,0,N65/N63))</f>
        <v>0</v>
      </c>
      <c r="O66" s="67">
        <f>IF(O88="ABACO","     néant",IF(O51=0,0,O65/O63))</f>
        <v>0</v>
      </c>
      <c r="P66" s="67">
        <f>IF(P88="ABACO","     néant",IF(P51=0,0,P65/P63))</f>
        <v>0</v>
      </c>
      <c r="Q66" s="23"/>
      <c r="R66" s="68" t="s">
        <v>20</v>
      </c>
      <c r="S66" s="23"/>
      <c r="T66" s="23" t="str">
        <f>IF(COUNTIF('[3]Correpondance  PREPA MARG'!A:A,'Prépa marge'!C66)=0,IF(U65="démarque connue (valeur)","",T65),'Prépa marge'!C66)</f>
        <v>Boucherie Trad</v>
      </c>
      <c r="U66" s="23" t="str">
        <f t="shared" si="7"/>
        <v/>
      </c>
      <c r="V66" t="str">
        <f>IF(U66="","",IF(U66="CA HT",SUMIF('[3]Correpondance  PREPA MARG'!A:A,'Prépa marge'!T66,'[3]Correpondance  PREPA MARG'!CO:CO),""))</f>
        <v/>
      </c>
      <c r="W66" t="str">
        <f t="shared" si="3"/>
        <v/>
      </c>
      <c r="X66" t="str">
        <f>IF(U66="","",IF(AND(U66="Marge ABACO (valeur)",X60=""),SUMIF('[3]Correpondance  PREPA MARG'!A:A,'Prépa marge'!T66,'[3]Correpondance  PREPA MARG'!DB:DB),""))</f>
        <v/>
      </c>
      <c r="Y66" t="str">
        <f>IF(U66="","",IF(U66="Frais accessoires",SUMIF('[3]Correpondance  PREPA MARG'!A:A,'Prépa marge'!T66,'[3]Correpondance  PREPA MARG'!AO:AO),""))</f>
        <v/>
      </c>
      <c r="Z66" t="str">
        <f>IF(U66="","",IF(U66="Cotisation Centrale",SUMIF('[3]Correpondance  PREPA MARG'!A:A,'Prépa marge'!T66,'[3]Correpondance  PREPA MARG'!BO:BO),""))</f>
        <v/>
      </c>
      <c r="AA66" t="str">
        <f>IF(U66="","",IF(U66="CA HT REEL",SUMIF('[3]Correpondance  PREPA MARG'!A:A,'Prépa marge'!T66,'[3]Correpondance  PREPA MARG'!AB:AB),""))</f>
        <v/>
      </c>
      <c r="AB66" t="str">
        <f>IF(U66="","",IF(U66="CAMV REEL",SUMIF('[3]Correpondance  PREPA MARG'!A:A,'Prépa marge'!T66,'[3]Correpondance  PREPA MARG'!BB:BB),""))</f>
        <v/>
      </c>
      <c r="AC66" t="str">
        <f>IF(U66="","",IF(U66="démarque connue (valeur)",SUMIF('[3]Correpondance  PREPA MARG'!A:A,'Prépa marge'!T66,'[3]Correpondance  PREPA MARG'!DO:DO),""))</f>
        <v/>
      </c>
      <c r="AD66" s="2" t="str">
        <f t="shared" si="5"/>
        <v/>
      </c>
      <c r="AF66" t="s">
        <v>20</v>
      </c>
    </row>
    <row r="67" spans="1:32" hidden="1">
      <c r="A67" s="23"/>
      <c r="B67" s="23"/>
      <c r="C67" s="23"/>
      <c r="D67" s="23"/>
      <c r="E67" s="23"/>
      <c r="F67" s="23"/>
      <c r="G67" s="23"/>
      <c r="H67" s="23"/>
      <c r="I67" s="23"/>
      <c r="J67" s="23"/>
      <c r="K67" s="23"/>
      <c r="L67" s="23"/>
      <c r="M67" s="23"/>
      <c r="N67" s="23"/>
      <c r="O67" s="23"/>
      <c r="P67" s="23"/>
      <c r="Q67" s="23"/>
      <c r="R67" s="29" t="s">
        <v>20</v>
      </c>
      <c r="S67" s="23"/>
      <c r="T67" s="23" t="str">
        <f>IF(COUNTIF('[3]Correpondance  PREPA MARG'!A:A,'Prépa marge'!C67)=0,IF(U66="démarque connue (valeur)","",T66),'Prépa marge'!C67)</f>
        <v>Boucherie Trad</v>
      </c>
      <c r="U67" s="23" t="str">
        <f t="shared" si="7"/>
        <v/>
      </c>
      <c r="V67" t="str">
        <f>IF(U67="","",IF(U67="CA HT",SUMIF('[3]Correpondance  PREPA MARG'!A:A,'Prépa marge'!T67,'[3]Correpondance  PREPA MARG'!CO:CO),""))</f>
        <v/>
      </c>
      <c r="W67" t="str">
        <f t="shared" si="3"/>
        <v/>
      </c>
      <c r="X67" t="str">
        <f>IF(U67="","",IF(AND(U67="Marge ABACO (valeur)",X61=""),SUMIF('[3]Correpondance  PREPA MARG'!A:A,'Prépa marge'!T67,'[3]Correpondance  PREPA MARG'!DB:DB),""))</f>
        <v/>
      </c>
      <c r="Y67" t="str">
        <f>IF(U67="","",IF(U67="Frais accessoires",SUMIF('[3]Correpondance  PREPA MARG'!A:A,'Prépa marge'!T67,'[3]Correpondance  PREPA MARG'!AO:AO),""))</f>
        <v/>
      </c>
      <c r="Z67" t="str">
        <f>IF(U67="","",IF(U67="Cotisation Centrale",SUMIF('[3]Correpondance  PREPA MARG'!A:A,'Prépa marge'!T67,'[3]Correpondance  PREPA MARG'!BO:BO),""))</f>
        <v/>
      </c>
      <c r="AA67" t="str">
        <f>IF(U67="","",IF(U67="CA HT REEL",SUMIF('[3]Correpondance  PREPA MARG'!A:A,'Prépa marge'!T67,'[3]Correpondance  PREPA MARG'!AB:AB),""))</f>
        <v/>
      </c>
      <c r="AB67" t="str">
        <f>IF(U67="","",IF(U67="CAMV REEL",SUMIF('[3]Correpondance  PREPA MARG'!A:A,'Prépa marge'!T67,'[3]Correpondance  PREPA MARG'!BB:BB),""))</f>
        <v/>
      </c>
      <c r="AC67" t="str">
        <f>IF(U67="","",IF(U67="démarque connue (valeur)",SUMIF('[3]Correpondance  PREPA MARG'!A:A,'Prépa marge'!T67,'[3]Correpondance  PREPA MARG'!DO:DO),""))</f>
        <v/>
      </c>
      <c r="AD67" s="2" t="str">
        <f t="shared" si="5"/>
        <v/>
      </c>
      <c r="AF67" t="s">
        <v>20</v>
      </c>
    </row>
    <row r="68" spans="1:32" hidden="1">
      <c r="A68" s="23"/>
      <c r="B68" s="23"/>
      <c r="C68" s="75" t="s">
        <v>28</v>
      </c>
      <c r="D68" s="76">
        <f t="shared" ref="D68:L68" si="36">IF(D88="ABACO","       NA",D60-D66)</f>
        <v>0</v>
      </c>
      <c r="E68" s="76">
        <f t="shared" si="36"/>
        <v>0</v>
      </c>
      <c r="F68" s="76">
        <f t="shared" si="36"/>
        <v>0</v>
      </c>
      <c r="G68" s="76">
        <f t="shared" si="36"/>
        <v>0</v>
      </c>
      <c r="H68" s="76">
        <f t="shared" si="36"/>
        <v>0</v>
      </c>
      <c r="I68" s="76">
        <f t="shared" si="36"/>
        <v>0</v>
      </c>
      <c r="J68" s="76">
        <f t="shared" si="36"/>
        <v>0</v>
      </c>
      <c r="K68" s="76">
        <f t="shared" si="36"/>
        <v>0</v>
      </c>
      <c r="L68" s="76">
        <f t="shared" si="36"/>
        <v>0</v>
      </c>
      <c r="M68" s="76">
        <f>IF(M88="ABACO","       NA",M60-M66)</f>
        <v>0</v>
      </c>
      <c r="N68" s="76">
        <f>IF(N88="ABACO","       NA",N60-N66)</f>
        <v>0</v>
      </c>
      <c r="O68" s="76">
        <f>IF(O88="ABACO","       NA",O60-O66)</f>
        <v>0</v>
      </c>
      <c r="P68" s="76">
        <f>IF(P88="ABACO","       NA",P60-P66)</f>
        <v>0</v>
      </c>
      <c r="Q68" s="23"/>
      <c r="R68" s="77" t="s">
        <v>20</v>
      </c>
      <c r="S68" s="23"/>
      <c r="T68" s="23" t="str">
        <f>IF(COUNTIF('[3]Correpondance  PREPA MARG'!A:A,'Prépa marge'!C68)=0,IF(U67="démarque connue (valeur)","",T67),'Prépa marge'!C68)</f>
        <v>Boucherie Trad</v>
      </c>
      <c r="U68" s="23" t="str">
        <f t="shared" si="7"/>
        <v/>
      </c>
      <c r="V68" t="str">
        <f>IF(U68="","",IF(U68="CA HT",SUMIF('[3]Correpondance  PREPA MARG'!A:A,'Prépa marge'!T68,'[3]Correpondance  PREPA MARG'!CO:CO),""))</f>
        <v/>
      </c>
      <c r="W68" t="str">
        <f t="shared" si="3"/>
        <v/>
      </c>
      <c r="X68" t="str">
        <f>IF(U68="","",IF(AND(U68="Marge ABACO (valeur)",X62=""),SUMIF('[3]Correpondance  PREPA MARG'!A:A,'Prépa marge'!T68,'[3]Correpondance  PREPA MARG'!DB:DB),""))</f>
        <v/>
      </c>
      <c r="Y68" t="str">
        <f>IF(U68="","",IF(U68="Frais accessoires",SUMIF('[3]Correpondance  PREPA MARG'!A:A,'Prépa marge'!T68,'[3]Correpondance  PREPA MARG'!AO:AO),""))</f>
        <v/>
      </c>
      <c r="Z68" t="str">
        <f>IF(U68="","",IF(U68="Cotisation Centrale",SUMIF('[3]Correpondance  PREPA MARG'!A:A,'Prépa marge'!T68,'[3]Correpondance  PREPA MARG'!BO:BO),""))</f>
        <v/>
      </c>
      <c r="AA68" t="str">
        <f>IF(U68="","",IF(U68="CA HT REEL",SUMIF('[3]Correpondance  PREPA MARG'!A:A,'Prépa marge'!T68,'[3]Correpondance  PREPA MARG'!AB:AB),""))</f>
        <v/>
      </c>
      <c r="AB68" t="str">
        <f>IF(U68="","",IF(U68="CAMV REEL",SUMIF('[3]Correpondance  PREPA MARG'!A:A,'Prépa marge'!T68,'[3]Correpondance  PREPA MARG'!BB:BB),""))</f>
        <v/>
      </c>
      <c r="AC68" t="str">
        <f>IF(U68="","",IF(U68="démarque connue (valeur)",SUMIF('[3]Correpondance  PREPA MARG'!A:A,'Prépa marge'!T68,'[3]Correpondance  PREPA MARG'!DO:DO),""))</f>
        <v/>
      </c>
      <c r="AD68" s="2" t="str">
        <f t="shared" si="5"/>
        <v/>
      </c>
      <c r="AF68" t="s">
        <v>20</v>
      </c>
    </row>
    <row r="69" spans="1:32" hidden="1">
      <c r="A69" s="23"/>
      <c r="B69" s="23"/>
      <c r="C69" s="23"/>
      <c r="D69" s="23"/>
      <c r="E69" s="23"/>
      <c r="F69" s="23"/>
      <c r="G69" s="23"/>
      <c r="H69" s="23"/>
      <c r="I69" s="23"/>
      <c r="J69" s="23"/>
      <c r="K69" s="23"/>
      <c r="L69" s="23"/>
      <c r="M69" s="23"/>
      <c r="N69" s="23"/>
      <c r="O69" s="23"/>
      <c r="P69" s="23"/>
      <c r="Q69" s="23"/>
      <c r="R69" s="29" t="s">
        <v>20</v>
      </c>
      <c r="S69" s="23"/>
      <c r="T69" s="23" t="str">
        <f>IF(COUNTIF('[3]Correpondance  PREPA MARG'!A:A,'Prépa marge'!C69)=0,IF(U68="démarque connue (valeur)","",T68),'Prépa marge'!C69)</f>
        <v>Boucherie Trad</v>
      </c>
      <c r="U69" s="23" t="str">
        <f t="shared" si="7"/>
        <v/>
      </c>
      <c r="V69" t="str">
        <f>IF(U69="","",IF(U69="CA HT",SUMIF('[3]Correpondance  PREPA MARG'!A:A,'Prépa marge'!T69,'[3]Correpondance  PREPA MARG'!CO:CO),""))</f>
        <v/>
      </c>
      <c r="W69" t="str">
        <f t="shared" si="3"/>
        <v/>
      </c>
      <c r="X69" t="str">
        <f>IF(U69="","",IF(AND(U69="Marge ABACO (valeur)",X63=""),SUMIF('[3]Correpondance  PREPA MARG'!A:A,'Prépa marge'!T69,'[3]Correpondance  PREPA MARG'!DB:DB),""))</f>
        <v/>
      </c>
      <c r="Y69" t="str">
        <f>IF(U69="","",IF(U69="Frais accessoires",SUMIF('[3]Correpondance  PREPA MARG'!A:A,'Prépa marge'!T69,'[3]Correpondance  PREPA MARG'!AO:AO),""))</f>
        <v/>
      </c>
      <c r="Z69" t="str">
        <f>IF(U69="","",IF(U69="Cotisation Centrale",SUMIF('[3]Correpondance  PREPA MARG'!A:A,'Prépa marge'!T69,'[3]Correpondance  PREPA MARG'!BO:BO),""))</f>
        <v/>
      </c>
      <c r="AA69" t="str">
        <f>IF(U69="","",IF(U69="CA HT REEL",SUMIF('[3]Correpondance  PREPA MARG'!A:A,'Prépa marge'!T69,'[3]Correpondance  PREPA MARG'!AB:AB),""))</f>
        <v/>
      </c>
      <c r="AB69" t="str">
        <f>IF(U69="","",IF(U69="CAMV REEL",SUMIF('[3]Correpondance  PREPA MARG'!A:A,'Prépa marge'!T69,'[3]Correpondance  PREPA MARG'!BB:BB),""))</f>
        <v/>
      </c>
      <c r="AC69" t="str">
        <f>IF(U69="","",IF(U69="démarque connue (valeur)",SUMIF('[3]Correpondance  PREPA MARG'!A:A,'Prépa marge'!T69,'[3]Correpondance  PREPA MARG'!DO:DO),""))</f>
        <v/>
      </c>
      <c r="AD69" s="2" t="str">
        <f t="shared" si="5"/>
        <v/>
      </c>
      <c r="AF69" t="s">
        <v>20</v>
      </c>
    </row>
    <row r="70" spans="1:32" hidden="1">
      <c r="A70" s="23"/>
      <c r="B70" s="23"/>
      <c r="C70" s="30" t="s">
        <v>29</v>
      </c>
      <c r="D70" s="31"/>
      <c r="E70" s="31"/>
      <c r="F70" s="31"/>
      <c r="G70" s="31"/>
      <c r="H70" s="31"/>
      <c r="I70" s="31"/>
      <c r="J70" s="31"/>
      <c r="K70" s="31"/>
      <c r="L70" s="31"/>
      <c r="M70" s="31"/>
      <c r="N70" s="31"/>
      <c r="O70" s="31"/>
      <c r="P70" s="32"/>
      <c r="Q70" s="23"/>
      <c r="R70" s="33" t="s">
        <v>20</v>
      </c>
      <c r="S70" s="23"/>
      <c r="T70" s="23" t="str">
        <f>IF(COUNTIF('[3]Correpondance  PREPA MARG'!A:A,'Prépa marge'!C70)=0,IF(U69="démarque connue (valeur)","",T69),'Prépa marge'!C70)</f>
        <v>Boucherie Trad</v>
      </c>
      <c r="U70" s="23" t="str">
        <f t="shared" si="7"/>
        <v/>
      </c>
      <c r="V70" t="str">
        <f>IF(U70="","",IF(U70="CA HT",SUMIF('[3]Correpondance  PREPA MARG'!A:A,'Prépa marge'!T70,'[3]Correpondance  PREPA MARG'!CO:CO),""))</f>
        <v/>
      </c>
      <c r="W70" t="str">
        <f t="shared" si="3"/>
        <v/>
      </c>
      <c r="X70" t="str">
        <f>IF(U70="","",IF(AND(U70="Marge ABACO (valeur)",X64=""),SUMIF('[3]Correpondance  PREPA MARG'!A:A,'Prépa marge'!T70,'[3]Correpondance  PREPA MARG'!DB:DB),""))</f>
        <v/>
      </c>
      <c r="Y70" t="str">
        <f>IF(U70="","",IF(U70="Frais accessoires",SUMIF('[3]Correpondance  PREPA MARG'!A:A,'Prépa marge'!T70,'[3]Correpondance  PREPA MARG'!AO:AO),""))</f>
        <v/>
      </c>
      <c r="Z70" t="str">
        <f>IF(U70="","",IF(U70="Cotisation Centrale",SUMIF('[3]Correpondance  PREPA MARG'!A:A,'Prépa marge'!T70,'[3]Correpondance  PREPA MARG'!BO:BO),""))</f>
        <v/>
      </c>
      <c r="AA70" t="str">
        <f>IF(U70="","",IF(U70="CA HT REEL",SUMIF('[3]Correpondance  PREPA MARG'!A:A,'Prépa marge'!T70,'[3]Correpondance  PREPA MARG'!AB:AB),""))</f>
        <v/>
      </c>
      <c r="AB70" t="str">
        <f>IF(U70="","",IF(U70="CAMV REEL",SUMIF('[3]Correpondance  PREPA MARG'!A:A,'Prépa marge'!T70,'[3]Correpondance  PREPA MARG'!BB:BB),""))</f>
        <v/>
      </c>
      <c r="AC70" t="str">
        <f>IF(U70="","",IF(U70="démarque connue (valeur)",SUMIF('[3]Correpondance  PREPA MARG'!A:A,'Prépa marge'!T70,'[3]Correpondance  PREPA MARG'!DO:DO),""))</f>
        <v/>
      </c>
      <c r="AD70" s="2" t="str">
        <f t="shared" si="5"/>
        <v/>
      </c>
      <c r="AF70" t="s">
        <v>20</v>
      </c>
    </row>
    <row r="71" spans="1:32" ht="15.75" hidden="1" thickBot="1">
      <c r="A71" s="23"/>
      <c r="B71" s="23"/>
      <c r="C71" s="54" t="s">
        <v>7</v>
      </c>
      <c r="D71" s="78"/>
      <c r="E71" s="79"/>
      <c r="F71" s="79"/>
      <c r="G71" s="79"/>
      <c r="H71" s="79"/>
      <c r="I71" s="79"/>
      <c r="J71" s="79"/>
      <c r="K71" s="79"/>
      <c r="L71" s="79"/>
      <c r="M71" s="79"/>
      <c r="N71" s="79"/>
      <c r="O71" s="80"/>
      <c r="P71" s="44">
        <f>SUM(D71:O71)</f>
        <v>0</v>
      </c>
      <c r="Q71" s="23"/>
      <c r="R71" s="45">
        <v>768</v>
      </c>
      <c r="S71" s="23"/>
      <c r="T71" s="23" t="str">
        <f>IF(COUNTIF('[3]Correpondance  PREPA MARG'!A:A,'Prépa marge'!C71)=0,IF(U70="démarque connue (valeur)","",T70),'Prépa marge'!C71)</f>
        <v>Boucherie Trad</v>
      </c>
      <c r="U71" s="23" t="str">
        <f t="shared" si="7"/>
        <v>démarque connue (valeur)</v>
      </c>
      <c r="V71" t="str">
        <f>IF(U71="","",IF(U71="CA HT",SUMIF('[3]Correpondance  PREPA MARG'!A:A,'Prépa marge'!T71,'[3]Correpondance  PREPA MARG'!CO:CO),""))</f>
        <v/>
      </c>
      <c r="W71" t="str">
        <f t="shared" ref="W71:W134" si="37">IF(AND(V70&lt;&gt;"",X72&lt;&gt;""),V70-X72,"")</f>
        <v/>
      </c>
      <c r="X71" t="str">
        <f>IF(U71="","",IF(AND(U71="Marge ABACO (valeur)",X65=""),SUMIF('[3]Correpondance  PREPA MARG'!A:A,'Prépa marge'!T71,'[3]Correpondance  PREPA MARG'!DB:DB),""))</f>
        <v/>
      </c>
      <c r="Y71" t="str">
        <f>IF(U71="","",IF(U71="Frais accessoires",SUMIF('[3]Correpondance  PREPA MARG'!A:A,'Prépa marge'!T71,'[3]Correpondance  PREPA MARG'!AO:AO),""))</f>
        <v/>
      </c>
      <c r="Z71" t="str">
        <f>IF(U71="","",IF(U71="Cotisation Centrale",SUMIF('[3]Correpondance  PREPA MARG'!A:A,'Prépa marge'!T71,'[3]Correpondance  PREPA MARG'!BO:BO),""))</f>
        <v/>
      </c>
      <c r="AA71" t="str">
        <f>IF(U71="","",IF(U71="CA HT REEL",SUMIF('[3]Correpondance  PREPA MARG'!A:A,'Prépa marge'!T71,'[3]Correpondance  PREPA MARG'!AB:AB),""))</f>
        <v/>
      </c>
      <c r="AB71" t="str">
        <f>IF(U71="","",IF(U71="CAMV REEL",SUMIF('[3]Correpondance  PREPA MARG'!A:A,'Prépa marge'!T71,'[3]Correpondance  PREPA MARG'!BB:BB),""))</f>
        <v/>
      </c>
      <c r="AC71">
        <f ca="1">IF(U71="","",IF(U71="démarque connue (valeur)",SUMIF('[3]Correpondance  PREPA MARG'!A:A,'Prépa marge'!T71,'[3]Correpondance  PREPA MARG'!DO:DO),""))</f>
        <v>0</v>
      </c>
      <c r="AD71" s="2" t="str">
        <f t="shared" ca="1" si="5"/>
        <v/>
      </c>
      <c r="AF71">
        <v>675</v>
      </c>
    </row>
    <row r="72" spans="1:32" hidden="1">
      <c r="A72" s="23"/>
      <c r="B72" s="23"/>
      <c r="C72" s="59" t="s">
        <v>30</v>
      </c>
      <c r="D72" s="81">
        <f t="shared" ref="D72:L72" si="38">IF(D63=0,0,D71/D63)</f>
        <v>0</v>
      </c>
      <c r="E72" s="81">
        <f t="shared" si="38"/>
        <v>0</v>
      </c>
      <c r="F72" s="81">
        <f t="shared" si="38"/>
        <v>0</v>
      </c>
      <c r="G72" s="81">
        <f t="shared" si="38"/>
        <v>0</v>
      </c>
      <c r="H72" s="81">
        <f t="shared" si="38"/>
        <v>0</v>
      </c>
      <c r="I72" s="81">
        <f t="shared" si="38"/>
        <v>0</v>
      </c>
      <c r="J72" s="81">
        <f t="shared" si="38"/>
        <v>0</v>
      </c>
      <c r="K72" s="81">
        <f t="shared" si="38"/>
        <v>0</v>
      </c>
      <c r="L72" s="81">
        <f t="shared" si="38"/>
        <v>0</v>
      </c>
      <c r="M72" s="81">
        <f>IF(M63=0,0,M71/M63)</f>
        <v>0</v>
      </c>
      <c r="N72" s="81">
        <f>IF(N63=0,0,N71/N63)</f>
        <v>0</v>
      </c>
      <c r="O72" s="81">
        <f>IF(O63=0,0,O71/O63)</f>
        <v>0</v>
      </c>
      <c r="P72" s="82">
        <f>IF(P63=0,0,P71/P63)</f>
        <v>0</v>
      </c>
      <c r="Q72" s="23"/>
      <c r="R72" s="83" t="s">
        <v>20</v>
      </c>
      <c r="S72" s="23"/>
      <c r="T72" s="23" t="str">
        <f>IF(COUNTIF('[3]Correpondance  PREPA MARG'!A:A,'Prépa marge'!C72)=0,IF(U71="démarque connue (valeur)","",T71),'Prépa marge'!C72)</f>
        <v/>
      </c>
      <c r="U72" s="23" t="str">
        <f t="shared" si="7"/>
        <v/>
      </c>
      <c r="V72" t="str">
        <f>IF(U72="","",IF(U72="CA HT",SUMIF('[3]Correpondance  PREPA MARG'!A:A,'Prépa marge'!T72,'[3]Correpondance  PREPA MARG'!CO:CO),""))</f>
        <v/>
      </c>
      <c r="W72" t="str">
        <f t="shared" si="37"/>
        <v/>
      </c>
      <c r="X72" t="str">
        <f>IF(U72="","",IF(AND(U72="Marge ABACO (valeur)",X66=""),SUMIF('[3]Correpondance  PREPA MARG'!A:A,'Prépa marge'!T72,'[3]Correpondance  PREPA MARG'!DB:DB),""))</f>
        <v/>
      </c>
      <c r="Y72" t="str">
        <f>IF(U72="","",IF(U72="Frais accessoires",SUMIF('[3]Correpondance  PREPA MARG'!A:A,'Prépa marge'!T72,'[3]Correpondance  PREPA MARG'!AO:AO),""))</f>
        <v/>
      </c>
      <c r="Z72" t="str">
        <f>IF(U72="","",IF(U72="Cotisation Centrale",SUMIF('[3]Correpondance  PREPA MARG'!A:A,'Prépa marge'!T72,'[3]Correpondance  PREPA MARG'!BO:BO),""))</f>
        <v/>
      </c>
      <c r="AA72" t="str">
        <f>IF(U72="","",IF(U72="CA HT REEL",SUMIF('[3]Correpondance  PREPA MARG'!A:A,'Prépa marge'!T72,'[3]Correpondance  PREPA MARG'!AB:AB),""))</f>
        <v/>
      </c>
      <c r="AB72" t="str">
        <f>IF(U72="","",IF(U72="CAMV REEL",SUMIF('[3]Correpondance  PREPA MARG'!A:A,'Prépa marge'!T72,'[3]Correpondance  PREPA MARG'!BB:BB),""))</f>
        <v/>
      </c>
      <c r="AC72" t="str">
        <f>IF(U72="","",IF(U72="démarque connue (valeur)",SUMIF('[3]Correpondance  PREPA MARG'!A:A,'Prépa marge'!T72,'[3]Correpondance  PREPA MARG'!DO:DO),""))</f>
        <v/>
      </c>
      <c r="AD72" s="2" t="str">
        <f t="shared" si="5"/>
        <v/>
      </c>
      <c r="AF72" t="s">
        <v>20</v>
      </c>
    </row>
    <row r="73" spans="1:32" ht="15.75" hidden="1" thickBot="1">
      <c r="A73" s="23"/>
      <c r="B73" s="23"/>
      <c r="C73" s="84" t="s">
        <v>31</v>
      </c>
      <c r="D73" s="85"/>
      <c r="E73" s="86"/>
      <c r="F73" s="86"/>
      <c r="G73" s="86"/>
      <c r="H73" s="86"/>
      <c r="I73" s="86"/>
      <c r="J73" s="86"/>
      <c r="K73" s="86"/>
      <c r="L73" s="86"/>
      <c r="M73" s="86"/>
      <c r="N73" s="86"/>
      <c r="O73" s="87"/>
      <c r="P73" s="88">
        <f>IF(P63&lt;&gt;0,P74/P63,0)</f>
        <v>0</v>
      </c>
      <c r="Q73" s="23"/>
      <c r="R73" s="83" t="s">
        <v>20</v>
      </c>
      <c r="S73" s="23"/>
      <c r="T73" s="23" t="str">
        <f>IF(COUNTIF('[3]Correpondance  PREPA MARG'!A:A,'Prépa marge'!C73)=0,IF(U72="démarque connue (valeur)","",T72),'Prépa marge'!C73)</f>
        <v/>
      </c>
      <c r="U73" s="23" t="str">
        <f t="shared" si="7"/>
        <v/>
      </c>
      <c r="V73" t="str">
        <f>IF(U73="","",IF(U73="CA HT",SUMIF('[3]Correpondance  PREPA MARG'!A:A,'Prépa marge'!T73,'[3]Correpondance  PREPA MARG'!CO:CO),""))</f>
        <v/>
      </c>
      <c r="W73" t="str">
        <f t="shared" si="37"/>
        <v/>
      </c>
      <c r="X73" t="str">
        <f>IF(U73="","",IF(AND(U73="Marge ABACO (valeur)",X67=""),SUMIF('[3]Correpondance  PREPA MARG'!A:A,'Prépa marge'!T73,'[3]Correpondance  PREPA MARG'!DB:DB),""))</f>
        <v/>
      </c>
      <c r="Y73" t="str">
        <f>IF(U73="","",IF(U73="Frais accessoires",SUMIF('[3]Correpondance  PREPA MARG'!A:A,'Prépa marge'!T73,'[3]Correpondance  PREPA MARG'!AO:AO),""))</f>
        <v/>
      </c>
      <c r="Z73" t="str">
        <f>IF(U73="","",IF(U73="Cotisation Centrale",SUMIF('[3]Correpondance  PREPA MARG'!A:A,'Prépa marge'!T73,'[3]Correpondance  PREPA MARG'!BO:BO),""))</f>
        <v/>
      </c>
      <c r="AA73" t="str">
        <f>IF(U73="","",IF(U73="CA HT REEL",SUMIF('[3]Correpondance  PREPA MARG'!A:A,'Prépa marge'!T73,'[3]Correpondance  PREPA MARG'!AB:AB),""))</f>
        <v/>
      </c>
      <c r="AB73" t="str">
        <f>IF(U73="","",IF(U73="CAMV REEL",SUMIF('[3]Correpondance  PREPA MARG'!A:A,'Prépa marge'!T73,'[3]Correpondance  PREPA MARG'!BB:BB),""))</f>
        <v/>
      </c>
      <c r="AC73" t="str">
        <f>IF(U73="","",IF(U73="démarque connue (valeur)",SUMIF('[3]Correpondance  PREPA MARG'!A:A,'Prépa marge'!T73,'[3]Correpondance  PREPA MARG'!DO:DO),""))</f>
        <v/>
      </c>
      <c r="AD73" s="2" t="str">
        <f t="shared" si="5"/>
        <v/>
      </c>
      <c r="AF73" t="s">
        <v>20</v>
      </c>
    </row>
    <row r="74" spans="1:32" hidden="1">
      <c r="A74" s="23"/>
      <c r="B74" s="23"/>
      <c r="C74" s="89" t="s">
        <v>32</v>
      </c>
      <c r="D74" s="47">
        <f t="shared" ref="D74:L74" si="39">D63*D73</f>
        <v>0</v>
      </c>
      <c r="E74" s="47">
        <f t="shared" si="39"/>
        <v>0</v>
      </c>
      <c r="F74" s="47">
        <f t="shared" si="39"/>
        <v>0</v>
      </c>
      <c r="G74" s="47">
        <f t="shared" si="39"/>
        <v>0</v>
      </c>
      <c r="H74" s="47">
        <f t="shared" si="39"/>
        <v>0</v>
      </c>
      <c r="I74" s="47">
        <f t="shared" si="39"/>
        <v>0</v>
      </c>
      <c r="J74" s="47">
        <f t="shared" si="39"/>
        <v>0</v>
      </c>
      <c r="K74" s="47">
        <f t="shared" si="39"/>
        <v>0</v>
      </c>
      <c r="L74" s="47">
        <f t="shared" si="39"/>
        <v>0</v>
      </c>
      <c r="M74" s="47">
        <f>M63*M73</f>
        <v>0</v>
      </c>
      <c r="N74" s="47">
        <f>N63*N73</f>
        <v>0</v>
      </c>
      <c r="O74" s="47">
        <f>O63*O73</f>
        <v>0</v>
      </c>
      <c r="P74" s="90">
        <f>SUM(D74:O74)</f>
        <v>0</v>
      </c>
      <c r="Q74" s="23"/>
      <c r="R74" s="91" t="s">
        <v>20</v>
      </c>
      <c r="S74" s="92"/>
      <c r="T74" s="23" t="str">
        <f>IF(COUNTIF('[3]Correpondance  PREPA MARG'!A:A,'Prépa marge'!C74)=0,IF(U73="démarque connue (valeur)","",T73),'Prépa marge'!C74)</f>
        <v/>
      </c>
      <c r="U74" s="23" t="str">
        <f t="shared" si="7"/>
        <v/>
      </c>
      <c r="V74" t="str">
        <f>IF(U74="","",IF(U74="CA HT",SUMIF('[3]Correpondance  PREPA MARG'!A:A,'Prépa marge'!T74,'[3]Correpondance  PREPA MARG'!CO:CO),""))</f>
        <v/>
      </c>
      <c r="W74" t="str">
        <f t="shared" si="37"/>
        <v/>
      </c>
      <c r="X74" t="str">
        <f>IF(U74="","",IF(AND(U74="Marge ABACO (valeur)",X68=""),SUMIF('[3]Correpondance  PREPA MARG'!A:A,'Prépa marge'!T74,'[3]Correpondance  PREPA MARG'!DB:DB),""))</f>
        <v/>
      </c>
      <c r="Y74" t="str">
        <f>IF(U74="","",IF(U74="Frais accessoires",SUMIF('[3]Correpondance  PREPA MARG'!A:A,'Prépa marge'!T74,'[3]Correpondance  PREPA MARG'!AO:AO),""))</f>
        <v/>
      </c>
      <c r="Z74" t="str">
        <f>IF(U74="","",IF(U74="Cotisation Centrale",SUMIF('[3]Correpondance  PREPA MARG'!A:A,'Prépa marge'!T74,'[3]Correpondance  PREPA MARG'!BO:BO),""))</f>
        <v/>
      </c>
      <c r="AA74" t="str">
        <f>IF(U74="","",IF(U74="CA HT REEL",SUMIF('[3]Correpondance  PREPA MARG'!A:A,'Prépa marge'!T74,'[3]Correpondance  PREPA MARG'!AB:AB),""))</f>
        <v/>
      </c>
      <c r="AB74" t="str">
        <f>IF(U74="","",IF(U74="CAMV REEL",SUMIF('[3]Correpondance  PREPA MARG'!A:A,'Prépa marge'!T74,'[3]Correpondance  PREPA MARG'!BB:BB),""))</f>
        <v/>
      </c>
      <c r="AC74" t="str">
        <f>IF(U74="","",IF(U74="démarque connue (valeur)",SUMIF('[3]Correpondance  PREPA MARG'!A:A,'Prépa marge'!T74,'[3]Correpondance  PREPA MARG'!DO:DO),""))</f>
        <v/>
      </c>
      <c r="AD74" s="2" t="str">
        <f t="shared" si="5"/>
        <v/>
      </c>
      <c r="AF74" t="s">
        <v>20</v>
      </c>
    </row>
    <row r="75" spans="1:32" ht="15.75" hidden="1" thickBot="1">
      <c r="A75" s="23"/>
      <c r="B75" s="23"/>
      <c r="C75" s="84" t="s">
        <v>33</v>
      </c>
      <c r="D75" s="93"/>
      <c r="E75" s="93"/>
      <c r="F75" s="93"/>
      <c r="G75" s="93"/>
      <c r="H75" s="93"/>
      <c r="I75" s="93"/>
      <c r="J75" s="93"/>
      <c r="K75" s="93"/>
      <c r="L75" s="93"/>
      <c r="M75" s="94"/>
      <c r="N75" s="94"/>
      <c r="O75" s="95"/>
      <c r="P75" s="96">
        <f>SUM(D75:O75)</f>
        <v>0</v>
      </c>
      <c r="Q75" s="23"/>
      <c r="R75" s="91" t="s">
        <v>20</v>
      </c>
      <c r="S75" s="92"/>
      <c r="T75" s="23" t="str">
        <f>IF(COUNTIF('[3]Correpondance  PREPA MARG'!A:A,'Prépa marge'!C75)=0,IF(U74="démarque connue (valeur)","",T74),'Prépa marge'!C75)</f>
        <v/>
      </c>
      <c r="U75" s="23" t="str">
        <f t="shared" si="7"/>
        <v/>
      </c>
      <c r="V75" t="str">
        <f>IF(U75="","",IF(U75="CA HT",SUMIF('[3]Correpondance  PREPA MARG'!A:A,'Prépa marge'!T75,'[3]Correpondance  PREPA MARG'!CO:CO),""))</f>
        <v/>
      </c>
      <c r="W75" t="str">
        <f t="shared" si="37"/>
        <v/>
      </c>
      <c r="X75" t="str">
        <f>IF(U75="","",IF(AND(U75="Marge ABACO (valeur)",X69=""),SUMIF('[3]Correpondance  PREPA MARG'!A:A,'Prépa marge'!T75,'[3]Correpondance  PREPA MARG'!DB:DB),""))</f>
        <v/>
      </c>
      <c r="Y75" t="str">
        <f>IF(U75="","",IF(U75="Frais accessoires",SUMIF('[3]Correpondance  PREPA MARG'!A:A,'Prépa marge'!T75,'[3]Correpondance  PREPA MARG'!AO:AO),""))</f>
        <v/>
      </c>
      <c r="Z75" t="str">
        <f>IF(U75="","",IF(U75="Cotisation Centrale",SUMIF('[3]Correpondance  PREPA MARG'!A:A,'Prépa marge'!T75,'[3]Correpondance  PREPA MARG'!BO:BO),""))</f>
        <v/>
      </c>
      <c r="AA75" t="str">
        <f>IF(U75="","",IF(U75="CA HT REEL",SUMIF('[3]Correpondance  PREPA MARG'!A:A,'Prépa marge'!T75,'[3]Correpondance  PREPA MARG'!AB:AB),""))</f>
        <v/>
      </c>
      <c r="AB75" t="str">
        <f>IF(U75="","",IF(U75="CAMV REEL",SUMIF('[3]Correpondance  PREPA MARG'!A:A,'Prépa marge'!T75,'[3]Correpondance  PREPA MARG'!BB:BB),""))</f>
        <v/>
      </c>
      <c r="AC75" t="str">
        <f>IF(U75="","",IF(U75="démarque connue (valeur)",SUMIF('[3]Correpondance  PREPA MARG'!A:A,'Prépa marge'!T75,'[3]Correpondance  PREPA MARG'!DO:DO),""))</f>
        <v/>
      </c>
      <c r="AD75" s="2" t="str">
        <f t="shared" ref="AD75:AD138" si="40">IF(SUM(V75:AC75)=0,"",IF(U75="Marge ABACO (valeur)","",SUM(V75:AC75)-P75))</f>
        <v/>
      </c>
      <c r="AF75" t="s">
        <v>20</v>
      </c>
    </row>
    <row r="76" spans="1:32" hidden="1">
      <c r="A76" s="23"/>
      <c r="B76" s="23"/>
      <c r="C76" s="59" t="s">
        <v>34</v>
      </c>
      <c r="D76" s="81">
        <f t="shared" ref="D76:L76" si="41">IF(D63&lt;&gt;0,D75/D63,0)</f>
        <v>0</v>
      </c>
      <c r="E76" s="81">
        <f t="shared" si="41"/>
        <v>0</v>
      </c>
      <c r="F76" s="81">
        <f t="shared" si="41"/>
        <v>0</v>
      </c>
      <c r="G76" s="81">
        <f t="shared" si="41"/>
        <v>0</v>
      </c>
      <c r="H76" s="81">
        <f t="shared" si="41"/>
        <v>0</v>
      </c>
      <c r="I76" s="81">
        <f t="shared" si="41"/>
        <v>0</v>
      </c>
      <c r="J76" s="81">
        <f t="shared" si="41"/>
        <v>0</v>
      </c>
      <c r="K76" s="81">
        <f t="shared" si="41"/>
        <v>0</v>
      </c>
      <c r="L76" s="81">
        <f t="shared" si="41"/>
        <v>0</v>
      </c>
      <c r="M76" s="81">
        <f>IF(M63&lt;&gt;0,M75/M63,0)</f>
        <v>0</v>
      </c>
      <c r="N76" s="81">
        <f>IF(N63&lt;&gt;0,N75/N63,0)</f>
        <v>0</v>
      </c>
      <c r="O76" s="81">
        <f>IF(O63&lt;&gt;0,O75/O63,0)</f>
        <v>0</v>
      </c>
      <c r="P76" s="82">
        <f>IF(P63&lt;&gt;0,P75/P63,0)</f>
        <v>0</v>
      </c>
      <c r="Q76" s="23"/>
      <c r="R76" s="83" t="s">
        <v>20</v>
      </c>
      <c r="S76" s="97"/>
      <c r="T76" s="23" t="str">
        <f>IF(COUNTIF('[3]Correpondance  PREPA MARG'!A:A,'Prépa marge'!C76)=0,IF(U75="démarque connue (valeur)","",T75),'Prépa marge'!C76)</f>
        <v/>
      </c>
      <c r="U76" s="23" t="str">
        <f t="shared" ref="U76:U139" si="42">IF(OR(C76="CA HT",C76="PRMV ABACO",C76="Frais accessoires",C76="Cotisation Centrale",C76="CA HT REEL",C76="CAMV REEL",C76="démarque connue (valeur)",C76="Marge ABACO (valeur)"),C76,"")</f>
        <v/>
      </c>
      <c r="V76" t="str">
        <f>IF(U76="","",IF(U76="CA HT",SUMIF('[3]Correpondance  PREPA MARG'!A:A,'Prépa marge'!T76,'[3]Correpondance  PREPA MARG'!CO:CO),""))</f>
        <v/>
      </c>
      <c r="W76" t="str">
        <f t="shared" si="37"/>
        <v/>
      </c>
      <c r="X76" t="str">
        <f>IF(U76="","",IF(AND(U76="Marge ABACO (valeur)",X70=""),SUMIF('[3]Correpondance  PREPA MARG'!A:A,'Prépa marge'!T76,'[3]Correpondance  PREPA MARG'!DB:DB),""))</f>
        <v/>
      </c>
      <c r="Y76" t="str">
        <f>IF(U76="","",IF(U76="Frais accessoires",SUMIF('[3]Correpondance  PREPA MARG'!A:A,'Prépa marge'!T76,'[3]Correpondance  PREPA MARG'!AO:AO),""))</f>
        <v/>
      </c>
      <c r="Z76" t="str">
        <f>IF(U76="","",IF(U76="Cotisation Centrale",SUMIF('[3]Correpondance  PREPA MARG'!A:A,'Prépa marge'!T76,'[3]Correpondance  PREPA MARG'!BO:BO),""))</f>
        <v/>
      </c>
      <c r="AA76" t="str">
        <f>IF(U76="","",IF(U76="CA HT REEL",SUMIF('[3]Correpondance  PREPA MARG'!A:A,'Prépa marge'!T76,'[3]Correpondance  PREPA MARG'!AB:AB),""))</f>
        <v/>
      </c>
      <c r="AB76" t="str">
        <f>IF(U76="","",IF(U76="CAMV REEL",SUMIF('[3]Correpondance  PREPA MARG'!A:A,'Prépa marge'!T76,'[3]Correpondance  PREPA MARG'!BB:BB),""))</f>
        <v/>
      </c>
      <c r="AC76" t="str">
        <f>IF(U76="","",IF(U76="démarque connue (valeur)",SUMIF('[3]Correpondance  PREPA MARG'!A:A,'Prépa marge'!T76,'[3]Correpondance  PREPA MARG'!DO:DO),""))</f>
        <v/>
      </c>
      <c r="AD76" s="2" t="str">
        <f t="shared" si="40"/>
        <v/>
      </c>
      <c r="AF76" t="s">
        <v>20</v>
      </c>
    </row>
    <row r="77" spans="1:32" hidden="1">
      <c r="A77" s="23"/>
      <c r="B77" s="23"/>
      <c r="C77" s="59" t="s">
        <v>35</v>
      </c>
      <c r="D77" s="98">
        <f>D51-D63</f>
        <v>0</v>
      </c>
      <c r="E77" s="98">
        <f>E51-E63</f>
        <v>0</v>
      </c>
      <c r="F77" s="98">
        <f>F51-F63</f>
        <v>0</v>
      </c>
      <c r="G77" s="98">
        <f t="shared" ref="G77:L77" si="43">G51-G63</f>
        <v>0</v>
      </c>
      <c r="H77" s="98">
        <f t="shared" si="43"/>
        <v>0</v>
      </c>
      <c r="I77" s="98">
        <f t="shared" si="43"/>
        <v>0</v>
      </c>
      <c r="J77" s="98">
        <f t="shared" si="43"/>
        <v>0</v>
      </c>
      <c r="K77" s="98">
        <f t="shared" si="43"/>
        <v>0</v>
      </c>
      <c r="L77" s="98">
        <f t="shared" si="43"/>
        <v>0</v>
      </c>
      <c r="M77" s="98">
        <f>M51-M63</f>
        <v>0</v>
      </c>
      <c r="N77" s="98">
        <f>N51-N63</f>
        <v>0</v>
      </c>
      <c r="O77" s="98">
        <f>O51-O63</f>
        <v>0</v>
      </c>
      <c r="P77" s="74">
        <f>SUM(D77:O77)</f>
        <v>0</v>
      </c>
      <c r="Q77" s="23"/>
      <c r="R77" s="57" t="s">
        <v>20</v>
      </c>
      <c r="S77" s="92"/>
      <c r="T77" s="23" t="str">
        <f>IF(COUNTIF('[3]Correpondance  PREPA MARG'!A:A,'Prépa marge'!C77)=0,IF(U76="démarque connue (valeur)","",T76),'Prépa marge'!C77)</f>
        <v/>
      </c>
      <c r="U77" s="23" t="str">
        <f t="shared" si="42"/>
        <v/>
      </c>
      <c r="V77" t="str">
        <f>IF(U77="","",IF(U77="CA HT",SUMIF('[3]Correpondance  PREPA MARG'!A:A,'Prépa marge'!T77,'[3]Correpondance  PREPA MARG'!CO:CO),""))</f>
        <v/>
      </c>
      <c r="W77" t="str">
        <f t="shared" si="37"/>
        <v/>
      </c>
      <c r="X77" t="str">
        <f>IF(U77="","",IF(AND(U77="Marge ABACO (valeur)",X71=""),SUMIF('[3]Correpondance  PREPA MARG'!A:A,'Prépa marge'!T77,'[3]Correpondance  PREPA MARG'!DB:DB),""))</f>
        <v/>
      </c>
      <c r="Y77" t="str">
        <f>IF(U77="","",IF(U77="Frais accessoires",SUMIF('[3]Correpondance  PREPA MARG'!A:A,'Prépa marge'!T77,'[3]Correpondance  PREPA MARG'!AO:AO),""))</f>
        <v/>
      </c>
      <c r="Z77" t="str">
        <f>IF(U77="","",IF(U77="Cotisation Centrale",SUMIF('[3]Correpondance  PREPA MARG'!A:A,'Prépa marge'!T77,'[3]Correpondance  PREPA MARG'!BO:BO),""))</f>
        <v/>
      </c>
      <c r="AA77" t="str">
        <f>IF(U77="","",IF(U77="CA HT REEL",SUMIF('[3]Correpondance  PREPA MARG'!A:A,'Prépa marge'!T77,'[3]Correpondance  PREPA MARG'!AB:AB),""))</f>
        <v/>
      </c>
      <c r="AB77" t="str">
        <f>IF(U77="","",IF(U77="CAMV REEL",SUMIF('[3]Correpondance  PREPA MARG'!A:A,'Prépa marge'!T77,'[3]Correpondance  PREPA MARG'!BB:BB),""))</f>
        <v/>
      </c>
      <c r="AC77" t="str">
        <f>IF(U77="","",IF(U77="démarque connue (valeur)",SUMIF('[3]Correpondance  PREPA MARG'!A:A,'Prépa marge'!T77,'[3]Correpondance  PREPA MARG'!DO:DO),""))</f>
        <v/>
      </c>
      <c r="AD77" s="2" t="str">
        <f t="shared" si="40"/>
        <v/>
      </c>
      <c r="AF77" t="s">
        <v>20</v>
      </c>
    </row>
    <row r="78" spans="1:32" hidden="1">
      <c r="A78" s="23"/>
      <c r="B78" s="23"/>
      <c r="C78" s="59" t="s">
        <v>22</v>
      </c>
      <c r="D78" s="99">
        <f t="shared" ref="D78:L78" si="44">IF(D63&lt;&gt;0,D77/D63,0)</f>
        <v>0</v>
      </c>
      <c r="E78" s="99">
        <f t="shared" si="44"/>
        <v>0</v>
      </c>
      <c r="F78" s="99">
        <f t="shared" si="44"/>
        <v>0</v>
      </c>
      <c r="G78" s="99">
        <f t="shared" si="44"/>
        <v>0</v>
      </c>
      <c r="H78" s="99">
        <f t="shared" si="44"/>
        <v>0</v>
      </c>
      <c r="I78" s="99">
        <f t="shared" si="44"/>
        <v>0</v>
      </c>
      <c r="J78" s="99">
        <f t="shared" si="44"/>
        <v>0</v>
      </c>
      <c r="K78" s="99">
        <f t="shared" si="44"/>
        <v>0</v>
      </c>
      <c r="L78" s="99">
        <f t="shared" si="44"/>
        <v>0</v>
      </c>
      <c r="M78" s="99">
        <f>IF(M63&lt;&gt;0,M77/M63,0)</f>
        <v>0</v>
      </c>
      <c r="N78" s="99">
        <f>IF(N63&lt;&gt;0,N77/N63,0)</f>
        <v>0</v>
      </c>
      <c r="O78" s="99">
        <f>IF(O63&lt;&gt;0,O77/O63,0)</f>
        <v>0</v>
      </c>
      <c r="P78" s="61">
        <f>IF(P63&lt;&gt;0,P77/P63,0)</f>
        <v>0</v>
      </c>
      <c r="Q78" s="23"/>
      <c r="R78" s="62" t="s">
        <v>20</v>
      </c>
      <c r="S78" s="92"/>
      <c r="T78" s="23" t="str">
        <f>IF(COUNTIF('[3]Correpondance  PREPA MARG'!A:A,'Prépa marge'!C78)=0,IF(U77="démarque connue (valeur)","",T77),'Prépa marge'!C78)</f>
        <v/>
      </c>
      <c r="U78" s="23" t="str">
        <f t="shared" si="42"/>
        <v/>
      </c>
      <c r="V78" t="str">
        <f>IF(U78="","",IF(U78="CA HT",SUMIF('[3]Correpondance  PREPA MARG'!A:A,'Prépa marge'!T78,'[3]Correpondance  PREPA MARG'!CO:CO),""))</f>
        <v/>
      </c>
      <c r="W78" t="str">
        <f t="shared" si="37"/>
        <v/>
      </c>
      <c r="X78" t="str">
        <f>IF(U78="","",IF(AND(U78="Marge ABACO (valeur)",X72=""),SUMIF('[3]Correpondance  PREPA MARG'!A:A,'Prépa marge'!T78,'[3]Correpondance  PREPA MARG'!DB:DB),""))</f>
        <v/>
      </c>
      <c r="Y78" t="str">
        <f>IF(U78="","",IF(U78="Frais accessoires",SUMIF('[3]Correpondance  PREPA MARG'!A:A,'Prépa marge'!T78,'[3]Correpondance  PREPA MARG'!AO:AO),""))</f>
        <v/>
      </c>
      <c r="Z78" t="str">
        <f>IF(U78="","",IF(U78="Cotisation Centrale",SUMIF('[3]Correpondance  PREPA MARG'!A:A,'Prépa marge'!T78,'[3]Correpondance  PREPA MARG'!BO:BO),""))</f>
        <v/>
      </c>
      <c r="AA78" t="str">
        <f>IF(U78="","",IF(U78="CA HT REEL",SUMIF('[3]Correpondance  PREPA MARG'!A:A,'Prépa marge'!T78,'[3]Correpondance  PREPA MARG'!AB:AB),""))</f>
        <v/>
      </c>
      <c r="AB78" t="str">
        <f>IF(U78="","",IF(U78="CAMV REEL",SUMIF('[3]Correpondance  PREPA MARG'!A:A,'Prépa marge'!T78,'[3]Correpondance  PREPA MARG'!BB:BB),""))</f>
        <v/>
      </c>
      <c r="AC78" t="str">
        <f>IF(U78="","",IF(U78="démarque connue (valeur)",SUMIF('[3]Correpondance  PREPA MARG'!A:A,'Prépa marge'!T78,'[3]Correpondance  PREPA MARG'!DO:DO),""))</f>
        <v/>
      </c>
      <c r="AD78" s="2" t="str">
        <f t="shared" si="40"/>
        <v/>
      </c>
      <c r="AF78" t="s">
        <v>20</v>
      </c>
    </row>
    <row r="79" spans="1:32" hidden="1">
      <c r="A79" s="23"/>
      <c r="B79" s="23"/>
      <c r="C79" s="100" t="s">
        <v>36</v>
      </c>
      <c r="D79" s="47">
        <f t="shared" ref="D79:L79" si="45">D59-D71-D74-D75-D77</f>
        <v>0</v>
      </c>
      <c r="E79" s="47">
        <f t="shared" si="45"/>
        <v>0</v>
      </c>
      <c r="F79" s="47">
        <f t="shared" si="45"/>
        <v>0</v>
      </c>
      <c r="G79" s="47">
        <f t="shared" si="45"/>
        <v>0</v>
      </c>
      <c r="H79" s="47">
        <f t="shared" si="45"/>
        <v>0</v>
      </c>
      <c r="I79" s="47">
        <f t="shared" si="45"/>
        <v>0</v>
      </c>
      <c r="J79" s="47">
        <f t="shared" si="45"/>
        <v>0</v>
      </c>
      <c r="K79" s="47">
        <f t="shared" si="45"/>
        <v>0</v>
      </c>
      <c r="L79" s="47">
        <f t="shared" si="45"/>
        <v>0</v>
      </c>
      <c r="M79" s="47">
        <f>M59-M71-M74-M75-M77</f>
        <v>0</v>
      </c>
      <c r="N79" s="47">
        <f>N59-N71-N74-N75-N77</f>
        <v>0</v>
      </c>
      <c r="O79" s="47">
        <f>O59-O71-O74-O75-O77</f>
        <v>0</v>
      </c>
      <c r="P79" s="101">
        <f>SUM(D79:O79)</f>
        <v>0</v>
      </c>
      <c r="Q79" s="23"/>
      <c r="R79" s="102" t="s">
        <v>20</v>
      </c>
      <c r="S79" s="92"/>
      <c r="T79" s="23" t="str">
        <f>IF(COUNTIF('[3]Correpondance  PREPA MARG'!A:A,'Prépa marge'!C79)=0,IF(U78="démarque connue (valeur)","",T78),'Prépa marge'!C79)</f>
        <v/>
      </c>
      <c r="U79" s="23" t="str">
        <f t="shared" si="42"/>
        <v/>
      </c>
      <c r="V79" t="str">
        <f>IF(U79="","",IF(U79="CA HT",SUMIF('[3]Correpondance  PREPA MARG'!A:A,'Prépa marge'!T79,'[3]Correpondance  PREPA MARG'!CO:CO),""))</f>
        <v/>
      </c>
      <c r="W79" t="str">
        <f t="shared" si="37"/>
        <v/>
      </c>
      <c r="X79" t="str">
        <f>IF(U79="","",IF(AND(U79="Marge ABACO (valeur)",X73=""),SUMIF('[3]Correpondance  PREPA MARG'!A:A,'Prépa marge'!T79,'[3]Correpondance  PREPA MARG'!DB:DB),""))</f>
        <v/>
      </c>
      <c r="Y79" t="str">
        <f>IF(U79="","",IF(U79="Frais accessoires",SUMIF('[3]Correpondance  PREPA MARG'!A:A,'Prépa marge'!T79,'[3]Correpondance  PREPA MARG'!AO:AO),""))</f>
        <v/>
      </c>
      <c r="Z79" t="str">
        <f>IF(U79="","",IF(U79="Cotisation Centrale",SUMIF('[3]Correpondance  PREPA MARG'!A:A,'Prépa marge'!T79,'[3]Correpondance  PREPA MARG'!BO:BO),""))</f>
        <v/>
      </c>
      <c r="AA79" t="str">
        <f>IF(U79="","",IF(U79="CA HT REEL",SUMIF('[3]Correpondance  PREPA MARG'!A:A,'Prépa marge'!T79,'[3]Correpondance  PREPA MARG'!AB:AB),""))</f>
        <v/>
      </c>
      <c r="AB79" t="str">
        <f>IF(U79="","",IF(U79="CAMV REEL",SUMIF('[3]Correpondance  PREPA MARG'!A:A,'Prépa marge'!T79,'[3]Correpondance  PREPA MARG'!BB:BB),""))</f>
        <v/>
      </c>
      <c r="AC79" t="str">
        <f>IF(U79="","",IF(U79="démarque connue (valeur)",SUMIF('[3]Correpondance  PREPA MARG'!A:A,'Prépa marge'!T79,'[3]Correpondance  PREPA MARG'!DO:DO),""))</f>
        <v/>
      </c>
      <c r="AD79" s="2" t="str">
        <f t="shared" si="40"/>
        <v/>
      </c>
      <c r="AF79" t="s">
        <v>20</v>
      </c>
    </row>
    <row r="80" spans="1:32" hidden="1">
      <c r="A80" s="23"/>
      <c r="B80" s="23"/>
      <c r="C80" s="50" t="s">
        <v>37</v>
      </c>
      <c r="D80" s="67">
        <f t="shared" ref="D80:L80" si="46">D72+D73+D76+D78</f>
        <v>0</v>
      </c>
      <c r="E80" s="67">
        <f t="shared" si="46"/>
        <v>0</v>
      </c>
      <c r="F80" s="67">
        <f t="shared" si="46"/>
        <v>0</v>
      </c>
      <c r="G80" s="67">
        <f t="shared" si="46"/>
        <v>0</v>
      </c>
      <c r="H80" s="67">
        <f t="shared" si="46"/>
        <v>0</v>
      </c>
      <c r="I80" s="67">
        <f t="shared" si="46"/>
        <v>0</v>
      </c>
      <c r="J80" s="67">
        <f t="shared" si="46"/>
        <v>0</v>
      </c>
      <c r="K80" s="67">
        <f t="shared" si="46"/>
        <v>0</v>
      </c>
      <c r="L80" s="67">
        <f t="shared" si="46"/>
        <v>0</v>
      </c>
      <c r="M80" s="67">
        <f>M72+M73+M76+M78</f>
        <v>0</v>
      </c>
      <c r="N80" s="67">
        <f>N72+N73+N76+N78</f>
        <v>0</v>
      </c>
      <c r="O80" s="67">
        <f>O72+O73+O76+O78</f>
        <v>0</v>
      </c>
      <c r="P80" s="67">
        <f>P72+P73+P76+P78</f>
        <v>0</v>
      </c>
      <c r="Q80" s="23"/>
      <c r="R80" s="68" t="s">
        <v>20</v>
      </c>
      <c r="S80" s="92"/>
      <c r="T80" s="23" t="str">
        <f>IF(COUNTIF('[3]Correpondance  PREPA MARG'!A:A,'Prépa marge'!C80)=0,IF(U79="démarque connue (valeur)","",T79),'Prépa marge'!C80)</f>
        <v/>
      </c>
      <c r="U80" s="23" t="str">
        <f t="shared" si="42"/>
        <v/>
      </c>
      <c r="V80" t="str">
        <f>IF(U80="","",IF(U80="CA HT",SUMIF('[3]Correpondance  PREPA MARG'!A:A,'Prépa marge'!T80,'[3]Correpondance  PREPA MARG'!CO:CO),""))</f>
        <v/>
      </c>
      <c r="W80" t="str">
        <f t="shared" si="37"/>
        <v/>
      </c>
      <c r="X80" t="str">
        <f>IF(U80="","",IF(AND(U80="Marge ABACO (valeur)",X74=""),SUMIF('[3]Correpondance  PREPA MARG'!A:A,'Prépa marge'!T80,'[3]Correpondance  PREPA MARG'!DB:DB),""))</f>
        <v/>
      </c>
      <c r="Y80" t="str">
        <f>IF(U80="","",IF(U80="Frais accessoires",SUMIF('[3]Correpondance  PREPA MARG'!A:A,'Prépa marge'!T80,'[3]Correpondance  PREPA MARG'!AO:AO),""))</f>
        <v/>
      </c>
      <c r="Z80" t="str">
        <f>IF(U80="","",IF(U80="Cotisation Centrale",SUMIF('[3]Correpondance  PREPA MARG'!A:A,'Prépa marge'!T80,'[3]Correpondance  PREPA MARG'!BO:BO),""))</f>
        <v/>
      </c>
      <c r="AA80" t="str">
        <f>IF(U80="","",IF(U80="CA HT REEL",SUMIF('[3]Correpondance  PREPA MARG'!A:A,'Prépa marge'!T80,'[3]Correpondance  PREPA MARG'!AB:AB),""))</f>
        <v/>
      </c>
      <c r="AB80" t="str">
        <f>IF(U80="","",IF(U80="CAMV REEL",SUMIF('[3]Correpondance  PREPA MARG'!A:A,'Prépa marge'!T80,'[3]Correpondance  PREPA MARG'!BB:BB),""))</f>
        <v/>
      </c>
      <c r="AC80" t="str">
        <f>IF(U80="","",IF(U80="démarque connue (valeur)",SUMIF('[3]Correpondance  PREPA MARG'!A:A,'Prépa marge'!T80,'[3]Correpondance  PREPA MARG'!DO:DO),""))</f>
        <v/>
      </c>
      <c r="AD80" s="2" t="str">
        <f t="shared" si="40"/>
        <v/>
      </c>
      <c r="AF80" t="s">
        <v>20</v>
      </c>
    </row>
    <row r="81" spans="1:32" hidden="1">
      <c r="A81" s="23"/>
      <c r="B81" s="23"/>
      <c r="C81" s="50" t="s">
        <v>38</v>
      </c>
      <c r="D81" s="103">
        <f t="shared" ref="D81:L81" si="47">D71+D74+D75+D77</f>
        <v>0</v>
      </c>
      <c r="E81" s="103">
        <f t="shared" si="47"/>
        <v>0</v>
      </c>
      <c r="F81" s="103">
        <f t="shared" si="47"/>
        <v>0</v>
      </c>
      <c r="G81" s="103">
        <f t="shared" si="47"/>
        <v>0</v>
      </c>
      <c r="H81" s="103">
        <f t="shared" si="47"/>
        <v>0</v>
      </c>
      <c r="I81" s="103">
        <f t="shared" si="47"/>
        <v>0</v>
      </c>
      <c r="J81" s="103">
        <f t="shared" si="47"/>
        <v>0</v>
      </c>
      <c r="K81" s="103">
        <f t="shared" si="47"/>
        <v>0</v>
      </c>
      <c r="L81" s="103">
        <f t="shared" si="47"/>
        <v>0</v>
      </c>
      <c r="M81" s="103">
        <f>M71+M74+M75+M77</f>
        <v>0</v>
      </c>
      <c r="N81" s="103">
        <f>N71+N74+N75+N77</f>
        <v>0</v>
      </c>
      <c r="O81" s="103">
        <f>O71+O74+O75+O77</f>
        <v>0</v>
      </c>
      <c r="P81" s="103">
        <f>P71+P74+P75+P77</f>
        <v>0</v>
      </c>
      <c r="Q81" s="23"/>
      <c r="R81" s="104" t="s">
        <v>20</v>
      </c>
      <c r="S81" s="92"/>
      <c r="T81" s="23" t="str">
        <f>IF(COUNTIF('[3]Correpondance  PREPA MARG'!A:A,'Prépa marge'!C81)=0,IF(U80="démarque connue (valeur)","",T80),'Prépa marge'!C81)</f>
        <v/>
      </c>
      <c r="U81" s="23" t="str">
        <f t="shared" si="42"/>
        <v/>
      </c>
      <c r="V81" t="str">
        <f>IF(U81="","",IF(U81="CA HT",SUMIF('[3]Correpondance  PREPA MARG'!A:A,'Prépa marge'!T81,'[3]Correpondance  PREPA MARG'!CO:CO),""))</f>
        <v/>
      </c>
      <c r="W81" t="str">
        <f t="shared" si="37"/>
        <v/>
      </c>
      <c r="X81" t="str">
        <f>IF(U81="","",IF(AND(U81="Marge ABACO (valeur)",X75=""),SUMIF('[3]Correpondance  PREPA MARG'!A:A,'Prépa marge'!T81,'[3]Correpondance  PREPA MARG'!DB:DB),""))</f>
        <v/>
      </c>
      <c r="Y81" t="str">
        <f>IF(U81="","",IF(U81="Frais accessoires",SUMIF('[3]Correpondance  PREPA MARG'!A:A,'Prépa marge'!T81,'[3]Correpondance  PREPA MARG'!AO:AO),""))</f>
        <v/>
      </c>
      <c r="Z81" t="str">
        <f>IF(U81="","",IF(U81="Cotisation Centrale",SUMIF('[3]Correpondance  PREPA MARG'!A:A,'Prépa marge'!T81,'[3]Correpondance  PREPA MARG'!BO:BO),""))</f>
        <v/>
      </c>
      <c r="AA81" t="str">
        <f>IF(U81="","",IF(U81="CA HT REEL",SUMIF('[3]Correpondance  PREPA MARG'!A:A,'Prépa marge'!T81,'[3]Correpondance  PREPA MARG'!AB:AB),""))</f>
        <v/>
      </c>
      <c r="AB81" t="str">
        <f>IF(U81="","",IF(U81="CAMV REEL",SUMIF('[3]Correpondance  PREPA MARG'!A:A,'Prépa marge'!T81,'[3]Correpondance  PREPA MARG'!BB:BB),""))</f>
        <v/>
      </c>
      <c r="AC81" t="str">
        <f>IF(U81="","",IF(U81="démarque connue (valeur)",SUMIF('[3]Correpondance  PREPA MARG'!A:A,'Prépa marge'!T81,'[3]Correpondance  PREPA MARG'!DO:DO),""))</f>
        <v/>
      </c>
      <c r="AD81" s="2" t="str">
        <f t="shared" si="40"/>
        <v/>
      </c>
      <c r="AF81" t="s">
        <v>20</v>
      </c>
    </row>
    <row r="82" spans="1:32" hidden="1">
      <c r="A82" s="23"/>
      <c r="B82" s="23"/>
      <c r="C82" s="23"/>
      <c r="D82" s="23"/>
      <c r="E82" s="23"/>
      <c r="F82" s="23"/>
      <c r="G82" s="23"/>
      <c r="H82" s="23"/>
      <c r="I82" s="23"/>
      <c r="J82" s="23"/>
      <c r="K82" s="23"/>
      <c r="L82" s="23"/>
      <c r="M82" s="23"/>
      <c r="N82" s="23"/>
      <c r="O82" s="23"/>
      <c r="P82" s="23"/>
      <c r="Q82" s="23"/>
      <c r="R82" s="29" t="s">
        <v>20</v>
      </c>
      <c r="S82" s="23"/>
      <c r="T82" s="23" t="str">
        <f>IF(COUNTIF('[3]Correpondance  PREPA MARG'!A:A,'Prépa marge'!C82)=0,IF(U81="démarque connue (valeur)","",T81),'Prépa marge'!C82)</f>
        <v/>
      </c>
      <c r="U82" s="23" t="str">
        <f t="shared" si="42"/>
        <v/>
      </c>
      <c r="V82" t="str">
        <f>IF(U82="","",IF(U82="CA HT",SUMIF('[3]Correpondance  PREPA MARG'!A:A,'Prépa marge'!T82,'[3]Correpondance  PREPA MARG'!CO:CO),""))</f>
        <v/>
      </c>
      <c r="W82" t="str">
        <f t="shared" si="37"/>
        <v/>
      </c>
      <c r="X82" t="str">
        <f>IF(U82="","",IF(AND(U82="Marge ABACO (valeur)",X76=""),SUMIF('[3]Correpondance  PREPA MARG'!A:A,'Prépa marge'!T82,'[3]Correpondance  PREPA MARG'!DB:DB),""))</f>
        <v/>
      </c>
      <c r="Y82" t="str">
        <f>IF(U82="","",IF(U82="Frais accessoires",SUMIF('[3]Correpondance  PREPA MARG'!A:A,'Prépa marge'!T82,'[3]Correpondance  PREPA MARG'!AO:AO),""))</f>
        <v/>
      </c>
      <c r="Z82" t="str">
        <f>IF(U82="","",IF(U82="Cotisation Centrale",SUMIF('[3]Correpondance  PREPA MARG'!A:A,'Prépa marge'!T82,'[3]Correpondance  PREPA MARG'!BO:BO),""))</f>
        <v/>
      </c>
      <c r="AA82" t="str">
        <f>IF(U82="","",IF(U82="CA HT REEL",SUMIF('[3]Correpondance  PREPA MARG'!A:A,'Prépa marge'!T82,'[3]Correpondance  PREPA MARG'!AB:AB),""))</f>
        <v/>
      </c>
      <c r="AB82" t="str">
        <f>IF(U82="","",IF(U82="CAMV REEL",SUMIF('[3]Correpondance  PREPA MARG'!A:A,'Prépa marge'!T82,'[3]Correpondance  PREPA MARG'!BB:BB),""))</f>
        <v/>
      </c>
      <c r="AC82" t="str">
        <f>IF(U82="","",IF(U82="démarque connue (valeur)",SUMIF('[3]Correpondance  PREPA MARG'!A:A,'Prépa marge'!T82,'[3]Correpondance  PREPA MARG'!DO:DO),""))</f>
        <v/>
      </c>
      <c r="AD82" s="2" t="str">
        <f t="shared" si="40"/>
        <v/>
      </c>
      <c r="AF82" t="s">
        <v>20</v>
      </c>
    </row>
    <row r="83" spans="1:32" hidden="1">
      <c r="A83" s="23"/>
      <c r="B83" s="23"/>
      <c r="C83" s="30" t="s">
        <v>39</v>
      </c>
      <c r="D83" s="105"/>
      <c r="E83" s="105"/>
      <c r="F83" s="105"/>
      <c r="G83" s="105"/>
      <c r="H83" s="105"/>
      <c r="I83" s="105"/>
      <c r="J83" s="105"/>
      <c r="K83" s="105"/>
      <c r="L83" s="105"/>
      <c r="M83" s="105"/>
      <c r="N83" s="105"/>
      <c r="O83" s="105"/>
      <c r="P83" s="32"/>
      <c r="Q83" s="23"/>
      <c r="R83" s="33" t="s">
        <v>20</v>
      </c>
      <c r="S83" s="92"/>
      <c r="T83" s="23" t="str">
        <f>IF(COUNTIF('[3]Correpondance  PREPA MARG'!A:A,'Prépa marge'!C83)=0,IF(U82="démarque connue (valeur)","",T82),'Prépa marge'!C83)</f>
        <v/>
      </c>
      <c r="U83" s="23" t="str">
        <f t="shared" si="42"/>
        <v/>
      </c>
      <c r="V83" t="str">
        <f>IF(U83="","",IF(U83="CA HT",SUMIF('[3]Correpondance  PREPA MARG'!A:A,'Prépa marge'!T83,'[3]Correpondance  PREPA MARG'!CO:CO),""))</f>
        <v/>
      </c>
      <c r="W83" t="str">
        <f t="shared" si="37"/>
        <v/>
      </c>
      <c r="X83" t="str">
        <f>IF(U83="","",IF(AND(U83="Marge ABACO (valeur)",X77=""),SUMIF('[3]Correpondance  PREPA MARG'!A:A,'Prépa marge'!T83,'[3]Correpondance  PREPA MARG'!DB:DB),""))</f>
        <v/>
      </c>
      <c r="Y83" t="str">
        <f>IF(U83="","",IF(U83="Frais accessoires",SUMIF('[3]Correpondance  PREPA MARG'!A:A,'Prépa marge'!T83,'[3]Correpondance  PREPA MARG'!AO:AO),""))</f>
        <v/>
      </c>
      <c r="Z83" t="str">
        <f>IF(U83="","",IF(U83="Cotisation Centrale",SUMIF('[3]Correpondance  PREPA MARG'!A:A,'Prépa marge'!T83,'[3]Correpondance  PREPA MARG'!BO:BO),""))</f>
        <v/>
      </c>
      <c r="AA83" t="str">
        <f>IF(U83="","",IF(U83="CA HT REEL",SUMIF('[3]Correpondance  PREPA MARG'!A:A,'Prépa marge'!T83,'[3]Correpondance  PREPA MARG'!AB:AB),""))</f>
        <v/>
      </c>
      <c r="AB83" t="str">
        <f>IF(U83="","",IF(U83="CAMV REEL",SUMIF('[3]Correpondance  PREPA MARG'!A:A,'Prépa marge'!T83,'[3]Correpondance  PREPA MARG'!BB:BB),""))</f>
        <v/>
      </c>
      <c r="AC83" t="str">
        <f>IF(U83="","",IF(U83="démarque connue (valeur)",SUMIF('[3]Correpondance  PREPA MARG'!A:A,'Prépa marge'!T83,'[3]Correpondance  PREPA MARG'!DO:DO),""))</f>
        <v/>
      </c>
      <c r="AD83" s="2" t="str">
        <f t="shared" si="40"/>
        <v/>
      </c>
      <c r="AF83" t="s">
        <v>20</v>
      </c>
    </row>
    <row r="84" spans="1:32" hidden="1">
      <c r="A84" s="23"/>
      <c r="B84" s="23"/>
      <c r="C84" s="106" t="s">
        <v>40</v>
      </c>
      <c r="D84" s="107">
        <f t="shared" ref="D84:L84" si="48">IF(D63&lt;&gt;0,D79/D63,0)</f>
        <v>0</v>
      </c>
      <c r="E84" s="107">
        <f t="shared" si="48"/>
        <v>0</v>
      </c>
      <c r="F84" s="107">
        <f t="shared" si="48"/>
        <v>0</v>
      </c>
      <c r="G84" s="107">
        <f t="shared" si="48"/>
        <v>0</v>
      </c>
      <c r="H84" s="107">
        <f t="shared" si="48"/>
        <v>0</v>
      </c>
      <c r="I84" s="107">
        <f t="shared" si="48"/>
        <v>0</v>
      </c>
      <c r="J84" s="107">
        <f t="shared" si="48"/>
        <v>0</v>
      </c>
      <c r="K84" s="107">
        <f t="shared" si="48"/>
        <v>0</v>
      </c>
      <c r="L84" s="107">
        <f t="shared" si="48"/>
        <v>0</v>
      </c>
      <c r="M84" s="107">
        <f>IF(M63&lt;&gt;0,M79/M63,0)</f>
        <v>0</v>
      </c>
      <c r="N84" s="107">
        <f>IF(N63&lt;&gt;0,N79/N63,0)</f>
        <v>0</v>
      </c>
      <c r="O84" s="107">
        <f>IF(O63&lt;&gt;0,O79/O63,0)</f>
        <v>0</v>
      </c>
      <c r="P84" s="107">
        <f>IF(P63&lt;&gt;0,P79/P63,0)</f>
        <v>0</v>
      </c>
      <c r="Q84" s="23"/>
      <c r="R84" s="108" t="s">
        <v>20</v>
      </c>
      <c r="S84" s="92"/>
      <c r="T84" s="23" t="str">
        <f>IF(COUNTIF('[3]Correpondance  PREPA MARG'!A:A,'Prépa marge'!C84)=0,IF(U83="démarque connue (valeur)","",T83),'Prépa marge'!C84)</f>
        <v/>
      </c>
      <c r="U84" s="23" t="str">
        <f t="shared" si="42"/>
        <v/>
      </c>
      <c r="V84" t="str">
        <f>IF(U84="","",IF(U84="CA HT",SUMIF('[3]Correpondance  PREPA MARG'!A:A,'Prépa marge'!T84,'[3]Correpondance  PREPA MARG'!CO:CO),""))</f>
        <v/>
      </c>
      <c r="W84" t="str">
        <f t="shared" si="37"/>
        <v/>
      </c>
      <c r="X84" t="str">
        <f>IF(U84="","",IF(AND(U84="Marge ABACO (valeur)",X78=""),SUMIF('[3]Correpondance  PREPA MARG'!A:A,'Prépa marge'!T84,'[3]Correpondance  PREPA MARG'!DB:DB),""))</f>
        <v/>
      </c>
      <c r="Y84" t="str">
        <f>IF(U84="","",IF(U84="Frais accessoires",SUMIF('[3]Correpondance  PREPA MARG'!A:A,'Prépa marge'!T84,'[3]Correpondance  PREPA MARG'!AO:AO),""))</f>
        <v/>
      </c>
      <c r="Z84" t="str">
        <f>IF(U84="","",IF(U84="Cotisation Centrale",SUMIF('[3]Correpondance  PREPA MARG'!A:A,'Prépa marge'!T84,'[3]Correpondance  PREPA MARG'!BO:BO),""))</f>
        <v/>
      </c>
      <c r="AA84" t="str">
        <f>IF(U84="","",IF(U84="CA HT REEL",SUMIF('[3]Correpondance  PREPA MARG'!A:A,'Prépa marge'!T84,'[3]Correpondance  PREPA MARG'!AB:AB),""))</f>
        <v/>
      </c>
      <c r="AB84" t="str">
        <f>IF(U84="","",IF(U84="CAMV REEL",SUMIF('[3]Correpondance  PREPA MARG'!A:A,'Prépa marge'!T84,'[3]Correpondance  PREPA MARG'!BB:BB),""))</f>
        <v/>
      </c>
      <c r="AC84" t="str">
        <f>IF(U84="","",IF(U84="démarque connue (valeur)",SUMIF('[3]Correpondance  PREPA MARG'!A:A,'Prépa marge'!T84,'[3]Correpondance  PREPA MARG'!DO:DO),""))</f>
        <v/>
      </c>
      <c r="AD84" s="2" t="str">
        <f t="shared" si="40"/>
        <v/>
      </c>
      <c r="AF84" t="s">
        <v>20</v>
      </c>
    </row>
    <row r="85" spans="1:32" hidden="1">
      <c r="A85" s="23"/>
      <c r="B85" s="23"/>
      <c r="C85" s="109" t="s">
        <v>41</v>
      </c>
      <c r="D85" s="110">
        <f>D79</f>
        <v>0</v>
      </c>
      <c r="E85" s="110">
        <f t="shared" ref="E85:L85" si="49">D85+E79</f>
        <v>0</v>
      </c>
      <c r="F85" s="110">
        <f t="shared" si="49"/>
        <v>0</v>
      </c>
      <c r="G85" s="110">
        <f t="shared" si="49"/>
        <v>0</v>
      </c>
      <c r="H85" s="110">
        <f t="shared" si="49"/>
        <v>0</v>
      </c>
      <c r="I85" s="110">
        <f t="shared" si="49"/>
        <v>0</v>
      </c>
      <c r="J85" s="110">
        <f t="shared" si="49"/>
        <v>0</v>
      </c>
      <c r="K85" s="110">
        <f t="shared" si="49"/>
        <v>0</v>
      </c>
      <c r="L85" s="110">
        <f t="shared" si="49"/>
        <v>0</v>
      </c>
      <c r="M85" s="110">
        <f>L85+M79</f>
        <v>0</v>
      </c>
      <c r="N85" s="110">
        <f>M85+N79</f>
        <v>0</v>
      </c>
      <c r="O85" s="110">
        <f>N85+O79</f>
        <v>0</v>
      </c>
      <c r="P85" s="111"/>
      <c r="Q85" s="23"/>
      <c r="R85" s="112" t="s">
        <v>20</v>
      </c>
      <c r="S85" s="92"/>
      <c r="T85" s="23" t="str">
        <f>IF(COUNTIF('[3]Correpondance  PREPA MARG'!A:A,'Prépa marge'!C85)=0,IF(U84="démarque connue (valeur)","",T84),'Prépa marge'!C85)</f>
        <v/>
      </c>
      <c r="U85" s="23" t="str">
        <f t="shared" si="42"/>
        <v/>
      </c>
      <c r="V85" t="str">
        <f>IF(U85="","",IF(U85="CA HT",SUMIF('[3]Correpondance  PREPA MARG'!A:A,'Prépa marge'!T85,'[3]Correpondance  PREPA MARG'!CO:CO),""))</f>
        <v/>
      </c>
      <c r="W85" t="str">
        <f t="shared" si="37"/>
        <v/>
      </c>
      <c r="X85" t="str">
        <f>IF(U85="","",IF(AND(U85="Marge ABACO (valeur)",X79=""),SUMIF('[3]Correpondance  PREPA MARG'!A:A,'Prépa marge'!T85,'[3]Correpondance  PREPA MARG'!DB:DB),""))</f>
        <v/>
      </c>
      <c r="Y85" t="str">
        <f>IF(U85="","",IF(U85="Frais accessoires",SUMIF('[3]Correpondance  PREPA MARG'!A:A,'Prépa marge'!T85,'[3]Correpondance  PREPA MARG'!AO:AO),""))</f>
        <v/>
      </c>
      <c r="Z85" t="str">
        <f>IF(U85="","",IF(U85="Cotisation Centrale",SUMIF('[3]Correpondance  PREPA MARG'!A:A,'Prépa marge'!T85,'[3]Correpondance  PREPA MARG'!BO:BO),""))</f>
        <v/>
      </c>
      <c r="AA85" t="str">
        <f>IF(U85="","",IF(U85="CA HT REEL",SUMIF('[3]Correpondance  PREPA MARG'!A:A,'Prépa marge'!T85,'[3]Correpondance  PREPA MARG'!AB:AB),""))</f>
        <v/>
      </c>
      <c r="AB85" t="str">
        <f>IF(U85="","",IF(U85="CAMV REEL",SUMIF('[3]Correpondance  PREPA MARG'!A:A,'Prépa marge'!T85,'[3]Correpondance  PREPA MARG'!BB:BB),""))</f>
        <v/>
      </c>
      <c r="AC85" t="str">
        <f>IF(U85="","",IF(U85="démarque connue (valeur)",SUMIF('[3]Correpondance  PREPA MARG'!A:A,'Prépa marge'!T85,'[3]Correpondance  PREPA MARG'!DO:DO),""))</f>
        <v/>
      </c>
      <c r="AD85" s="2" t="str">
        <f t="shared" si="40"/>
        <v/>
      </c>
      <c r="AF85" t="s">
        <v>20</v>
      </c>
    </row>
    <row r="86" spans="1:32" hidden="1">
      <c r="A86" s="23"/>
      <c r="B86" s="23"/>
      <c r="C86" s="109" t="s">
        <v>42</v>
      </c>
      <c r="D86" s="110">
        <f>D63</f>
        <v>0</v>
      </c>
      <c r="E86" s="110">
        <f t="shared" ref="E86:L86" si="50">D86+E63</f>
        <v>0</v>
      </c>
      <c r="F86" s="110">
        <f t="shared" si="50"/>
        <v>0</v>
      </c>
      <c r="G86" s="110">
        <f t="shared" si="50"/>
        <v>0</v>
      </c>
      <c r="H86" s="110">
        <f t="shared" si="50"/>
        <v>0</v>
      </c>
      <c r="I86" s="110">
        <f t="shared" si="50"/>
        <v>0</v>
      </c>
      <c r="J86" s="110">
        <f t="shared" si="50"/>
        <v>0</v>
      </c>
      <c r="K86" s="110">
        <f t="shared" si="50"/>
        <v>0</v>
      </c>
      <c r="L86" s="110">
        <f t="shared" si="50"/>
        <v>0</v>
      </c>
      <c r="M86" s="110">
        <f>L86+M63</f>
        <v>0</v>
      </c>
      <c r="N86" s="110">
        <f>M86+N63</f>
        <v>0</v>
      </c>
      <c r="O86" s="110">
        <f>N86+O63</f>
        <v>0</v>
      </c>
      <c r="P86" s="111"/>
      <c r="Q86" s="23"/>
      <c r="R86" s="112" t="s">
        <v>20</v>
      </c>
      <c r="S86" s="92"/>
      <c r="T86" s="23" t="str">
        <f>IF(COUNTIF('[3]Correpondance  PREPA MARG'!A:A,'Prépa marge'!C86)=0,IF(U85="démarque connue (valeur)","",T85),'Prépa marge'!C86)</f>
        <v/>
      </c>
      <c r="U86" s="23" t="str">
        <f t="shared" si="42"/>
        <v/>
      </c>
      <c r="V86" t="str">
        <f>IF(U86="","",IF(U86="CA HT",SUMIF('[3]Correpondance  PREPA MARG'!A:A,'Prépa marge'!T86,'[3]Correpondance  PREPA MARG'!CO:CO),""))</f>
        <v/>
      </c>
      <c r="W86" t="str">
        <f t="shared" si="37"/>
        <v/>
      </c>
      <c r="X86" t="str">
        <f>IF(U86="","",IF(AND(U86="Marge ABACO (valeur)",X80=""),SUMIF('[3]Correpondance  PREPA MARG'!A:A,'Prépa marge'!T86,'[3]Correpondance  PREPA MARG'!DB:DB),""))</f>
        <v/>
      </c>
      <c r="Y86" t="str">
        <f>IF(U86="","",IF(U86="Frais accessoires",SUMIF('[3]Correpondance  PREPA MARG'!A:A,'Prépa marge'!T86,'[3]Correpondance  PREPA MARG'!AO:AO),""))</f>
        <v/>
      </c>
      <c r="Z86" t="str">
        <f>IF(U86="","",IF(U86="Cotisation Centrale",SUMIF('[3]Correpondance  PREPA MARG'!A:A,'Prépa marge'!T86,'[3]Correpondance  PREPA MARG'!BO:BO),""))</f>
        <v/>
      </c>
      <c r="AA86" t="str">
        <f>IF(U86="","",IF(U86="CA HT REEL",SUMIF('[3]Correpondance  PREPA MARG'!A:A,'Prépa marge'!T86,'[3]Correpondance  PREPA MARG'!AB:AB),""))</f>
        <v/>
      </c>
      <c r="AB86" t="str">
        <f>IF(U86="","",IF(U86="CAMV REEL",SUMIF('[3]Correpondance  PREPA MARG'!A:A,'Prépa marge'!T86,'[3]Correpondance  PREPA MARG'!BB:BB),""))</f>
        <v/>
      </c>
      <c r="AC86" t="str">
        <f>IF(U86="","",IF(U86="démarque connue (valeur)",SUMIF('[3]Correpondance  PREPA MARG'!A:A,'Prépa marge'!T86,'[3]Correpondance  PREPA MARG'!DO:DO),""))</f>
        <v/>
      </c>
      <c r="AD86" s="2" t="str">
        <f t="shared" si="40"/>
        <v/>
      </c>
      <c r="AF86" t="s">
        <v>20</v>
      </c>
    </row>
    <row r="87" spans="1:32" hidden="1">
      <c r="A87" s="23"/>
      <c r="B87" s="23"/>
      <c r="C87" s="113" t="s">
        <v>43</v>
      </c>
      <c r="D87" s="114">
        <f>D84</f>
        <v>0</v>
      </c>
      <c r="E87" s="114">
        <f t="shared" ref="E87:L87" si="51">IF(E63&lt;&gt;0,E85/E86,0)</f>
        <v>0</v>
      </c>
      <c r="F87" s="114">
        <f t="shared" si="51"/>
        <v>0</v>
      </c>
      <c r="G87" s="114">
        <f t="shared" si="51"/>
        <v>0</v>
      </c>
      <c r="H87" s="114">
        <f t="shared" si="51"/>
        <v>0</v>
      </c>
      <c r="I87" s="114">
        <f t="shared" si="51"/>
        <v>0</v>
      </c>
      <c r="J87" s="114">
        <f t="shared" si="51"/>
        <v>0</v>
      </c>
      <c r="K87" s="114">
        <f t="shared" si="51"/>
        <v>0</v>
      </c>
      <c r="L87" s="114">
        <f t="shared" si="51"/>
        <v>0</v>
      </c>
      <c r="M87" s="114">
        <f>IF(M63&lt;&gt;0,M85/M86,0)</f>
        <v>0</v>
      </c>
      <c r="N87" s="114">
        <f>IF(N63&lt;&gt;0,N85/N86,0)</f>
        <v>0</v>
      </c>
      <c r="O87" s="114">
        <f>IF(O63&lt;&gt;0,O85/O86,0)</f>
        <v>0</v>
      </c>
      <c r="P87" s="115"/>
      <c r="Q87" s="23"/>
      <c r="R87" s="116" t="s">
        <v>20</v>
      </c>
      <c r="S87" s="92"/>
      <c r="T87" s="23" t="str">
        <f>IF(COUNTIF('[3]Correpondance  PREPA MARG'!A:A,'Prépa marge'!C87)=0,IF(U86="démarque connue (valeur)","",T86),'Prépa marge'!C87)</f>
        <v/>
      </c>
      <c r="U87" s="23" t="str">
        <f t="shared" si="42"/>
        <v/>
      </c>
      <c r="V87" t="str">
        <f>IF(U87="","",IF(U87="CA HT",SUMIF('[3]Correpondance  PREPA MARG'!A:A,'Prépa marge'!T87,'[3]Correpondance  PREPA MARG'!CO:CO),""))</f>
        <v/>
      </c>
      <c r="W87" t="str">
        <f t="shared" si="37"/>
        <v/>
      </c>
      <c r="X87" t="str">
        <f>IF(U87="","",IF(AND(U87="Marge ABACO (valeur)",X81=""),SUMIF('[3]Correpondance  PREPA MARG'!A:A,'Prépa marge'!T87,'[3]Correpondance  PREPA MARG'!DB:DB),""))</f>
        <v/>
      </c>
      <c r="Y87" t="str">
        <f>IF(U87="","",IF(U87="Frais accessoires",SUMIF('[3]Correpondance  PREPA MARG'!A:A,'Prépa marge'!T87,'[3]Correpondance  PREPA MARG'!AO:AO),""))</f>
        <v/>
      </c>
      <c r="Z87" t="str">
        <f>IF(U87="","",IF(U87="Cotisation Centrale",SUMIF('[3]Correpondance  PREPA MARG'!A:A,'Prépa marge'!T87,'[3]Correpondance  PREPA MARG'!BO:BO),""))</f>
        <v/>
      </c>
      <c r="AA87" t="str">
        <f>IF(U87="","",IF(U87="CA HT REEL",SUMIF('[3]Correpondance  PREPA MARG'!A:A,'Prépa marge'!T87,'[3]Correpondance  PREPA MARG'!AB:AB),""))</f>
        <v/>
      </c>
      <c r="AB87" t="str">
        <f>IF(U87="","",IF(U87="CAMV REEL",SUMIF('[3]Correpondance  PREPA MARG'!A:A,'Prépa marge'!T87,'[3]Correpondance  PREPA MARG'!BB:BB),""))</f>
        <v/>
      </c>
      <c r="AC87" t="str">
        <f>IF(U87="","",IF(U87="démarque connue (valeur)",SUMIF('[3]Correpondance  PREPA MARG'!A:A,'Prépa marge'!T87,'[3]Correpondance  PREPA MARG'!DO:DO),""))</f>
        <v/>
      </c>
      <c r="AD87" s="2" t="str">
        <f t="shared" si="40"/>
        <v/>
      </c>
      <c r="AF87" t="s">
        <v>20</v>
      </c>
    </row>
    <row r="88" spans="1:32" ht="15.75" hidden="1" thickBot="1">
      <c r="A88" s="23"/>
      <c r="B88" s="23"/>
      <c r="C88" s="117" t="s">
        <v>44</v>
      </c>
      <c r="D88" s="118" t="s">
        <v>14</v>
      </c>
      <c r="E88" s="119" t="s">
        <v>14</v>
      </c>
      <c r="F88" s="119" t="s">
        <v>14</v>
      </c>
      <c r="G88" s="119" t="s">
        <v>14</v>
      </c>
      <c r="H88" s="119" t="s">
        <v>14</v>
      </c>
      <c r="I88" s="119" t="s">
        <v>14</v>
      </c>
      <c r="J88" s="119" t="s">
        <v>14</v>
      </c>
      <c r="K88" s="119" t="s">
        <v>14</v>
      </c>
      <c r="L88" s="119" t="s">
        <v>14</v>
      </c>
      <c r="M88" s="119" t="str">
        <f>+IF($P$88="REEL","REEL","ABACO")</f>
        <v>REEL</v>
      </c>
      <c r="N88" s="119" t="str">
        <f>+IF($P$46="REEL","REEL","ABACO")</f>
        <v>REEL</v>
      </c>
      <c r="O88" s="119" t="str">
        <f>+IF($P$46="REEL","REEL","ABACO")</f>
        <v>REEL</v>
      </c>
      <c r="P88" s="120" t="s">
        <v>14</v>
      </c>
      <c r="Q88" s="23"/>
      <c r="R88" s="121" t="s">
        <v>20</v>
      </c>
      <c r="S88" s="92"/>
      <c r="T88" s="23" t="str">
        <f>IF(COUNTIF('[3]Correpondance  PREPA MARG'!A:A,'Prépa marge'!C88)=0,IF(U87="démarque connue (valeur)","",T87),'Prépa marge'!C88)</f>
        <v/>
      </c>
      <c r="U88" s="23" t="str">
        <f t="shared" si="42"/>
        <v/>
      </c>
      <c r="V88" t="str">
        <f>IF(U88="","",IF(U88="CA HT",SUMIF('[3]Correpondance  PREPA MARG'!A:A,'Prépa marge'!T88,'[3]Correpondance  PREPA MARG'!CO:CO),""))</f>
        <v/>
      </c>
      <c r="W88" t="str">
        <f t="shared" si="37"/>
        <v/>
      </c>
      <c r="X88" t="str">
        <f>IF(U88="","",IF(AND(U88="Marge ABACO (valeur)",X82=""),SUMIF('[3]Correpondance  PREPA MARG'!A:A,'Prépa marge'!T88,'[3]Correpondance  PREPA MARG'!DB:DB),""))</f>
        <v/>
      </c>
      <c r="Y88" t="str">
        <f>IF(U88="","",IF(U88="Frais accessoires",SUMIF('[3]Correpondance  PREPA MARG'!A:A,'Prépa marge'!T88,'[3]Correpondance  PREPA MARG'!AO:AO),""))</f>
        <v/>
      </c>
      <c r="Z88" t="str">
        <f>IF(U88="","",IF(U88="Cotisation Centrale",SUMIF('[3]Correpondance  PREPA MARG'!A:A,'Prépa marge'!T88,'[3]Correpondance  PREPA MARG'!BO:BO),""))</f>
        <v/>
      </c>
      <c r="AA88" t="str">
        <f>IF(U88="","",IF(U88="CA HT REEL",SUMIF('[3]Correpondance  PREPA MARG'!A:A,'Prépa marge'!T88,'[3]Correpondance  PREPA MARG'!AB:AB),""))</f>
        <v/>
      </c>
      <c r="AB88" t="str">
        <f>IF(U88="","",IF(U88="CAMV REEL",SUMIF('[3]Correpondance  PREPA MARG'!A:A,'Prépa marge'!T88,'[3]Correpondance  PREPA MARG'!BB:BB),""))</f>
        <v/>
      </c>
      <c r="AC88" t="str">
        <f>IF(U88="","",IF(U88="démarque connue (valeur)",SUMIF('[3]Correpondance  PREPA MARG'!A:A,'Prépa marge'!T88,'[3]Correpondance  PREPA MARG'!DO:DO),""))</f>
        <v/>
      </c>
      <c r="AD88" s="2" t="str">
        <f t="shared" si="40"/>
        <v/>
      </c>
      <c r="AF88" t="s">
        <v>20</v>
      </c>
    </row>
    <row r="89" spans="1:32">
      <c r="A89" s="23"/>
      <c r="B89" s="23"/>
      <c r="C89" s="23"/>
      <c r="D89" s="23"/>
      <c r="E89" s="23"/>
      <c r="F89" s="23"/>
      <c r="G89" s="23"/>
      <c r="H89" s="23"/>
      <c r="I89" s="23"/>
      <c r="J89" s="23"/>
      <c r="K89" s="23"/>
      <c r="L89" s="23"/>
      <c r="M89" s="23"/>
      <c r="N89" s="23"/>
      <c r="O89" s="23"/>
      <c r="P89" s="23"/>
      <c r="Q89" s="23"/>
      <c r="R89" s="29" t="s">
        <v>20</v>
      </c>
      <c r="S89" s="92"/>
      <c r="T89" s="23" t="str">
        <f>IF(COUNTIF('[3]Correpondance  PREPA MARG'!A:A,'Prépa marge'!C89)=0,IF(U88="démarque connue (valeur)","",T88),'Prépa marge'!C89)</f>
        <v/>
      </c>
      <c r="U89" s="23" t="str">
        <f t="shared" si="42"/>
        <v/>
      </c>
      <c r="V89" t="str">
        <f>IF(U89="","",IF(U89="CA HT",SUMIF('[3]Correpondance  PREPA MARG'!A:A,'Prépa marge'!T89,'[3]Correpondance  PREPA MARG'!CO:CO),""))</f>
        <v/>
      </c>
      <c r="W89" t="str">
        <f t="shared" si="37"/>
        <v/>
      </c>
      <c r="X89" t="str">
        <f>IF(U89="","",IF(AND(U89="Marge ABACO (valeur)",X83=""),SUMIF('[3]Correpondance  PREPA MARG'!A:A,'Prépa marge'!T89,'[3]Correpondance  PREPA MARG'!DB:DB),""))</f>
        <v/>
      </c>
      <c r="Y89" t="str">
        <f>IF(U89="","",IF(U89="Frais accessoires",SUMIF('[3]Correpondance  PREPA MARG'!A:A,'Prépa marge'!T89,'[3]Correpondance  PREPA MARG'!AO:AO),""))</f>
        <v/>
      </c>
      <c r="Z89" t="str">
        <f>IF(U89="","",IF(U89="Cotisation Centrale",SUMIF('[3]Correpondance  PREPA MARG'!A:A,'Prépa marge'!T89,'[3]Correpondance  PREPA MARG'!BO:BO),""))</f>
        <v/>
      </c>
      <c r="AA89" t="str">
        <f>IF(U89="","",IF(U89="CA HT REEL",SUMIF('[3]Correpondance  PREPA MARG'!A:A,'Prépa marge'!T89,'[3]Correpondance  PREPA MARG'!AB:AB),""))</f>
        <v/>
      </c>
      <c r="AB89" t="str">
        <f>IF(U89="","",IF(U89="CAMV REEL",SUMIF('[3]Correpondance  PREPA MARG'!A:A,'Prépa marge'!T89,'[3]Correpondance  PREPA MARG'!BB:BB),""))</f>
        <v/>
      </c>
      <c r="AC89" t="str">
        <f>IF(U89="","",IF(U89="démarque connue (valeur)",SUMIF('[3]Correpondance  PREPA MARG'!A:A,'Prépa marge'!T89,'[3]Correpondance  PREPA MARG'!DO:DO),""))</f>
        <v/>
      </c>
      <c r="AD89" s="2" t="str">
        <f t="shared" si="40"/>
        <v/>
      </c>
      <c r="AF89" t="s">
        <v>20</v>
      </c>
    </row>
    <row r="90" spans="1:32">
      <c r="A90" s="23"/>
      <c r="B90" s="23"/>
      <c r="C90" s="24" t="str">
        <f>[2]Rens!C18</f>
        <v>Volaille LS</v>
      </c>
      <c r="D90" s="26">
        <f>+D48</f>
        <v>41943</v>
      </c>
      <c r="E90" s="26">
        <f t="shared" ref="E90:L90" si="52">DATE(YEAR(D90),MONTH(D90)+2,0)</f>
        <v>41973</v>
      </c>
      <c r="F90" s="26">
        <f t="shared" si="52"/>
        <v>42004</v>
      </c>
      <c r="G90" s="26">
        <f t="shared" si="52"/>
        <v>42035</v>
      </c>
      <c r="H90" s="26">
        <f t="shared" si="52"/>
        <v>42063</v>
      </c>
      <c r="I90" s="26">
        <f t="shared" si="52"/>
        <v>42094</v>
      </c>
      <c r="J90" s="26">
        <f t="shared" si="52"/>
        <v>42124</v>
      </c>
      <c r="K90" s="26">
        <f t="shared" si="52"/>
        <v>42155</v>
      </c>
      <c r="L90" s="26">
        <f t="shared" si="52"/>
        <v>42185</v>
      </c>
      <c r="M90" s="26">
        <f>DATE(YEAR(L90),MONTH(L90)+2,0)</f>
        <v>42216</v>
      </c>
      <c r="N90" s="26">
        <f>DATE(YEAR(M90),MONTH(M90)+2,0)</f>
        <v>42247</v>
      </c>
      <c r="O90" s="26">
        <f>DATE(YEAR(N90),MONTH(N90)+2,0)</f>
        <v>42277</v>
      </c>
      <c r="P90" s="27" t="s">
        <v>16</v>
      </c>
      <c r="Q90" s="23"/>
      <c r="R90" s="28" t="s">
        <v>20</v>
      </c>
      <c r="S90" s="23"/>
      <c r="T90" s="23" t="str">
        <f>IF(COUNTIF('[3]Correpondance  PREPA MARG'!A:A,'Prépa marge'!C90)=0,IF(U89="démarque connue (valeur)","",T89),'Prépa marge'!C90)</f>
        <v>Volaille LS</v>
      </c>
      <c r="U90" s="23" t="str">
        <f t="shared" si="42"/>
        <v/>
      </c>
      <c r="V90" t="str">
        <f>IF(U90="","",IF(U90="CA HT",SUMIF('[3]Correpondance  PREPA MARG'!A:A,'Prépa marge'!T90,'[3]Correpondance  PREPA MARG'!CO:CO),""))</f>
        <v/>
      </c>
      <c r="W90" t="str">
        <f t="shared" si="37"/>
        <v/>
      </c>
      <c r="X90" t="str">
        <f>IF(U90="","",IF(AND(U90="Marge ABACO (valeur)",X84=""),SUMIF('[3]Correpondance  PREPA MARG'!A:A,'Prépa marge'!T90,'[3]Correpondance  PREPA MARG'!DB:DB),""))</f>
        <v/>
      </c>
      <c r="Y90" t="str">
        <f>IF(U90="","",IF(U90="Frais accessoires",SUMIF('[3]Correpondance  PREPA MARG'!A:A,'Prépa marge'!T90,'[3]Correpondance  PREPA MARG'!AO:AO),""))</f>
        <v/>
      </c>
      <c r="Z90" t="str">
        <f>IF(U90="","",IF(U90="Cotisation Centrale",SUMIF('[3]Correpondance  PREPA MARG'!A:A,'Prépa marge'!T90,'[3]Correpondance  PREPA MARG'!BO:BO),""))</f>
        <v/>
      </c>
      <c r="AA90" t="str">
        <f>IF(U90="","",IF(U90="CA HT REEL",SUMIF('[3]Correpondance  PREPA MARG'!A:A,'Prépa marge'!T90,'[3]Correpondance  PREPA MARG'!AB:AB),""))</f>
        <v/>
      </c>
      <c r="AB90" t="str">
        <f>IF(U90="","",IF(U90="CAMV REEL",SUMIF('[3]Correpondance  PREPA MARG'!A:A,'Prépa marge'!T90,'[3]Correpondance  PREPA MARG'!BB:BB),""))</f>
        <v/>
      </c>
      <c r="AC90" t="str">
        <f>IF(U90="","",IF(U90="démarque connue (valeur)",SUMIF('[3]Correpondance  PREPA MARG'!A:A,'Prépa marge'!T90,'[3]Correpondance  PREPA MARG'!DO:DO),""))</f>
        <v/>
      </c>
      <c r="AD90" s="2" t="str">
        <f t="shared" si="40"/>
        <v/>
      </c>
      <c r="AF90" t="s">
        <v>20</v>
      </c>
    </row>
    <row r="91" spans="1:32">
      <c r="A91" s="23"/>
      <c r="B91" s="23"/>
      <c r="C91" s="23"/>
      <c r="D91" s="23"/>
      <c r="E91" s="23"/>
      <c r="F91" s="23"/>
      <c r="G91" s="23"/>
      <c r="H91" s="23"/>
      <c r="I91" s="23"/>
      <c r="J91" s="23"/>
      <c r="K91" s="23"/>
      <c r="L91" s="23"/>
      <c r="M91" s="23"/>
      <c r="N91" s="23"/>
      <c r="O91" s="23"/>
      <c r="P91" s="23"/>
      <c r="Q91" s="23"/>
      <c r="R91" s="29" t="s">
        <v>20</v>
      </c>
      <c r="S91" s="23"/>
      <c r="T91" s="23" t="str">
        <f>IF(COUNTIF('[3]Correpondance  PREPA MARG'!A:A,'Prépa marge'!C91)=0,IF(U90="démarque connue (valeur)","",T90),'Prépa marge'!C91)</f>
        <v>Volaille LS</v>
      </c>
      <c r="U91" s="23" t="str">
        <f t="shared" si="42"/>
        <v/>
      </c>
      <c r="V91" t="str">
        <f>IF(U91="","",IF(U91="CA HT",SUMIF('[3]Correpondance  PREPA MARG'!A:A,'Prépa marge'!T91,'[3]Correpondance  PREPA MARG'!CO:CO),""))</f>
        <v/>
      </c>
      <c r="W91" t="str">
        <f t="shared" si="37"/>
        <v/>
      </c>
      <c r="X91" t="str">
        <f>IF(U91="","",IF(AND(U91="Marge ABACO (valeur)",X85=""),SUMIF('[3]Correpondance  PREPA MARG'!A:A,'Prépa marge'!T91,'[3]Correpondance  PREPA MARG'!DB:DB),""))</f>
        <v/>
      </c>
      <c r="Y91" t="str">
        <f>IF(U91="","",IF(U91="Frais accessoires",SUMIF('[3]Correpondance  PREPA MARG'!A:A,'Prépa marge'!T91,'[3]Correpondance  PREPA MARG'!AO:AO),""))</f>
        <v/>
      </c>
      <c r="Z91" t="str">
        <f>IF(U91="","",IF(U91="Cotisation Centrale",SUMIF('[3]Correpondance  PREPA MARG'!A:A,'Prépa marge'!T91,'[3]Correpondance  PREPA MARG'!BO:BO),""))</f>
        <v/>
      </c>
      <c r="AA91" t="str">
        <f>IF(U91="","",IF(U91="CA HT REEL",SUMIF('[3]Correpondance  PREPA MARG'!A:A,'Prépa marge'!T91,'[3]Correpondance  PREPA MARG'!AB:AB),""))</f>
        <v/>
      </c>
      <c r="AB91" t="str">
        <f>IF(U91="","",IF(U91="CAMV REEL",SUMIF('[3]Correpondance  PREPA MARG'!A:A,'Prépa marge'!T91,'[3]Correpondance  PREPA MARG'!BB:BB),""))</f>
        <v/>
      </c>
      <c r="AC91" t="str">
        <f>IF(U91="","",IF(U91="démarque connue (valeur)",SUMIF('[3]Correpondance  PREPA MARG'!A:A,'Prépa marge'!T91,'[3]Correpondance  PREPA MARG'!DO:DO),""))</f>
        <v/>
      </c>
      <c r="AD91" s="2" t="str">
        <f t="shared" si="40"/>
        <v/>
      </c>
      <c r="AF91" t="s">
        <v>20</v>
      </c>
    </row>
    <row r="92" spans="1:32" ht="15.75" thickBot="1">
      <c r="A92" s="23"/>
      <c r="B92" s="23"/>
      <c r="C92" s="30" t="s">
        <v>18</v>
      </c>
      <c r="D92" s="31"/>
      <c r="E92" s="31"/>
      <c r="F92" s="31"/>
      <c r="G92" s="31"/>
      <c r="H92" s="31"/>
      <c r="I92" s="31"/>
      <c r="J92" s="31"/>
      <c r="K92" s="31"/>
      <c r="L92" s="31"/>
      <c r="M92" s="31"/>
      <c r="N92" s="31"/>
      <c r="O92" s="31"/>
      <c r="P92" s="32"/>
      <c r="Q92" s="23"/>
      <c r="R92" s="33" t="s">
        <v>20</v>
      </c>
      <c r="S92" s="23"/>
      <c r="T92" s="23" t="str">
        <f>IF(COUNTIF('[3]Correpondance  PREPA MARG'!A:A,'Prépa marge'!C92)=0,IF(U91="démarque connue (valeur)","",T91),'Prépa marge'!C92)</f>
        <v>Volaille LS</v>
      </c>
      <c r="U92" s="23" t="str">
        <f t="shared" si="42"/>
        <v/>
      </c>
      <c r="V92" t="str">
        <f>IF(U92="","",IF(U92="CA HT",SUMIF('[3]Correpondance  PREPA MARG'!A:A,'Prépa marge'!T92,'[3]Correpondance  PREPA MARG'!CO:CO),""))</f>
        <v/>
      </c>
      <c r="W92" t="str">
        <f t="shared" si="37"/>
        <v/>
      </c>
      <c r="X92" t="str">
        <f>IF(U92="","",IF(AND(U92="Marge ABACO (valeur)",X86=""),SUMIF('[3]Correpondance  PREPA MARG'!A:A,'Prépa marge'!T92,'[3]Correpondance  PREPA MARG'!DB:DB),""))</f>
        <v/>
      </c>
      <c r="Y92" t="str">
        <f>IF(U92="","",IF(U92="Frais accessoires",SUMIF('[3]Correpondance  PREPA MARG'!A:A,'Prépa marge'!T92,'[3]Correpondance  PREPA MARG'!AO:AO),""))</f>
        <v/>
      </c>
      <c r="Z92" t="str">
        <f>IF(U92="","",IF(U92="Cotisation Centrale",SUMIF('[3]Correpondance  PREPA MARG'!A:A,'Prépa marge'!T92,'[3]Correpondance  PREPA MARG'!BO:BO),""))</f>
        <v/>
      </c>
      <c r="AA92" t="str">
        <f>IF(U92="","",IF(U92="CA HT REEL",SUMIF('[3]Correpondance  PREPA MARG'!A:A,'Prépa marge'!T92,'[3]Correpondance  PREPA MARG'!AB:AB),""))</f>
        <v/>
      </c>
      <c r="AB92" t="str">
        <f>IF(U92="","",IF(U92="CAMV REEL",SUMIF('[3]Correpondance  PREPA MARG'!A:A,'Prépa marge'!T92,'[3]Correpondance  PREPA MARG'!BB:BB),""))</f>
        <v/>
      </c>
      <c r="AC92" t="str">
        <f>IF(U92="","",IF(U92="démarque connue (valeur)",SUMIF('[3]Correpondance  PREPA MARG'!A:A,'Prépa marge'!T92,'[3]Correpondance  PREPA MARG'!DO:DO),""))</f>
        <v/>
      </c>
      <c r="AD92" s="2" t="str">
        <f t="shared" si="40"/>
        <v/>
      </c>
      <c r="AF92" t="s">
        <v>20</v>
      </c>
    </row>
    <row r="93" spans="1:32">
      <c r="A93" s="23"/>
      <c r="B93" s="23"/>
      <c r="C93" s="34" t="s">
        <v>0</v>
      </c>
      <c r="D93" s="35">
        <v>3940</v>
      </c>
      <c r="E93" s="36">
        <v>4114</v>
      </c>
      <c r="F93" s="36"/>
      <c r="G93" s="36"/>
      <c r="H93" s="36"/>
      <c r="I93" s="36"/>
      <c r="J93" s="36"/>
      <c r="K93" s="36"/>
      <c r="L93" s="36"/>
      <c r="M93" s="36"/>
      <c r="N93" s="36"/>
      <c r="O93" s="37"/>
      <c r="P93" s="38">
        <f>SUM(D93:O93)</f>
        <v>8054</v>
      </c>
      <c r="Q93" s="23"/>
      <c r="R93" s="39">
        <v>81690</v>
      </c>
      <c r="S93" s="23"/>
      <c r="T93" s="23" t="str">
        <f>IF(COUNTIF('[3]Correpondance  PREPA MARG'!A:A,'Prépa marge'!C93)=0,IF(U92="démarque connue (valeur)","",T92),'Prépa marge'!C93)</f>
        <v>Volaille LS</v>
      </c>
      <c r="U93" s="23" t="str">
        <f t="shared" si="42"/>
        <v>CA HT</v>
      </c>
      <c r="V93">
        <f ca="1">IF(U93="","",IF(U93="CA HT",SUMIF('[3]Correpondance  PREPA MARG'!A:A,'Prépa marge'!T93,'[3]Correpondance  PREPA MARG'!CO:CO),""))</f>
        <v>8054</v>
      </c>
      <c r="W93" t="str">
        <f t="shared" si="37"/>
        <v/>
      </c>
      <c r="X93" t="str">
        <f>IF(U93="","",IF(AND(U93="Marge ABACO (valeur)",X87=""),SUMIF('[3]Correpondance  PREPA MARG'!A:A,'Prépa marge'!T93,'[3]Correpondance  PREPA MARG'!DB:DB),""))</f>
        <v/>
      </c>
      <c r="Y93" t="str">
        <f>IF(U93="","",IF(U93="Frais accessoires",SUMIF('[3]Correpondance  PREPA MARG'!A:A,'Prépa marge'!T93,'[3]Correpondance  PREPA MARG'!AO:AO),""))</f>
        <v/>
      </c>
      <c r="Z93" t="str">
        <f>IF(U93="","",IF(U93="Cotisation Centrale",SUMIF('[3]Correpondance  PREPA MARG'!A:A,'Prépa marge'!T93,'[3]Correpondance  PREPA MARG'!BO:BO),""))</f>
        <v/>
      </c>
      <c r="AA93" t="str">
        <f>IF(U93="","",IF(U93="CA HT REEL",SUMIF('[3]Correpondance  PREPA MARG'!A:A,'Prépa marge'!T93,'[3]Correpondance  PREPA MARG'!AB:AB),""))</f>
        <v/>
      </c>
      <c r="AB93" t="str">
        <f>IF(U93="","",IF(U93="CAMV REEL",SUMIF('[3]Correpondance  PREPA MARG'!A:A,'Prépa marge'!T93,'[3]Correpondance  PREPA MARG'!BB:BB),""))</f>
        <v/>
      </c>
      <c r="AC93" t="str">
        <f>IF(U93="","",IF(U93="démarque connue (valeur)",SUMIF('[3]Correpondance  PREPA MARG'!A:A,'Prépa marge'!T93,'[3]Correpondance  PREPA MARG'!DO:DO),""))</f>
        <v/>
      </c>
      <c r="AD93" s="2">
        <f t="shared" ca="1" si="40"/>
        <v>0</v>
      </c>
      <c r="AF93">
        <v>77090</v>
      </c>
    </row>
    <row r="94" spans="1:32" ht="15.75" thickBot="1">
      <c r="A94" s="23"/>
      <c r="B94" s="23"/>
      <c r="C94" s="40" t="s">
        <v>1</v>
      </c>
      <c r="D94" s="41">
        <v>2567</v>
      </c>
      <c r="E94" s="42">
        <v>2829</v>
      </c>
      <c r="F94" s="42"/>
      <c r="G94" s="42"/>
      <c r="H94" s="42"/>
      <c r="I94" s="42"/>
      <c r="J94" s="42"/>
      <c r="K94" s="42"/>
      <c r="L94" s="42"/>
      <c r="M94" s="42"/>
      <c r="N94" s="42"/>
      <c r="O94" s="43"/>
      <c r="P94" s="44">
        <f>SUM(D94:O94)</f>
        <v>5396</v>
      </c>
      <c r="Q94" s="23"/>
      <c r="R94" s="45">
        <v>56622</v>
      </c>
      <c r="S94" s="23"/>
      <c r="T94" s="23" t="str">
        <f>IF(COUNTIF('[3]Correpondance  PREPA MARG'!A:A,'Prépa marge'!C94)=0,IF(U93="démarque connue (valeur)","",T93),'Prépa marge'!C94)</f>
        <v>Volaille LS</v>
      </c>
      <c r="U94" s="23" t="str">
        <f t="shared" si="42"/>
        <v>PRMV ABACO</v>
      </c>
      <c r="V94" t="str">
        <f>IF(U94="","",IF(U94="CA HT",SUMIF('[3]Correpondance  PREPA MARG'!A:A,'Prépa marge'!T94,'[3]Correpondance  PREPA MARG'!CO:CO),""))</f>
        <v/>
      </c>
      <c r="W94">
        <f t="shared" ca="1" si="37"/>
        <v>5396</v>
      </c>
      <c r="X94" t="str">
        <f>IF(U94="","",IF(AND(U94="Marge ABACO (valeur)",X88=""),SUMIF('[3]Correpondance  PREPA MARG'!A:A,'Prépa marge'!T94,'[3]Correpondance  PREPA MARG'!DB:DB),""))</f>
        <v/>
      </c>
      <c r="Y94" t="str">
        <f>IF(U94="","",IF(U94="Frais accessoires",SUMIF('[3]Correpondance  PREPA MARG'!A:A,'Prépa marge'!T94,'[3]Correpondance  PREPA MARG'!AO:AO),""))</f>
        <v/>
      </c>
      <c r="Z94" t="str">
        <f>IF(U94="","",IF(U94="Cotisation Centrale",SUMIF('[3]Correpondance  PREPA MARG'!A:A,'Prépa marge'!T94,'[3]Correpondance  PREPA MARG'!BO:BO),""))</f>
        <v/>
      </c>
      <c r="AA94" t="str">
        <f>IF(U94="","",IF(U94="CA HT REEL",SUMIF('[3]Correpondance  PREPA MARG'!A:A,'Prépa marge'!T94,'[3]Correpondance  PREPA MARG'!AB:AB),""))</f>
        <v/>
      </c>
      <c r="AB94" t="str">
        <f>IF(U94="","",IF(U94="CAMV REEL",SUMIF('[3]Correpondance  PREPA MARG'!A:A,'Prépa marge'!T94,'[3]Correpondance  PREPA MARG'!BB:BB),""))</f>
        <v/>
      </c>
      <c r="AC94" t="str">
        <f>IF(U94="","",IF(U94="démarque connue (valeur)",SUMIF('[3]Correpondance  PREPA MARG'!A:A,'Prépa marge'!T94,'[3]Correpondance  PREPA MARG'!DO:DO),""))</f>
        <v/>
      </c>
      <c r="AD94" s="2">
        <f t="shared" ca="1" si="40"/>
        <v>0</v>
      </c>
      <c r="AF94">
        <v>52558</v>
      </c>
    </row>
    <row r="95" spans="1:32">
      <c r="A95" s="23"/>
      <c r="B95" s="23"/>
      <c r="C95" s="46" t="s">
        <v>19</v>
      </c>
      <c r="D95" s="47">
        <f t="shared" ref="D95:L95" si="53">D93-D94</f>
        <v>1373</v>
      </c>
      <c r="E95" s="47">
        <f t="shared" si="53"/>
        <v>1285</v>
      </c>
      <c r="F95" s="47">
        <f t="shared" si="53"/>
        <v>0</v>
      </c>
      <c r="G95" s="47">
        <f t="shared" si="53"/>
        <v>0</v>
      </c>
      <c r="H95" s="47">
        <f t="shared" si="53"/>
        <v>0</v>
      </c>
      <c r="I95" s="47">
        <f t="shared" si="53"/>
        <v>0</v>
      </c>
      <c r="J95" s="47">
        <f t="shared" si="53"/>
        <v>0</v>
      </c>
      <c r="K95" s="47">
        <f t="shared" si="53"/>
        <v>0</v>
      </c>
      <c r="L95" s="47">
        <f t="shared" si="53"/>
        <v>0</v>
      </c>
      <c r="M95" s="47">
        <f>M93-M94</f>
        <v>0</v>
      </c>
      <c r="N95" s="47">
        <f>N93-N94</f>
        <v>0</v>
      </c>
      <c r="O95" s="47">
        <f>O93-O94</f>
        <v>0</v>
      </c>
      <c r="P95" s="48">
        <f>P93-P94</f>
        <v>2658</v>
      </c>
      <c r="Q95" s="23"/>
      <c r="R95" s="49" t="s">
        <v>20</v>
      </c>
      <c r="S95" s="23"/>
      <c r="T95" s="23" t="str">
        <f>IF(COUNTIF('[3]Correpondance  PREPA MARG'!A:A,'Prépa marge'!C95)=0,IF(U94="démarque connue (valeur)","",T94),'Prépa marge'!C95)</f>
        <v>Volaille LS</v>
      </c>
      <c r="U95" s="23" t="str">
        <f t="shared" si="42"/>
        <v>Marge ABACO (valeur)</v>
      </c>
      <c r="V95" t="str">
        <f>IF(U95="","",IF(U95="CA HT",SUMIF('[3]Correpondance  PREPA MARG'!A:A,'Prépa marge'!T95,'[3]Correpondance  PREPA MARG'!CO:CO),""))</f>
        <v/>
      </c>
      <c r="W95" t="str">
        <f t="shared" si="37"/>
        <v/>
      </c>
      <c r="X95">
        <f ca="1">IF(U95="","",IF(AND(U95="Marge ABACO (valeur)",X89=""),SUMIF('[3]Correpondance  PREPA MARG'!A:A,'Prépa marge'!T95,'[3]Correpondance  PREPA MARG'!DB:DB),""))</f>
        <v>2658</v>
      </c>
      <c r="Y95" t="str">
        <f>IF(U95="","",IF(U95="Frais accessoires",SUMIF('[3]Correpondance  PREPA MARG'!A:A,'Prépa marge'!T95,'[3]Correpondance  PREPA MARG'!AO:AO),""))</f>
        <v/>
      </c>
      <c r="Z95" t="str">
        <f>IF(U95="","",IF(U95="Cotisation Centrale",SUMIF('[3]Correpondance  PREPA MARG'!A:A,'Prépa marge'!T95,'[3]Correpondance  PREPA MARG'!BO:BO),""))</f>
        <v/>
      </c>
      <c r="AA95" t="str">
        <f>IF(U95="","",IF(U95="CA HT REEL",SUMIF('[3]Correpondance  PREPA MARG'!A:A,'Prépa marge'!T95,'[3]Correpondance  PREPA MARG'!AB:AB),""))</f>
        <v/>
      </c>
      <c r="AB95" t="str">
        <f>IF(U95="","",IF(U95="CAMV REEL",SUMIF('[3]Correpondance  PREPA MARG'!A:A,'Prépa marge'!T95,'[3]Correpondance  PREPA MARG'!BB:BB),""))</f>
        <v/>
      </c>
      <c r="AC95" t="str">
        <f>IF(U95="","",IF(U95="démarque connue (valeur)",SUMIF('[3]Correpondance  PREPA MARG'!A:A,'Prépa marge'!T95,'[3]Correpondance  PREPA MARG'!DO:DO),""))</f>
        <v/>
      </c>
      <c r="AD95" s="2" t="str">
        <f t="shared" ca="1" si="40"/>
        <v/>
      </c>
      <c r="AF95" t="s">
        <v>20</v>
      </c>
    </row>
    <row r="96" spans="1:32" ht="15.75" thickBot="1">
      <c r="A96" s="23"/>
      <c r="B96" s="23"/>
      <c r="C96" s="50" t="s">
        <v>21</v>
      </c>
      <c r="D96" s="51">
        <f t="shared" ref="D96:L96" si="54">IF(D93=0,0,D95/D93)</f>
        <v>0.34847715736040608</v>
      </c>
      <c r="E96" s="51">
        <f t="shared" si="54"/>
        <v>0.31234807972775885</v>
      </c>
      <c r="F96" s="51">
        <f t="shared" si="54"/>
        <v>0</v>
      </c>
      <c r="G96" s="51">
        <f t="shared" si="54"/>
        <v>0</v>
      </c>
      <c r="H96" s="51">
        <f t="shared" si="54"/>
        <v>0</v>
      </c>
      <c r="I96" s="51">
        <f t="shared" si="54"/>
        <v>0</v>
      </c>
      <c r="J96" s="51">
        <f t="shared" si="54"/>
        <v>0</v>
      </c>
      <c r="K96" s="51">
        <f t="shared" si="54"/>
        <v>0</v>
      </c>
      <c r="L96" s="51">
        <f t="shared" si="54"/>
        <v>0</v>
      </c>
      <c r="M96" s="51">
        <f>IF(M93=0,0,M95/M93)</f>
        <v>0</v>
      </c>
      <c r="N96" s="51">
        <f>IF(N93=0,0,N95/N93)</f>
        <v>0</v>
      </c>
      <c r="O96" s="51">
        <f>IF(O93=0,0,O95/O93)</f>
        <v>0</v>
      </c>
      <c r="P96" s="52">
        <f>IF(P93=0,0,P95/P93)</f>
        <v>0.33002234914328282</v>
      </c>
      <c r="Q96" s="23"/>
      <c r="R96" s="53" t="s">
        <v>20</v>
      </c>
      <c r="S96" s="23"/>
      <c r="T96" s="23" t="str">
        <f>IF(COUNTIF('[3]Correpondance  PREPA MARG'!A:A,'Prépa marge'!C96)=0,IF(U95="démarque connue (valeur)","",T95),'Prépa marge'!C96)</f>
        <v>Volaille LS</v>
      </c>
      <c r="U96" s="23" t="str">
        <f t="shared" si="42"/>
        <v/>
      </c>
      <c r="V96" t="str">
        <f>IF(U96="","",IF(U96="CA HT",SUMIF('[3]Correpondance  PREPA MARG'!A:A,'Prépa marge'!T96,'[3]Correpondance  PREPA MARG'!CO:CO),""))</f>
        <v/>
      </c>
      <c r="W96" t="str">
        <f t="shared" si="37"/>
        <v/>
      </c>
      <c r="X96" t="str">
        <f>IF(U96="","",IF(AND(U96="Marge ABACO (valeur)",X90=""),SUMIF('[3]Correpondance  PREPA MARG'!A:A,'Prépa marge'!T96,'[3]Correpondance  PREPA MARG'!DB:DB),""))</f>
        <v/>
      </c>
      <c r="Y96" t="str">
        <f>IF(U96="","",IF(U96="Frais accessoires",SUMIF('[3]Correpondance  PREPA MARG'!A:A,'Prépa marge'!T96,'[3]Correpondance  PREPA MARG'!AO:AO),""))</f>
        <v/>
      </c>
      <c r="Z96" t="str">
        <f>IF(U96="","",IF(U96="Cotisation Centrale",SUMIF('[3]Correpondance  PREPA MARG'!A:A,'Prépa marge'!T96,'[3]Correpondance  PREPA MARG'!BO:BO),""))</f>
        <v/>
      </c>
      <c r="AA96" t="str">
        <f>IF(U96="","",IF(U96="CA HT REEL",SUMIF('[3]Correpondance  PREPA MARG'!A:A,'Prépa marge'!T96,'[3]Correpondance  PREPA MARG'!AB:AB),""))</f>
        <v/>
      </c>
      <c r="AB96" t="str">
        <f>IF(U96="","",IF(U96="CAMV REEL",SUMIF('[3]Correpondance  PREPA MARG'!A:A,'Prépa marge'!T96,'[3]Correpondance  PREPA MARG'!BB:BB),""))</f>
        <v/>
      </c>
      <c r="AC96" t="str">
        <f>IF(U96="","",IF(U96="démarque connue (valeur)",SUMIF('[3]Correpondance  PREPA MARG'!A:A,'Prépa marge'!T96,'[3]Correpondance  PREPA MARG'!DO:DO),""))</f>
        <v/>
      </c>
      <c r="AD96" s="2" t="str">
        <f t="shared" si="40"/>
        <v/>
      </c>
      <c r="AF96" t="s">
        <v>20</v>
      </c>
    </row>
    <row r="97" spans="1:32">
      <c r="A97" s="23"/>
      <c r="B97" s="23"/>
      <c r="C97" s="54" t="s">
        <v>3</v>
      </c>
      <c r="D97" s="35"/>
      <c r="E97" s="36"/>
      <c r="F97" s="36"/>
      <c r="G97" s="36"/>
      <c r="H97" s="36"/>
      <c r="I97" s="55"/>
      <c r="J97" s="55"/>
      <c r="K97" s="36"/>
      <c r="L97" s="36"/>
      <c r="M97" s="36"/>
      <c r="N97" s="36"/>
      <c r="O97" s="37"/>
      <c r="P97" s="56">
        <f>SUM(D97:O97)</f>
        <v>0</v>
      </c>
      <c r="Q97" s="23"/>
      <c r="R97" s="57" t="s">
        <v>20</v>
      </c>
      <c r="S97" s="23"/>
      <c r="T97" s="23" t="str">
        <f>IF(COUNTIF('[3]Correpondance  PREPA MARG'!A:A,'Prépa marge'!C97)=0,IF(U96="démarque connue (valeur)","",T96),'Prépa marge'!C97)</f>
        <v>Volaille LS</v>
      </c>
      <c r="U97" s="23" t="str">
        <f t="shared" si="42"/>
        <v>Frais accessoires</v>
      </c>
      <c r="V97" t="str">
        <f>IF(U97="","",IF(U97="CA HT",SUMIF('[3]Correpondance  PREPA MARG'!A:A,'Prépa marge'!T97,'[3]Correpondance  PREPA MARG'!CO:CO),""))</f>
        <v/>
      </c>
      <c r="W97" t="str">
        <f t="shared" si="37"/>
        <v/>
      </c>
      <c r="X97" t="str">
        <f>IF(U97="","",IF(AND(U97="Marge ABACO (valeur)",X91=""),SUMIF('[3]Correpondance  PREPA MARG'!A:A,'Prépa marge'!T97,'[3]Correpondance  PREPA MARG'!DB:DB),""))</f>
        <v/>
      </c>
      <c r="Y97">
        <f ca="1">IF(U97="","",IF(U97="Frais accessoires",SUMIF('[3]Correpondance  PREPA MARG'!A:A,'Prépa marge'!T97,'[3]Correpondance  PREPA MARG'!AO:AO),""))</f>
        <v>0</v>
      </c>
      <c r="Z97" t="str">
        <f>IF(U97="","",IF(U97="Cotisation Centrale",SUMIF('[3]Correpondance  PREPA MARG'!A:A,'Prépa marge'!T97,'[3]Correpondance  PREPA MARG'!BO:BO),""))</f>
        <v/>
      </c>
      <c r="AA97" t="str">
        <f>IF(U97="","",IF(U97="CA HT REEL",SUMIF('[3]Correpondance  PREPA MARG'!A:A,'Prépa marge'!T97,'[3]Correpondance  PREPA MARG'!AB:AB),""))</f>
        <v/>
      </c>
      <c r="AB97" t="str">
        <f>IF(U97="","",IF(U97="CAMV REEL",SUMIF('[3]Correpondance  PREPA MARG'!A:A,'Prépa marge'!T97,'[3]Correpondance  PREPA MARG'!BB:BB),""))</f>
        <v/>
      </c>
      <c r="AC97" t="str">
        <f>IF(U97="","",IF(U97="démarque connue (valeur)",SUMIF('[3]Correpondance  PREPA MARG'!A:A,'Prépa marge'!T97,'[3]Correpondance  PREPA MARG'!DO:DO),""))</f>
        <v/>
      </c>
      <c r="AD97" s="2" t="str">
        <f t="shared" ca="1" si="40"/>
        <v/>
      </c>
      <c r="AF97" t="s">
        <v>20</v>
      </c>
    </row>
    <row r="98" spans="1:32" ht="15.75" thickBot="1">
      <c r="A98" s="23"/>
      <c r="B98" s="23"/>
      <c r="C98" s="58" t="s">
        <v>4</v>
      </c>
      <c r="D98" s="41">
        <v>77</v>
      </c>
      <c r="E98" s="42">
        <v>78</v>
      </c>
      <c r="F98" s="42"/>
      <c r="G98" s="42"/>
      <c r="H98" s="42"/>
      <c r="I98" s="42"/>
      <c r="J98" s="42"/>
      <c r="K98" s="42"/>
      <c r="L98" s="42"/>
      <c r="M98" s="42"/>
      <c r="N98" s="42"/>
      <c r="O98" s="43"/>
      <c r="P98" s="56">
        <f>SUM(D98:O98)</f>
        <v>155</v>
      </c>
      <c r="Q98" s="23"/>
      <c r="R98" s="57">
        <v>1030.1200000000008</v>
      </c>
      <c r="S98" s="23"/>
      <c r="T98" s="23" t="str">
        <f>IF(COUNTIF('[3]Correpondance  PREPA MARG'!A:A,'Prépa marge'!C98)=0,IF(U97="démarque connue (valeur)","",T97),'Prépa marge'!C98)</f>
        <v>Volaille LS</v>
      </c>
      <c r="U98" s="23" t="str">
        <f t="shared" si="42"/>
        <v>Cotisation Centrale</v>
      </c>
      <c r="V98" t="str">
        <f>IF(U98="","",IF(U98="CA HT",SUMIF('[3]Correpondance  PREPA MARG'!A:A,'Prépa marge'!T98,'[3]Correpondance  PREPA MARG'!CO:CO),""))</f>
        <v/>
      </c>
      <c r="W98" t="str">
        <f t="shared" si="37"/>
        <v/>
      </c>
      <c r="X98" t="str">
        <f>IF(U98="","",IF(AND(U98="Marge ABACO (valeur)",X92=""),SUMIF('[3]Correpondance  PREPA MARG'!A:A,'Prépa marge'!T98,'[3]Correpondance  PREPA MARG'!DB:DB),""))</f>
        <v/>
      </c>
      <c r="Y98" t="str">
        <f>IF(U98="","",IF(U98="Frais accessoires",SUMIF('[3]Correpondance  PREPA MARG'!A:A,'Prépa marge'!T98,'[3]Correpondance  PREPA MARG'!AO:AO),""))</f>
        <v/>
      </c>
      <c r="Z98">
        <f ca="1">IF(U98="","",IF(U98="Cotisation Centrale",SUMIF('[3]Correpondance  PREPA MARG'!A:A,'Prépa marge'!T98,'[3]Correpondance  PREPA MARG'!BO:BO),""))</f>
        <v>154.57999999999998</v>
      </c>
      <c r="AA98" t="str">
        <f>IF(U98="","",IF(U98="CA HT REEL",SUMIF('[3]Correpondance  PREPA MARG'!A:A,'Prépa marge'!T98,'[3]Correpondance  PREPA MARG'!AB:AB),""))</f>
        <v/>
      </c>
      <c r="AB98" t="str">
        <f>IF(U98="","",IF(U98="CAMV REEL",SUMIF('[3]Correpondance  PREPA MARG'!A:A,'Prépa marge'!T98,'[3]Correpondance  PREPA MARG'!BB:BB),""))</f>
        <v/>
      </c>
      <c r="AC98" t="str">
        <f>IF(U98="","",IF(U98="démarque connue (valeur)",SUMIF('[3]Correpondance  PREPA MARG'!A:A,'Prépa marge'!T98,'[3]Correpondance  PREPA MARG'!DO:DO),""))</f>
        <v/>
      </c>
      <c r="AD98" s="2">
        <f t="shared" ca="1" si="40"/>
        <v>-0.42000000000001592</v>
      </c>
      <c r="AF98">
        <v>1028.9100000000001</v>
      </c>
    </row>
    <row r="99" spans="1:32">
      <c r="A99" s="23"/>
      <c r="B99" s="23"/>
      <c r="C99" s="59" t="s">
        <v>22</v>
      </c>
      <c r="D99" s="60">
        <f t="shared" ref="D99:L99" si="55">IF(D105&lt;&gt;0,(D97+D98)/D105,0)</f>
        <v>1.9543147208121829E-2</v>
      </c>
      <c r="E99" s="60">
        <f t="shared" si="55"/>
        <v>1.8959649975692758E-2</v>
      </c>
      <c r="F99" s="60">
        <f t="shared" si="55"/>
        <v>0</v>
      </c>
      <c r="G99" s="60">
        <f t="shared" si="55"/>
        <v>0</v>
      </c>
      <c r="H99" s="60">
        <f t="shared" si="55"/>
        <v>0</v>
      </c>
      <c r="I99" s="60">
        <f t="shared" si="55"/>
        <v>0</v>
      </c>
      <c r="J99" s="60">
        <f t="shared" si="55"/>
        <v>0</v>
      </c>
      <c r="K99" s="60">
        <f t="shared" si="55"/>
        <v>0</v>
      </c>
      <c r="L99" s="60">
        <f t="shared" si="55"/>
        <v>0</v>
      </c>
      <c r="M99" s="60">
        <f>IF(M105&lt;&gt;0,(M97+M98)/M105,0)</f>
        <v>0</v>
      </c>
      <c r="N99" s="60">
        <f>IF(N105&lt;&gt;0,(N97+N98)/N105,0)</f>
        <v>0</v>
      </c>
      <c r="O99" s="60">
        <f>IF(O105&lt;&gt;0,(O97+O98)/O105,0)</f>
        <v>0</v>
      </c>
      <c r="P99" s="61">
        <f>IF(P105&lt;&gt;0,(P97+P98)/P105,0)</f>
        <v>1.9245095604668489E-2</v>
      </c>
      <c r="Q99" s="23"/>
      <c r="R99" s="62" t="s">
        <v>20</v>
      </c>
      <c r="S99" s="23"/>
      <c r="T99" s="23" t="str">
        <f>IF(COUNTIF('[3]Correpondance  PREPA MARG'!A:A,'Prépa marge'!C99)=0,IF(U98="démarque connue (valeur)","",T98),'Prépa marge'!C99)</f>
        <v>Volaille LS</v>
      </c>
      <c r="U99" s="23" t="str">
        <f t="shared" si="42"/>
        <v/>
      </c>
      <c r="V99" t="str">
        <f>IF(U99="","",IF(U99="CA HT",SUMIF('[3]Correpondance  PREPA MARG'!A:A,'Prépa marge'!T99,'[3]Correpondance  PREPA MARG'!CO:CO),""))</f>
        <v/>
      </c>
      <c r="W99" t="str">
        <f t="shared" si="37"/>
        <v/>
      </c>
      <c r="X99" t="str">
        <f>IF(U99="","",IF(AND(U99="Marge ABACO (valeur)",X93=""),SUMIF('[3]Correpondance  PREPA MARG'!A:A,'Prépa marge'!T99,'[3]Correpondance  PREPA MARG'!DB:DB),""))</f>
        <v/>
      </c>
      <c r="Y99" t="str">
        <f>IF(U99="","",IF(U99="Frais accessoires",SUMIF('[3]Correpondance  PREPA MARG'!A:A,'Prépa marge'!T99,'[3]Correpondance  PREPA MARG'!AO:AO),""))</f>
        <v/>
      </c>
      <c r="Z99" t="str">
        <f>IF(U99="","",IF(U99="Cotisation Centrale",SUMIF('[3]Correpondance  PREPA MARG'!A:A,'Prépa marge'!T99,'[3]Correpondance  PREPA MARG'!BO:BO),""))</f>
        <v/>
      </c>
      <c r="AA99" t="str">
        <f>IF(U99="","",IF(U99="CA HT REEL",SUMIF('[3]Correpondance  PREPA MARG'!A:A,'Prépa marge'!T99,'[3]Correpondance  PREPA MARG'!AB:AB),""))</f>
        <v/>
      </c>
      <c r="AB99" t="str">
        <f>IF(U99="","",IF(U99="CAMV REEL",SUMIF('[3]Correpondance  PREPA MARG'!A:A,'Prépa marge'!T99,'[3]Correpondance  PREPA MARG'!BB:BB),""))</f>
        <v/>
      </c>
      <c r="AC99" t="str">
        <f>IF(U99="","",IF(U99="démarque connue (valeur)",SUMIF('[3]Correpondance  PREPA MARG'!A:A,'Prépa marge'!T99,'[3]Correpondance  PREPA MARG'!DO:DO),""))</f>
        <v/>
      </c>
      <c r="AD99" s="2" t="str">
        <f t="shared" si="40"/>
        <v/>
      </c>
      <c r="AF99" t="s">
        <v>20</v>
      </c>
    </row>
    <row r="100" spans="1:32">
      <c r="A100" s="23"/>
      <c r="B100" s="23"/>
      <c r="C100" s="63" t="s">
        <v>23</v>
      </c>
      <c r="D100" s="64">
        <f>D94+D97+D98</f>
        <v>2644</v>
      </c>
      <c r="E100" s="64">
        <f t="shared" ref="E100:L100" si="56">E94+E97+E98</f>
        <v>2907</v>
      </c>
      <c r="F100" s="64">
        <f t="shared" si="56"/>
        <v>0</v>
      </c>
      <c r="G100" s="64">
        <f t="shared" si="56"/>
        <v>0</v>
      </c>
      <c r="H100" s="64">
        <f t="shared" si="56"/>
        <v>0</v>
      </c>
      <c r="I100" s="64">
        <f t="shared" si="56"/>
        <v>0</v>
      </c>
      <c r="J100" s="64">
        <f t="shared" si="56"/>
        <v>0</v>
      </c>
      <c r="K100" s="64">
        <f t="shared" si="56"/>
        <v>0</v>
      </c>
      <c r="L100" s="64">
        <f t="shared" si="56"/>
        <v>0</v>
      </c>
      <c r="M100" s="64">
        <f>M94+M97+M98</f>
        <v>0</v>
      </c>
      <c r="N100" s="64">
        <f>N94+N97+N98</f>
        <v>0</v>
      </c>
      <c r="O100" s="64">
        <f>O94+O97+O98</f>
        <v>0</v>
      </c>
      <c r="P100" s="65">
        <f>SUM(D100:O100)</f>
        <v>5551</v>
      </c>
      <c r="Q100" s="23"/>
      <c r="R100" s="66" t="s">
        <v>20</v>
      </c>
      <c r="S100" s="23"/>
      <c r="T100" s="23" t="str">
        <f>IF(COUNTIF('[3]Correpondance  PREPA MARG'!A:A,'Prépa marge'!C100)=0,IF(U99="démarque connue (valeur)","",T99),'Prépa marge'!C100)</f>
        <v>Volaille LS</v>
      </c>
      <c r="U100" s="23" t="str">
        <f t="shared" si="42"/>
        <v/>
      </c>
      <c r="V100" t="str">
        <f>IF(U100="","",IF(U100="CA HT",SUMIF('[3]Correpondance  PREPA MARG'!A:A,'Prépa marge'!T100,'[3]Correpondance  PREPA MARG'!CO:CO),""))</f>
        <v/>
      </c>
      <c r="W100" t="str">
        <f t="shared" ca="1" si="37"/>
        <v/>
      </c>
      <c r="X100" t="str">
        <f>IF(U100="","",IF(AND(U100="Marge ABACO (valeur)",X94=""),SUMIF('[3]Correpondance  PREPA MARG'!A:A,'Prépa marge'!T100,'[3]Correpondance  PREPA MARG'!DB:DB),""))</f>
        <v/>
      </c>
      <c r="Y100" t="str">
        <f>IF(U100="","",IF(U100="Frais accessoires",SUMIF('[3]Correpondance  PREPA MARG'!A:A,'Prépa marge'!T100,'[3]Correpondance  PREPA MARG'!AO:AO),""))</f>
        <v/>
      </c>
      <c r="Z100" t="str">
        <f>IF(U100="","",IF(U100="Cotisation Centrale",SUMIF('[3]Correpondance  PREPA MARG'!A:A,'Prépa marge'!T100,'[3]Correpondance  PREPA MARG'!BO:BO),""))</f>
        <v/>
      </c>
      <c r="AA100" t="str">
        <f>IF(U100="","",IF(U100="CA HT REEL",SUMIF('[3]Correpondance  PREPA MARG'!A:A,'Prépa marge'!T100,'[3]Correpondance  PREPA MARG'!AB:AB),""))</f>
        <v/>
      </c>
      <c r="AB100" t="str">
        <f>IF(U100="","",IF(U100="CAMV REEL",SUMIF('[3]Correpondance  PREPA MARG'!A:A,'Prépa marge'!T100,'[3]Correpondance  PREPA MARG'!BB:BB),""))</f>
        <v/>
      </c>
      <c r="AC100" t="str">
        <f>IF(U100="","",IF(U100="démarque connue (valeur)",SUMIF('[3]Correpondance  PREPA MARG'!A:A,'Prépa marge'!T100,'[3]Correpondance  PREPA MARG'!DO:DO),""))</f>
        <v/>
      </c>
      <c r="AD100" s="2" t="str">
        <f t="shared" ca="1" si="40"/>
        <v/>
      </c>
      <c r="AF100" t="s">
        <v>20</v>
      </c>
    </row>
    <row r="101" spans="1:32">
      <c r="A101" s="23"/>
      <c r="B101" s="23"/>
      <c r="C101" s="63" t="s">
        <v>19</v>
      </c>
      <c r="D101" s="64">
        <f t="shared" ref="D101:L101" si="57">D93-D100</f>
        <v>1296</v>
      </c>
      <c r="E101" s="64">
        <f t="shared" si="57"/>
        <v>1207</v>
      </c>
      <c r="F101" s="64">
        <f t="shared" si="57"/>
        <v>0</v>
      </c>
      <c r="G101" s="64">
        <f t="shared" si="57"/>
        <v>0</v>
      </c>
      <c r="H101" s="64">
        <f t="shared" si="57"/>
        <v>0</v>
      </c>
      <c r="I101" s="64">
        <f t="shared" si="57"/>
        <v>0</v>
      </c>
      <c r="J101" s="64">
        <f t="shared" si="57"/>
        <v>0</v>
      </c>
      <c r="K101" s="64">
        <f t="shared" si="57"/>
        <v>0</v>
      </c>
      <c r="L101" s="64">
        <f t="shared" si="57"/>
        <v>0</v>
      </c>
      <c r="M101" s="64">
        <f>M93-M100</f>
        <v>0</v>
      </c>
      <c r="N101" s="64">
        <f>N93-N100</f>
        <v>0</v>
      </c>
      <c r="O101" s="64">
        <f>O93-O100</f>
        <v>0</v>
      </c>
      <c r="P101" s="65">
        <f>SUM(D101:O101)</f>
        <v>2503</v>
      </c>
      <c r="Q101" s="23"/>
      <c r="R101" s="66" t="s">
        <v>20</v>
      </c>
      <c r="S101" s="23"/>
      <c r="T101" s="23" t="str">
        <f>IF(COUNTIF('[3]Correpondance  PREPA MARG'!A:A,'Prépa marge'!C101)=0,IF(U100="démarque connue (valeur)","",T100),'Prépa marge'!C101)</f>
        <v>Volaille LS</v>
      </c>
      <c r="U101" s="23" t="str">
        <f t="shared" si="42"/>
        <v>Marge ABACO (valeur)</v>
      </c>
      <c r="V101" t="str">
        <f>IF(U101="","",IF(U101="CA HT",SUMIF('[3]Correpondance  PREPA MARG'!A:A,'Prépa marge'!T101,'[3]Correpondance  PREPA MARG'!CO:CO),""))</f>
        <v/>
      </c>
      <c r="W101" t="str">
        <f t="shared" si="37"/>
        <v/>
      </c>
      <c r="X101" t="str">
        <f ca="1">IF(U101="","",IF(AND(U101="Marge ABACO (valeur)",X95=""),SUMIF('[3]Correpondance  PREPA MARG'!A:A,'Prépa marge'!T101,'[3]Correpondance  PREPA MARG'!DB:DB),""))</f>
        <v/>
      </c>
      <c r="Y101" t="str">
        <f>IF(U101="","",IF(U101="Frais accessoires",SUMIF('[3]Correpondance  PREPA MARG'!A:A,'Prépa marge'!T101,'[3]Correpondance  PREPA MARG'!AO:AO),""))</f>
        <v/>
      </c>
      <c r="Z101" t="str">
        <f>IF(U101="","",IF(U101="Cotisation Centrale",SUMIF('[3]Correpondance  PREPA MARG'!A:A,'Prépa marge'!T101,'[3]Correpondance  PREPA MARG'!BO:BO),""))</f>
        <v/>
      </c>
      <c r="AA101" t="str">
        <f>IF(U101="","",IF(U101="CA HT REEL",SUMIF('[3]Correpondance  PREPA MARG'!A:A,'Prépa marge'!T101,'[3]Correpondance  PREPA MARG'!AB:AB),""))</f>
        <v/>
      </c>
      <c r="AB101" t="str">
        <f>IF(U101="","",IF(U101="CAMV REEL",SUMIF('[3]Correpondance  PREPA MARG'!A:A,'Prépa marge'!T101,'[3]Correpondance  PREPA MARG'!BB:BB),""))</f>
        <v/>
      </c>
      <c r="AC101" t="str">
        <f>IF(U101="","",IF(U101="démarque connue (valeur)",SUMIF('[3]Correpondance  PREPA MARG'!A:A,'Prépa marge'!T101,'[3]Correpondance  PREPA MARG'!DO:DO),""))</f>
        <v/>
      </c>
      <c r="AD101" s="2" t="str">
        <f t="shared" ca="1" si="40"/>
        <v/>
      </c>
      <c r="AF101" t="s">
        <v>20</v>
      </c>
    </row>
    <row r="102" spans="1:32">
      <c r="A102" s="23"/>
      <c r="B102" s="23"/>
      <c r="C102" s="50" t="s">
        <v>24</v>
      </c>
      <c r="D102" s="67">
        <f t="shared" ref="D102:L102" si="58">IF(D93=0,0,D101/D93)</f>
        <v>0.32893401015228424</v>
      </c>
      <c r="E102" s="67">
        <f t="shared" si="58"/>
        <v>0.29338842975206614</v>
      </c>
      <c r="F102" s="67">
        <f t="shared" si="58"/>
        <v>0</v>
      </c>
      <c r="G102" s="67">
        <f t="shared" si="58"/>
        <v>0</v>
      </c>
      <c r="H102" s="67">
        <f t="shared" si="58"/>
        <v>0</v>
      </c>
      <c r="I102" s="67">
        <f t="shared" si="58"/>
        <v>0</v>
      </c>
      <c r="J102" s="67">
        <f t="shared" si="58"/>
        <v>0</v>
      </c>
      <c r="K102" s="67">
        <f t="shared" si="58"/>
        <v>0</v>
      </c>
      <c r="L102" s="67">
        <f t="shared" si="58"/>
        <v>0</v>
      </c>
      <c r="M102" s="67">
        <f>IF(M93=0,0,M101/M93)</f>
        <v>0</v>
      </c>
      <c r="N102" s="67">
        <f>IF(N93=0,0,N101/N93)</f>
        <v>0</v>
      </c>
      <c r="O102" s="67">
        <f>IF(O93=0,0,O101/O93)</f>
        <v>0</v>
      </c>
      <c r="P102" s="67">
        <f>IF(P93=0,0,P101/P93)</f>
        <v>0.31077725353861435</v>
      </c>
      <c r="Q102" s="23"/>
      <c r="R102" s="68" t="s">
        <v>20</v>
      </c>
      <c r="S102" s="23"/>
      <c r="T102" s="23" t="str">
        <f>IF(COUNTIF('[3]Correpondance  PREPA MARG'!A:A,'Prépa marge'!C102)=0,IF(U101="démarque connue (valeur)","",T101),'Prépa marge'!C102)</f>
        <v>Volaille LS</v>
      </c>
      <c r="U102" s="23" t="str">
        <f t="shared" si="42"/>
        <v/>
      </c>
      <c r="V102" t="str">
        <f>IF(U102="","",IF(U102="CA HT",SUMIF('[3]Correpondance  PREPA MARG'!A:A,'Prépa marge'!T102,'[3]Correpondance  PREPA MARG'!CO:CO),""))</f>
        <v/>
      </c>
      <c r="W102" t="str">
        <f t="shared" si="37"/>
        <v/>
      </c>
      <c r="X102" t="str">
        <f>IF(U102="","",IF(AND(U102="Marge ABACO (valeur)",X96=""),SUMIF('[3]Correpondance  PREPA MARG'!A:A,'Prépa marge'!T102,'[3]Correpondance  PREPA MARG'!DB:DB),""))</f>
        <v/>
      </c>
      <c r="Y102" t="str">
        <f>IF(U102="","",IF(U102="Frais accessoires",SUMIF('[3]Correpondance  PREPA MARG'!A:A,'Prépa marge'!T102,'[3]Correpondance  PREPA MARG'!AO:AO),""))</f>
        <v/>
      </c>
      <c r="Z102" t="str">
        <f>IF(U102="","",IF(U102="Cotisation Centrale",SUMIF('[3]Correpondance  PREPA MARG'!A:A,'Prépa marge'!T102,'[3]Correpondance  PREPA MARG'!BO:BO),""))</f>
        <v/>
      </c>
      <c r="AA102" t="str">
        <f>IF(U102="","",IF(U102="CA HT REEL",SUMIF('[3]Correpondance  PREPA MARG'!A:A,'Prépa marge'!T102,'[3]Correpondance  PREPA MARG'!AB:AB),""))</f>
        <v/>
      </c>
      <c r="AB102" t="str">
        <f>IF(U102="","",IF(U102="CAMV REEL",SUMIF('[3]Correpondance  PREPA MARG'!A:A,'Prépa marge'!T102,'[3]Correpondance  PREPA MARG'!BB:BB),""))</f>
        <v/>
      </c>
      <c r="AC102" t="str">
        <f>IF(U102="","",IF(U102="démarque connue (valeur)",SUMIF('[3]Correpondance  PREPA MARG'!A:A,'Prépa marge'!T102,'[3]Correpondance  PREPA MARG'!DO:DO),""))</f>
        <v/>
      </c>
      <c r="AD102" s="2" t="str">
        <f t="shared" si="40"/>
        <v/>
      </c>
      <c r="AF102" t="s">
        <v>20</v>
      </c>
    </row>
    <row r="103" spans="1:32">
      <c r="A103" s="23"/>
      <c r="B103" s="23"/>
      <c r="C103" s="23"/>
      <c r="D103" s="23"/>
      <c r="E103" s="23"/>
      <c r="F103" s="23"/>
      <c r="G103" s="23"/>
      <c r="H103" s="23"/>
      <c r="I103" s="23"/>
      <c r="J103" s="23"/>
      <c r="K103" s="23"/>
      <c r="L103" s="23"/>
      <c r="M103" s="23"/>
      <c r="N103" s="23"/>
      <c r="O103" s="23"/>
      <c r="P103" s="23"/>
      <c r="Q103" s="23"/>
      <c r="R103" s="29" t="s">
        <v>20</v>
      </c>
      <c r="S103" s="23"/>
      <c r="T103" s="23" t="str">
        <f>IF(COUNTIF('[3]Correpondance  PREPA MARG'!A:A,'Prépa marge'!C103)=0,IF(U102="démarque connue (valeur)","",T102),'Prépa marge'!C103)</f>
        <v>Volaille LS</v>
      </c>
      <c r="U103" s="23" t="str">
        <f t="shared" si="42"/>
        <v/>
      </c>
      <c r="V103" t="str">
        <f>IF(U103="","",IF(U103="CA HT",SUMIF('[3]Correpondance  PREPA MARG'!A:A,'Prépa marge'!T103,'[3]Correpondance  PREPA MARG'!CO:CO),""))</f>
        <v/>
      </c>
      <c r="W103" t="str">
        <f t="shared" si="37"/>
        <v/>
      </c>
      <c r="X103" t="str">
        <f>IF(U103="","",IF(AND(U103="Marge ABACO (valeur)",X97=""),SUMIF('[3]Correpondance  PREPA MARG'!A:A,'Prépa marge'!T103,'[3]Correpondance  PREPA MARG'!DB:DB),""))</f>
        <v/>
      </c>
      <c r="Y103" t="str">
        <f>IF(U103="","",IF(U103="Frais accessoires",SUMIF('[3]Correpondance  PREPA MARG'!A:A,'Prépa marge'!T103,'[3]Correpondance  PREPA MARG'!AO:AO),""))</f>
        <v/>
      </c>
      <c r="Z103" t="str">
        <f>IF(U103="","",IF(U103="Cotisation Centrale",SUMIF('[3]Correpondance  PREPA MARG'!A:A,'Prépa marge'!T103,'[3]Correpondance  PREPA MARG'!BO:BO),""))</f>
        <v/>
      </c>
      <c r="AA103" t="str">
        <f>IF(U103="","",IF(U103="CA HT REEL",SUMIF('[3]Correpondance  PREPA MARG'!A:A,'Prépa marge'!T103,'[3]Correpondance  PREPA MARG'!AB:AB),""))</f>
        <v/>
      </c>
      <c r="AB103" t="str">
        <f>IF(U103="","",IF(U103="CAMV REEL",SUMIF('[3]Correpondance  PREPA MARG'!A:A,'Prépa marge'!T103,'[3]Correpondance  PREPA MARG'!BB:BB),""))</f>
        <v/>
      </c>
      <c r="AC103" t="str">
        <f>IF(U103="","",IF(U103="démarque connue (valeur)",SUMIF('[3]Correpondance  PREPA MARG'!A:A,'Prépa marge'!T103,'[3]Correpondance  PREPA MARG'!DO:DO),""))</f>
        <v/>
      </c>
      <c r="AD103" s="2" t="str">
        <f t="shared" si="40"/>
        <v/>
      </c>
      <c r="AF103" t="s">
        <v>20</v>
      </c>
    </row>
    <row r="104" spans="1:32" ht="15.75" thickBot="1">
      <c r="A104" s="23"/>
      <c r="B104" s="23"/>
      <c r="C104" s="30" t="s">
        <v>25</v>
      </c>
      <c r="D104" s="31"/>
      <c r="E104" s="31"/>
      <c r="F104" s="31"/>
      <c r="G104" s="31"/>
      <c r="H104" s="31"/>
      <c r="I104" s="31"/>
      <c r="J104" s="31"/>
      <c r="K104" s="31"/>
      <c r="L104" s="31"/>
      <c r="M104" s="31"/>
      <c r="N104" s="31"/>
      <c r="O104" s="31"/>
      <c r="P104" s="32"/>
      <c r="Q104" s="23"/>
      <c r="R104" s="33" t="s">
        <v>20</v>
      </c>
      <c r="S104" s="23"/>
      <c r="T104" s="23" t="str">
        <f>IF(COUNTIF('[3]Correpondance  PREPA MARG'!A:A,'Prépa marge'!C104)=0,IF(U103="démarque connue (valeur)","",T103),'Prépa marge'!C104)</f>
        <v>Volaille LS</v>
      </c>
      <c r="U104" s="23" t="str">
        <f t="shared" si="42"/>
        <v/>
      </c>
      <c r="V104" t="str">
        <f>IF(U104="","",IF(U104="CA HT",SUMIF('[3]Correpondance  PREPA MARG'!A:A,'Prépa marge'!T104,'[3]Correpondance  PREPA MARG'!CO:CO),""))</f>
        <v/>
      </c>
      <c r="W104" t="str">
        <f t="shared" si="37"/>
        <v/>
      </c>
      <c r="X104" t="str">
        <f>IF(U104="","",IF(AND(U104="Marge ABACO (valeur)",X98=""),SUMIF('[3]Correpondance  PREPA MARG'!A:A,'Prépa marge'!T104,'[3]Correpondance  PREPA MARG'!DB:DB),""))</f>
        <v/>
      </c>
      <c r="Y104" t="str">
        <f>IF(U104="","",IF(U104="Frais accessoires",SUMIF('[3]Correpondance  PREPA MARG'!A:A,'Prépa marge'!T104,'[3]Correpondance  PREPA MARG'!AO:AO),""))</f>
        <v/>
      </c>
      <c r="Z104" t="str">
        <f>IF(U104="","",IF(U104="Cotisation Centrale",SUMIF('[3]Correpondance  PREPA MARG'!A:A,'Prépa marge'!T104,'[3]Correpondance  PREPA MARG'!BO:BO),""))</f>
        <v/>
      </c>
      <c r="AA104" t="str">
        <f>IF(U104="","",IF(U104="CA HT REEL",SUMIF('[3]Correpondance  PREPA MARG'!A:A,'Prépa marge'!T104,'[3]Correpondance  PREPA MARG'!AB:AB),""))</f>
        <v/>
      </c>
      <c r="AB104" t="str">
        <f>IF(U104="","",IF(U104="CAMV REEL",SUMIF('[3]Correpondance  PREPA MARG'!A:A,'Prépa marge'!T104,'[3]Correpondance  PREPA MARG'!BB:BB),""))</f>
        <v/>
      </c>
      <c r="AC104" t="str">
        <f>IF(U104="","",IF(U104="démarque connue (valeur)",SUMIF('[3]Correpondance  PREPA MARG'!A:A,'Prépa marge'!T104,'[3]Correpondance  PREPA MARG'!DO:DO),""))</f>
        <v/>
      </c>
      <c r="AD104" s="2" t="str">
        <f t="shared" si="40"/>
        <v/>
      </c>
      <c r="AF104" t="s">
        <v>20</v>
      </c>
    </row>
    <row r="105" spans="1:32">
      <c r="A105" s="23"/>
      <c r="B105" s="23"/>
      <c r="C105" s="69" t="s">
        <v>5</v>
      </c>
      <c r="D105" s="35">
        <v>3940</v>
      </c>
      <c r="E105" s="36">
        <v>4114</v>
      </c>
      <c r="F105" s="36"/>
      <c r="G105" s="36"/>
      <c r="H105" s="36"/>
      <c r="I105" s="36"/>
      <c r="J105" s="55"/>
      <c r="K105" s="55"/>
      <c r="L105" s="55"/>
      <c r="M105" s="55"/>
      <c r="N105" s="55"/>
      <c r="O105" s="70"/>
      <c r="P105" s="38">
        <f>SUM(D105:O105)</f>
        <v>8054</v>
      </c>
      <c r="Q105" s="23"/>
      <c r="R105" s="39">
        <v>81690.300000000047</v>
      </c>
      <c r="S105" s="23"/>
      <c r="T105" s="23" t="str">
        <f>IF(COUNTIF('[3]Correpondance  PREPA MARG'!A:A,'Prépa marge'!C105)=0,IF(U104="démarque connue (valeur)","",T104),'Prépa marge'!C105)</f>
        <v>Volaille LS</v>
      </c>
      <c r="U105" s="23" t="str">
        <f t="shared" si="42"/>
        <v>CA HT REEL</v>
      </c>
      <c r="V105" t="str">
        <f>IF(U105="","",IF(U105="CA HT",SUMIF('[3]Correpondance  PREPA MARG'!A:A,'Prépa marge'!T105,'[3]Correpondance  PREPA MARG'!CO:CO),""))</f>
        <v/>
      </c>
      <c r="W105" t="str">
        <f t="shared" si="37"/>
        <v/>
      </c>
      <c r="X105" t="str">
        <f>IF(U105="","",IF(AND(U105="Marge ABACO (valeur)",X99=""),SUMIF('[3]Correpondance  PREPA MARG'!A:A,'Prépa marge'!T105,'[3]Correpondance  PREPA MARG'!DB:DB),""))</f>
        <v/>
      </c>
      <c r="Y105" t="str">
        <f>IF(U105="","",IF(U105="Frais accessoires",SUMIF('[3]Correpondance  PREPA MARG'!A:A,'Prépa marge'!T105,'[3]Correpondance  PREPA MARG'!AO:AO),""))</f>
        <v/>
      </c>
      <c r="Z105" t="str">
        <f>IF(U105="","",IF(U105="Cotisation Centrale",SUMIF('[3]Correpondance  PREPA MARG'!A:A,'Prépa marge'!T105,'[3]Correpondance  PREPA MARG'!BO:BO),""))</f>
        <v/>
      </c>
      <c r="AA105">
        <f ca="1">IF(U105="","",IF(U105="CA HT REEL",SUMIF('[3]Correpondance  PREPA MARG'!A:A,'Prépa marge'!T105,'[3]Correpondance  PREPA MARG'!AB:AB),""))</f>
        <v>8054.03</v>
      </c>
      <c r="AB105" t="str">
        <f>IF(U105="","",IF(U105="CAMV REEL",SUMIF('[3]Correpondance  PREPA MARG'!A:A,'Prépa marge'!T105,'[3]Correpondance  PREPA MARG'!BB:BB),""))</f>
        <v/>
      </c>
      <c r="AC105" t="str">
        <f>IF(U105="","",IF(U105="démarque connue (valeur)",SUMIF('[3]Correpondance  PREPA MARG'!A:A,'Prépa marge'!T105,'[3]Correpondance  PREPA MARG'!DO:DO),""))</f>
        <v/>
      </c>
      <c r="AD105" s="2">
        <f t="shared" ca="1" si="40"/>
        <v>2.9999999999745341E-2</v>
      </c>
      <c r="AF105">
        <v>77974.86</v>
      </c>
    </row>
    <row r="106" spans="1:32" ht="15.75" thickBot="1">
      <c r="A106" s="23"/>
      <c r="B106" s="23"/>
      <c r="C106" s="58" t="s">
        <v>6</v>
      </c>
      <c r="D106" s="41">
        <v>3058</v>
      </c>
      <c r="E106" s="42">
        <v>3195</v>
      </c>
      <c r="F106" s="42"/>
      <c r="G106" s="42"/>
      <c r="H106" s="42"/>
      <c r="I106" s="42"/>
      <c r="J106" s="71"/>
      <c r="K106" s="71"/>
      <c r="L106" s="71"/>
      <c r="M106" s="71"/>
      <c r="N106" s="71"/>
      <c r="O106" s="72"/>
      <c r="P106" s="56">
        <f>SUM(D106:O106)</f>
        <v>6253</v>
      </c>
      <c r="Q106" s="23"/>
      <c r="R106" s="57">
        <v>57107.869999999995</v>
      </c>
      <c r="S106" s="23"/>
      <c r="T106" s="23" t="str">
        <f>IF(COUNTIF('[3]Correpondance  PREPA MARG'!A:A,'Prépa marge'!C106)=0,IF(U105="démarque connue (valeur)","",T105),'Prépa marge'!C106)</f>
        <v>Volaille LS</v>
      </c>
      <c r="U106" s="23" t="str">
        <f t="shared" si="42"/>
        <v>CAMV REEL</v>
      </c>
      <c r="V106" t="str">
        <f>IF(U106="","",IF(U106="CA HT",SUMIF('[3]Correpondance  PREPA MARG'!A:A,'Prépa marge'!T106,'[3]Correpondance  PREPA MARG'!CO:CO),""))</f>
        <v/>
      </c>
      <c r="W106" t="str">
        <f t="shared" si="37"/>
        <v/>
      </c>
      <c r="X106" t="str">
        <f>IF(U106="","",IF(AND(U106="Marge ABACO (valeur)",X100=""),SUMIF('[3]Correpondance  PREPA MARG'!A:A,'Prépa marge'!T106,'[3]Correpondance  PREPA MARG'!DB:DB),""))</f>
        <v/>
      </c>
      <c r="Y106" t="str">
        <f>IF(U106="","",IF(U106="Frais accessoires",SUMIF('[3]Correpondance  PREPA MARG'!A:A,'Prépa marge'!T106,'[3]Correpondance  PREPA MARG'!AO:AO),""))</f>
        <v/>
      </c>
      <c r="Z106" t="str">
        <f>IF(U106="","",IF(U106="Cotisation Centrale",SUMIF('[3]Correpondance  PREPA MARG'!A:A,'Prépa marge'!T106,'[3]Correpondance  PREPA MARG'!BO:BO),""))</f>
        <v/>
      </c>
      <c r="AA106" t="str">
        <f>IF(U106="","",IF(U106="CA HT REEL",SUMIF('[3]Correpondance  PREPA MARG'!A:A,'Prépa marge'!T106,'[3]Correpondance  PREPA MARG'!AB:AB),""))</f>
        <v/>
      </c>
      <c r="AB106">
        <f ca="1">IF(U106="","",IF(U106="CAMV REEL",SUMIF('[3]Correpondance  PREPA MARG'!A:A,'Prépa marge'!T106,'[3]Correpondance  PREPA MARG'!BB:BB),""))</f>
        <v>6253.1900000000005</v>
      </c>
      <c r="AC106" t="str">
        <f>IF(U106="","",IF(U106="démarque connue (valeur)",SUMIF('[3]Correpondance  PREPA MARG'!A:A,'Prépa marge'!T106,'[3]Correpondance  PREPA MARG'!DO:DO),""))</f>
        <v/>
      </c>
      <c r="AD106" s="2">
        <f t="shared" ca="1" si="40"/>
        <v>0.19000000000050932</v>
      </c>
      <c r="AF106">
        <v>54323.16</v>
      </c>
    </row>
    <row r="107" spans="1:32">
      <c r="A107" s="23"/>
      <c r="B107" s="23"/>
      <c r="C107" s="59" t="s">
        <v>26</v>
      </c>
      <c r="D107" s="73">
        <f t="shared" ref="D107:L107" si="59">D105-D106-D97-D98</f>
        <v>805</v>
      </c>
      <c r="E107" s="73">
        <f t="shared" si="59"/>
        <v>841</v>
      </c>
      <c r="F107" s="73">
        <f t="shared" si="59"/>
        <v>0</v>
      </c>
      <c r="G107" s="73">
        <f t="shared" si="59"/>
        <v>0</v>
      </c>
      <c r="H107" s="73">
        <f t="shared" si="59"/>
        <v>0</v>
      </c>
      <c r="I107" s="73">
        <f t="shared" si="59"/>
        <v>0</v>
      </c>
      <c r="J107" s="73">
        <f t="shared" si="59"/>
        <v>0</v>
      </c>
      <c r="K107" s="73">
        <f t="shared" si="59"/>
        <v>0</v>
      </c>
      <c r="L107" s="73">
        <f t="shared" si="59"/>
        <v>0</v>
      </c>
      <c r="M107" s="73">
        <f>M105-M106-M97-M98</f>
        <v>0</v>
      </c>
      <c r="N107" s="73">
        <f>N105-N106-N97-N98</f>
        <v>0</v>
      </c>
      <c r="O107" s="73">
        <f>O105-O106-O97-O98</f>
        <v>0</v>
      </c>
      <c r="P107" s="74">
        <f>SUM(D107:O107)</f>
        <v>1646</v>
      </c>
      <c r="Q107" s="23"/>
      <c r="R107" s="57" t="s">
        <v>20</v>
      </c>
      <c r="S107" s="23"/>
      <c r="T107" s="23" t="str">
        <f>IF(COUNTIF('[3]Correpondance  PREPA MARG'!A:A,'Prépa marge'!C107)=0,IF(U106="démarque connue (valeur)","",T106),'Prépa marge'!C107)</f>
        <v>Volaille LS</v>
      </c>
      <c r="U107" s="23" t="str">
        <f t="shared" si="42"/>
        <v/>
      </c>
      <c r="V107" t="str">
        <f>IF(U107="","",IF(U107="CA HT",SUMIF('[3]Correpondance  PREPA MARG'!A:A,'Prépa marge'!T107,'[3]Correpondance  PREPA MARG'!CO:CO),""))</f>
        <v/>
      </c>
      <c r="W107" t="str">
        <f t="shared" si="37"/>
        <v/>
      </c>
      <c r="X107" t="str">
        <f>IF(U107="","",IF(AND(U107="Marge ABACO (valeur)",X101=""),SUMIF('[3]Correpondance  PREPA MARG'!A:A,'Prépa marge'!T107,'[3]Correpondance  PREPA MARG'!DB:DB),""))</f>
        <v/>
      </c>
      <c r="Y107" t="str">
        <f>IF(U107="","",IF(U107="Frais accessoires",SUMIF('[3]Correpondance  PREPA MARG'!A:A,'Prépa marge'!T107,'[3]Correpondance  PREPA MARG'!AO:AO),""))</f>
        <v/>
      </c>
      <c r="Z107" t="str">
        <f>IF(U107="","",IF(U107="Cotisation Centrale",SUMIF('[3]Correpondance  PREPA MARG'!A:A,'Prépa marge'!T107,'[3]Correpondance  PREPA MARG'!BO:BO),""))</f>
        <v/>
      </c>
      <c r="AA107" t="str">
        <f>IF(U107="","",IF(U107="CA HT REEL",SUMIF('[3]Correpondance  PREPA MARG'!A:A,'Prépa marge'!T107,'[3]Correpondance  PREPA MARG'!AB:AB),""))</f>
        <v/>
      </c>
      <c r="AB107" t="str">
        <f>IF(U107="","",IF(U107="CAMV REEL",SUMIF('[3]Correpondance  PREPA MARG'!A:A,'Prépa marge'!T107,'[3]Correpondance  PREPA MARG'!BB:BB),""))</f>
        <v/>
      </c>
      <c r="AC107" t="str">
        <f>IF(U107="","",IF(U107="démarque connue (valeur)",SUMIF('[3]Correpondance  PREPA MARG'!A:A,'Prépa marge'!T107,'[3]Correpondance  PREPA MARG'!DO:DO),""))</f>
        <v/>
      </c>
      <c r="AD107" s="2" t="str">
        <f t="shared" si="40"/>
        <v/>
      </c>
      <c r="AF107" t="s">
        <v>20</v>
      </c>
    </row>
    <row r="108" spans="1:32">
      <c r="A108" s="23"/>
      <c r="B108" s="23"/>
      <c r="C108" s="50" t="s">
        <v>27</v>
      </c>
      <c r="D108" s="67">
        <f t="shared" ref="D108:L108" si="60">IF(D130="ABACO","     néant",IF(D93=0,0,D107/D105))</f>
        <v>0.20431472081218274</v>
      </c>
      <c r="E108" s="67">
        <f t="shared" si="60"/>
        <v>0.20442391832766163</v>
      </c>
      <c r="F108" s="67">
        <f t="shared" si="60"/>
        <v>0</v>
      </c>
      <c r="G108" s="67">
        <f t="shared" si="60"/>
        <v>0</v>
      </c>
      <c r="H108" s="67">
        <f t="shared" si="60"/>
        <v>0</v>
      </c>
      <c r="I108" s="67">
        <f t="shared" si="60"/>
        <v>0</v>
      </c>
      <c r="J108" s="67">
        <f t="shared" si="60"/>
        <v>0</v>
      </c>
      <c r="K108" s="67">
        <f t="shared" si="60"/>
        <v>0</v>
      </c>
      <c r="L108" s="67">
        <f t="shared" si="60"/>
        <v>0</v>
      </c>
      <c r="M108" s="67">
        <f>IF(M130="ABACO","     néant",IF(M93=0,0,M107/M105))</f>
        <v>0</v>
      </c>
      <c r="N108" s="67">
        <f>IF(N130="ABACO","     néant",IF(N93=0,0,N107/N105))</f>
        <v>0</v>
      </c>
      <c r="O108" s="67">
        <f>IF(O130="ABACO","     néant",IF(O93=0,0,O107/O105))</f>
        <v>0</v>
      </c>
      <c r="P108" s="67">
        <f>IF(P130="ABACO","     néant",IF(P93=0,0,P107/P105))</f>
        <v>0.20437049913086666</v>
      </c>
      <c r="Q108" s="23"/>
      <c r="R108" s="68" t="s">
        <v>20</v>
      </c>
      <c r="S108" s="23"/>
      <c r="T108" s="23" t="str">
        <f>IF(COUNTIF('[3]Correpondance  PREPA MARG'!A:A,'Prépa marge'!C108)=0,IF(U107="démarque connue (valeur)","",T107),'Prépa marge'!C108)</f>
        <v>Volaille LS</v>
      </c>
      <c r="U108" s="23" t="str">
        <f t="shared" si="42"/>
        <v/>
      </c>
      <c r="V108" t="str">
        <f>IF(U108="","",IF(U108="CA HT",SUMIF('[3]Correpondance  PREPA MARG'!A:A,'Prépa marge'!T108,'[3]Correpondance  PREPA MARG'!CO:CO),""))</f>
        <v/>
      </c>
      <c r="W108" t="str">
        <f t="shared" si="37"/>
        <v/>
      </c>
      <c r="X108" t="str">
        <f>IF(U108="","",IF(AND(U108="Marge ABACO (valeur)",X102=""),SUMIF('[3]Correpondance  PREPA MARG'!A:A,'Prépa marge'!T108,'[3]Correpondance  PREPA MARG'!DB:DB),""))</f>
        <v/>
      </c>
      <c r="Y108" t="str">
        <f>IF(U108="","",IF(U108="Frais accessoires",SUMIF('[3]Correpondance  PREPA MARG'!A:A,'Prépa marge'!T108,'[3]Correpondance  PREPA MARG'!AO:AO),""))</f>
        <v/>
      </c>
      <c r="Z108" t="str">
        <f>IF(U108="","",IF(U108="Cotisation Centrale",SUMIF('[3]Correpondance  PREPA MARG'!A:A,'Prépa marge'!T108,'[3]Correpondance  PREPA MARG'!BO:BO),""))</f>
        <v/>
      </c>
      <c r="AA108" t="str">
        <f>IF(U108="","",IF(U108="CA HT REEL",SUMIF('[3]Correpondance  PREPA MARG'!A:A,'Prépa marge'!T108,'[3]Correpondance  PREPA MARG'!AB:AB),""))</f>
        <v/>
      </c>
      <c r="AB108" t="str">
        <f>IF(U108="","",IF(U108="CAMV REEL",SUMIF('[3]Correpondance  PREPA MARG'!A:A,'Prépa marge'!T108,'[3]Correpondance  PREPA MARG'!BB:BB),""))</f>
        <v/>
      </c>
      <c r="AC108" t="str">
        <f>IF(U108="","",IF(U108="démarque connue (valeur)",SUMIF('[3]Correpondance  PREPA MARG'!A:A,'Prépa marge'!T108,'[3]Correpondance  PREPA MARG'!DO:DO),""))</f>
        <v/>
      </c>
      <c r="AD108" s="2" t="str">
        <f t="shared" si="40"/>
        <v/>
      </c>
      <c r="AF108" t="s">
        <v>20</v>
      </c>
    </row>
    <row r="109" spans="1:32">
      <c r="A109" s="23"/>
      <c r="B109" s="23"/>
      <c r="C109" s="23"/>
      <c r="D109" s="23"/>
      <c r="E109" s="23"/>
      <c r="F109" s="23"/>
      <c r="G109" s="23"/>
      <c r="H109" s="23"/>
      <c r="I109" s="23"/>
      <c r="J109" s="23"/>
      <c r="K109" s="23"/>
      <c r="L109" s="23"/>
      <c r="M109" s="23"/>
      <c r="N109" s="23"/>
      <c r="O109" s="23"/>
      <c r="P109" s="23"/>
      <c r="Q109" s="23"/>
      <c r="R109" s="29" t="s">
        <v>20</v>
      </c>
      <c r="S109" s="23"/>
      <c r="T109" s="23" t="str">
        <f>IF(COUNTIF('[3]Correpondance  PREPA MARG'!A:A,'Prépa marge'!C109)=0,IF(U108="démarque connue (valeur)","",T108),'Prépa marge'!C109)</f>
        <v>Volaille LS</v>
      </c>
      <c r="U109" s="23" t="str">
        <f t="shared" si="42"/>
        <v/>
      </c>
      <c r="V109" t="str">
        <f>IF(U109="","",IF(U109="CA HT",SUMIF('[3]Correpondance  PREPA MARG'!A:A,'Prépa marge'!T109,'[3]Correpondance  PREPA MARG'!CO:CO),""))</f>
        <v/>
      </c>
      <c r="W109" t="str">
        <f t="shared" si="37"/>
        <v/>
      </c>
      <c r="X109" t="str">
        <f>IF(U109="","",IF(AND(U109="Marge ABACO (valeur)",X103=""),SUMIF('[3]Correpondance  PREPA MARG'!A:A,'Prépa marge'!T109,'[3]Correpondance  PREPA MARG'!DB:DB),""))</f>
        <v/>
      </c>
      <c r="Y109" t="str">
        <f>IF(U109="","",IF(U109="Frais accessoires",SUMIF('[3]Correpondance  PREPA MARG'!A:A,'Prépa marge'!T109,'[3]Correpondance  PREPA MARG'!AO:AO),""))</f>
        <v/>
      </c>
      <c r="Z109" t="str">
        <f>IF(U109="","",IF(U109="Cotisation Centrale",SUMIF('[3]Correpondance  PREPA MARG'!A:A,'Prépa marge'!T109,'[3]Correpondance  PREPA MARG'!BO:BO),""))</f>
        <v/>
      </c>
      <c r="AA109" t="str">
        <f>IF(U109="","",IF(U109="CA HT REEL",SUMIF('[3]Correpondance  PREPA MARG'!A:A,'Prépa marge'!T109,'[3]Correpondance  PREPA MARG'!AB:AB),""))</f>
        <v/>
      </c>
      <c r="AB109" t="str">
        <f>IF(U109="","",IF(U109="CAMV REEL",SUMIF('[3]Correpondance  PREPA MARG'!A:A,'Prépa marge'!T109,'[3]Correpondance  PREPA MARG'!BB:BB),""))</f>
        <v/>
      </c>
      <c r="AC109" t="str">
        <f>IF(U109="","",IF(U109="démarque connue (valeur)",SUMIF('[3]Correpondance  PREPA MARG'!A:A,'Prépa marge'!T109,'[3]Correpondance  PREPA MARG'!DO:DO),""))</f>
        <v/>
      </c>
      <c r="AD109" s="2" t="str">
        <f t="shared" si="40"/>
        <v/>
      </c>
      <c r="AF109" t="s">
        <v>20</v>
      </c>
    </row>
    <row r="110" spans="1:32">
      <c r="A110" s="23"/>
      <c r="B110" s="23"/>
      <c r="C110" s="75" t="s">
        <v>28</v>
      </c>
      <c r="D110" s="76">
        <f t="shared" ref="D110:L110" si="61">IF(D130="ABACO","       NA",D102-D108)</f>
        <v>0.1246192893401015</v>
      </c>
      <c r="E110" s="76">
        <f t="shared" si="61"/>
        <v>8.8964511424404508E-2</v>
      </c>
      <c r="F110" s="76">
        <f t="shared" si="61"/>
        <v>0</v>
      </c>
      <c r="G110" s="76">
        <f t="shared" si="61"/>
        <v>0</v>
      </c>
      <c r="H110" s="76">
        <f t="shared" si="61"/>
        <v>0</v>
      </c>
      <c r="I110" s="76">
        <f t="shared" si="61"/>
        <v>0</v>
      </c>
      <c r="J110" s="76">
        <f t="shared" si="61"/>
        <v>0</v>
      </c>
      <c r="K110" s="76">
        <f t="shared" si="61"/>
        <v>0</v>
      </c>
      <c r="L110" s="76">
        <f t="shared" si="61"/>
        <v>0</v>
      </c>
      <c r="M110" s="76">
        <f>IF(M130="ABACO","       NA",M102-M108)</f>
        <v>0</v>
      </c>
      <c r="N110" s="76">
        <f>IF(N130="ABACO","       NA",N102-N108)</f>
        <v>0</v>
      </c>
      <c r="O110" s="76">
        <f>IF(O130="ABACO","       NA",O102-O108)</f>
        <v>0</v>
      </c>
      <c r="P110" s="76">
        <f>IF(P130="ABACO","       NA",P102-P108)</f>
        <v>0.10640675440774769</v>
      </c>
      <c r="Q110" s="23"/>
      <c r="R110" s="77" t="s">
        <v>20</v>
      </c>
      <c r="S110" s="23"/>
      <c r="T110" s="23" t="str">
        <f>IF(COUNTIF('[3]Correpondance  PREPA MARG'!A:A,'Prépa marge'!C110)=0,IF(U109="démarque connue (valeur)","",T109),'Prépa marge'!C110)</f>
        <v>Volaille LS</v>
      </c>
      <c r="U110" s="23" t="str">
        <f t="shared" si="42"/>
        <v/>
      </c>
      <c r="V110" t="str">
        <f>IF(U110="","",IF(U110="CA HT",SUMIF('[3]Correpondance  PREPA MARG'!A:A,'Prépa marge'!T110,'[3]Correpondance  PREPA MARG'!CO:CO),""))</f>
        <v/>
      </c>
      <c r="W110" t="str">
        <f t="shared" si="37"/>
        <v/>
      </c>
      <c r="X110" t="str">
        <f>IF(U110="","",IF(AND(U110="Marge ABACO (valeur)",X104=""),SUMIF('[3]Correpondance  PREPA MARG'!A:A,'Prépa marge'!T110,'[3]Correpondance  PREPA MARG'!DB:DB),""))</f>
        <v/>
      </c>
      <c r="Y110" t="str">
        <f>IF(U110="","",IF(U110="Frais accessoires",SUMIF('[3]Correpondance  PREPA MARG'!A:A,'Prépa marge'!T110,'[3]Correpondance  PREPA MARG'!AO:AO),""))</f>
        <v/>
      </c>
      <c r="Z110" t="str">
        <f>IF(U110="","",IF(U110="Cotisation Centrale",SUMIF('[3]Correpondance  PREPA MARG'!A:A,'Prépa marge'!T110,'[3]Correpondance  PREPA MARG'!BO:BO),""))</f>
        <v/>
      </c>
      <c r="AA110" t="str">
        <f>IF(U110="","",IF(U110="CA HT REEL",SUMIF('[3]Correpondance  PREPA MARG'!A:A,'Prépa marge'!T110,'[3]Correpondance  PREPA MARG'!AB:AB),""))</f>
        <v/>
      </c>
      <c r="AB110" t="str">
        <f>IF(U110="","",IF(U110="CAMV REEL",SUMIF('[3]Correpondance  PREPA MARG'!A:A,'Prépa marge'!T110,'[3]Correpondance  PREPA MARG'!BB:BB),""))</f>
        <v/>
      </c>
      <c r="AC110" t="str">
        <f>IF(U110="","",IF(U110="démarque connue (valeur)",SUMIF('[3]Correpondance  PREPA MARG'!A:A,'Prépa marge'!T110,'[3]Correpondance  PREPA MARG'!DO:DO),""))</f>
        <v/>
      </c>
      <c r="AD110" s="2" t="str">
        <f t="shared" si="40"/>
        <v/>
      </c>
      <c r="AF110" t="s">
        <v>20</v>
      </c>
    </row>
    <row r="111" spans="1:32">
      <c r="A111" s="23"/>
      <c r="B111" s="23"/>
      <c r="C111" s="23"/>
      <c r="D111" s="23"/>
      <c r="E111" s="23"/>
      <c r="F111" s="23"/>
      <c r="G111" s="23"/>
      <c r="H111" s="23"/>
      <c r="I111" s="23"/>
      <c r="J111" s="23"/>
      <c r="K111" s="23"/>
      <c r="L111" s="23"/>
      <c r="M111" s="23"/>
      <c r="N111" s="23"/>
      <c r="O111" s="23"/>
      <c r="P111" s="23"/>
      <c r="Q111" s="23"/>
      <c r="R111" s="29" t="s">
        <v>20</v>
      </c>
      <c r="S111" s="23"/>
      <c r="T111" s="23" t="str">
        <f>IF(COUNTIF('[3]Correpondance  PREPA MARG'!A:A,'Prépa marge'!C111)=0,IF(U110="démarque connue (valeur)","",T110),'Prépa marge'!C111)</f>
        <v>Volaille LS</v>
      </c>
      <c r="U111" s="23" t="str">
        <f t="shared" si="42"/>
        <v/>
      </c>
      <c r="V111" t="str">
        <f>IF(U111="","",IF(U111="CA HT",SUMIF('[3]Correpondance  PREPA MARG'!A:A,'Prépa marge'!T111,'[3]Correpondance  PREPA MARG'!CO:CO),""))</f>
        <v/>
      </c>
      <c r="W111" t="str">
        <f t="shared" si="37"/>
        <v/>
      </c>
      <c r="X111" t="str">
        <f>IF(U111="","",IF(AND(U111="Marge ABACO (valeur)",X105=""),SUMIF('[3]Correpondance  PREPA MARG'!A:A,'Prépa marge'!T111,'[3]Correpondance  PREPA MARG'!DB:DB),""))</f>
        <v/>
      </c>
      <c r="Y111" t="str">
        <f>IF(U111="","",IF(U111="Frais accessoires",SUMIF('[3]Correpondance  PREPA MARG'!A:A,'Prépa marge'!T111,'[3]Correpondance  PREPA MARG'!AO:AO),""))</f>
        <v/>
      </c>
      <c r="Z111" t="str">
        <f>IF(U111="","",IF(U111="Cotisation Centrale",SUMIF('[3]Correpondance  PREPA MARG'!A:A,'Prépa marge'!T111,'[3]Correpondance  PREPA MARG'!BO:BO),""))</f>
        <v/>
      </c>
      <c r="AA111" t="str">
        <f>IF(U111="","",IF(U111="CA HT REEL",SUMIF('[3]Correpondance  PREPA MARG'!A:A,'Prépa marge'!T111,'[3]Correpondance  PREPA MARG'!AB:AB),""))</f>
        <v/>
      </c>
      <c r="AB111" t="str">
        <f>IF(U111="","",IF(U111="CAMV REEL",SUMIF('[3]Correpondance  PREPA MARG'!A:A,'Prépa marge'!T111,'[3]Correpondance  PREPA MARG'!BB:BB),""))</f>
        <v/>
      </c>
      <c r="AC111" t="str">
        <f>IF(U111="","",IF(U111="démarque connue (valeur)",SUMIF('[3]Correpondance  PREPA MARG'!A:A,'Prépa marge'!T111,'[3]Correpondance  PREPA MARG'!DO:DO),""))</f>
        <v/>
      </c>
      <c r="AD111" s="2" t="str">
        <f t="shared" si="40"/>
        <v/>
      </c>
      <c r="AF111" t="s">
        <v>20</v>
      </c>
    </row>
    <row r="112" spans="1:32" ht="15.75" thickBot="1">
      <c r="A112" s="23"/>
      <c r="B112" s="23"/>
      <c r="C112" s="30" t="s">
        <v>29</v>
      </c>
      <c r="D112" s="31"/>
      <c r="E112" s="31"/>
      <c r="F112" s="31"/>
      <c r="G112" s="31"/>
      <c r="H112" s="31"/>
      <c r="I112" s="31"/>
      <c r="J112" s="31"/>
      <c r="K112" s="31"/>
      <c r="L112" s="31"/>
      <c r="M112" s="31"/>
      <c r="N112" s="31"/>
      <c r="O112" s="31"/>
      <c r="P112" s="32"/>
      <c r="Q112" s="23"/>
      <c r="R112" s="33" t="s">
        <v>20</v>
      </c>
      <c r="S112" s="23"/>
      <c r="T112" s="23" t="str">
        <f>IF(COUNTIF('[3]Correpondance  PREPA MARG'!A:A,'Prépa marge'!C112)=0,IF(U111="démarque connue (valeur)","",T111),'Prépa marge'!C112)</f>
        <v>Volaille LS</v>
      </c>
      <c r="U112" s="23" t="str">
        <f t="shared" si="42"/>
        <v/>
      </c>
      <c r="V112" t="str">
        <f>IF(U112="","",IF(U112="CA HT",SUMIF('[3]Correpondance  PREPA MARG'!A:A,'Prépa marge'!T112,'[3]Correpondance  PREPA MARG'!CO:CO),""))</f>
        <v/>
      </c>
      <c r="W112" t="str">
        <f t="shared" si="37"/>
        <v/>
      </c>
      <c r="X112" t="str">
        <f>IF(U112="","",IF(AND(U112="Marge ABACO (valeur)",X106=""),SUMIF('[3]Correpondance  PREPA MARG'!A:A,'Prépa marge'!T112,'[3]Correpondance  PREPA MARG'!DB:DB),""))</f>
        <v/>
      </c>
      <c r="Y112" t="str">
        <f>IF(U112="","",IF(U112="Frais accessoires",SUMIF('[3]Correpondance  PREPA MARG'!A:A,'Prépa marge'!T112,'[3]Correpondance  PREPA MARG'!AO:AO),""))</f>
        <v/>
      </c>
      <c r="Z112" t="str">
        <f>IF(U112="","",IF(U112="Cotisation Centrale",SUMIF('[3]Correpondance  PREPA MARG'!A:A,'Prépa marge'!T112,'[3]Correpondance  PREPA MARG'!BO:BO),""))</f>
        <v/>
      </c>
      <c r="AA112" t="str">
        <f>IF(U112="","",IF(U112="CA HT REEL",SUMIF('[3]Correpondance  PREPA MARG'!A:A,'Prépa marge'!T112,'[3]Correpondance  PREPA MARG'!AB:AB),""))</f>
        <v/>
      </c>
      <c r="AB112" t="str">
        <f>IF(U112="","",IF(U112="CAMV REEL",SUMIF('[3]Correpondance  PREPA MARG'!A:A,'Prépa marge'!T112,'[3]Correpondance  PREPA MARG'!BB:BB),""))</f>
        <v/>
      </c>
      <c r="AC112" t="str">
        <f>IF(U112="","",IF(U112="démarque connue (valeur)",SUMIF('[3]Correpondance  PREPA MARG'!A:A,'Prépa marge'!T112,'[3]Correpondance  PREPA MARG'!DO:DO),""))</f>
        <v/>
      </c>
      <c r="AD112" s="2" t="str">
        <f t="shared" si="40"/>
        <v/>
      </c>
      <c r="AF112" t="s">
        <v>20</v>
      </c>
    </row>
    <row r="113" spans="1:32" ht="15.75" thickBot="1">
      <c r="A113" s="23"/>
      <c r="B113" s="23"/>
      <c r="C113" s="54" t="s">
        <v>7</v>
      </c>
      <c r="D113" s="78">
        <v>491</v>
      </c>
      <c r="E113" s="79">
        <v>366</v>
      </c>
      <c r="F113" s="79"/>
      <c r="G113" s="79"/>
      <c r="H113" s="79"/>
      <c r="I113" s="79"/>
      <c r="J113" s="79"/>
      <c r="K113" s="79"/>
      <c r="L113" s="79"/>
      <c r="M113" s="79"/>
      <c r="N113" s="79"/>
      <c r="O113" s="80"/>
      <c r="P113" s="44">
        <f>SUM(D113:O113)</f>
        <v>857</v>
      </c>
      <c r="Q113" s="23"/>
      <c r="R113" s="45">
        <v>1360</v>
      </c>
      <c r="S113" s="23"/>
      <c r="T113" s="23" t="str">
        <f>IF(COUNTIF('[3]Correpondance  PREPA MARG'!A:A,'Prépa marge'!C113)=0,IF(U112="démarque connue (valeur)","",T112),'Prépa marge'!C113)</f>
        <v>Volaille LS</v>
      </c>
      <c r="U113" s="23" t="str">
        <f t="shared" si="42"/>
        <v>démarque connue (valeur)</v>
      </c>
      <c r="V113" t="str">
        <f>IF(U113="","",IF(U113="CA HT",SUMIF('[3]Correpondance  PREPA MARG'!A:A,'Prépa marge'!T113,'[3]Correpondance  PREPA MARG'!CO:CO),""))</f>
        <v/>
      </c>
      <c r="W113" t="str">
        <f t="shared" si="37"/>
        <v/>
      </c>
      <c r="X113" t="str">
        <f>IF(U113="","",IF(AND(U113="Marge ABACO (valeur)",X107=""),SUMIF('[3]Correpondance  PREPA MARG'!A:A,'Prépa marge'!T113,'[3]Correpondance  PREPA MARG'!DB:DB),""))</f>
        <v/>
      </c>
      <c r="Y113" t="str">
        <f>IF(U113="","",IF(U113="Frais accessoires",SUMIF('[3]Correpondance  PREPA MARG'!A:A,'Prépa marge'!T113,'[3]Correpondance  PREPA MARG'!AO:AO),""))</f>
        <v/>
      </c>
      <c r="Z113" t="str">
        <f>IF(U113="","",IF(U113="Cotisation Centrale",SUMIF('[3]Correpondance  PREPA MARG'!A:A,'Prépa marge'!T113,'[3]Correpondance  PREPA MARG'!BO:BO),""))</f>
        <v/>
      </c>
      <c r="AA113" t="str">
        <f>IF(U113="","",IF(U113="CA HT REEL",SUMIF('[3]Correpondance  PREPA MARG'!A:A,'Prépa marge'!T113,'[3]Correpondance  PREPA MARG'!AB:AB),""))</f>
        <v/>
      </c>
      <c r="AB113" t="str">
        <f>IF(U113="","",IF(U113="CAMV REEL",SUMIF('[3]Correpondance  PREPA MARG'!A:A,'Prépa marge'!T113,'[3]Correpondance  PREPA MARG'!BB:BB),""))</f>
        <v/>
      </c>
      <c r="AC113">
        <f ca="1">IF(U113="","",IF(U113="démarque connue (valeur)",SUMIF('[3]Correpondance  PREPA MARG'!A:A,'Prépa marge'!T113,'[3]Correpondance  PREPA MARG'!DO:DO),""))</f>
        <v>857</v>
      </c>
      <c r="AD113" s="2">
        <f t="shared" ca="1" si="40"/>
        <v>0</v>
      </c>
      <c r="AF113">
        <v>1501</v>
      </c>
    </row>
    <row r="114" spans="1:32" ht="15.75" thickBot="1">
      <c r="A114" s="23"/>
      <c r="B114" s="23"/>
      <c r="C114" s="59" t="s">
        <v>30</v>
      </c>
      <c r="D114" s="81">
        <f t="shared" ref="D114:L114" si="62">IF(D105=0,0,D113/D105)</f>
        <v>0.12461928934010152</v>
      </c>
      <c r="E114" s="81">
        <f t="shared" si="62"/>
        <v>8.8964511424404466E-2</v>
      </c>
      <c r="F114" s="81">
        <f t="shared" si="62"/>
        <v>0</v>
      </c>
      <c r="G114" s="81">
        <f t="shared" si="62"/>
        <v>0</v>
      </c>
      <c r="H114" s="81">
        <f t="shared" si="62"/>
        <v>0</v>
      </c>
      <c r="I114" s="81">
        <f t="shared" si="62"/>
        <v>0</v>
      </c>
      <c r="J114" s="81">
        <f t="shared" si="62"/>
        <v>0</v>
      </c>
      <c r="K114" s="81">
        <f t="shared" si="62"/>
        <v>0</v>
      </c>
      <c r="L114" s="81">
        <f t="shared" si="62"/>
        <v>0</v>
      </c>
      <c r="M114" s="81">
        <f>IF(M105=0,0,M113/M105)</f>
        <v>0</v>
      </c>
      <c r="N114" s="81">
        <f>IF(N105=0,0,N113/N105)</f>
        <v>0</v>
      </c>
      <c r="O114" s="81">
        <f>IF(O105=0,0,O113/O105)</f>
        <v>0</v>
      </c>
      <c r="P114" s="82">
        <f>IF(P105=0,0,P113/P105)</f>
        <v>0.1064067544077477</v>
      </c>
      <c r="Q114" s="23"/>
      <c r="R114" s="83" t="s">
        <v>20</v>
      </c>
      <c r="S114" s="23"/>
      <c r="T114" s="23" t="str">
        <f>IF(COUNTIF('[3]Correpondance  PREPA MARG'!A:A,'Prépa marge'!C114)=0,IF(U113="démarque connue (valeur)","",T113),'Prépa marge'!C114)</f>
        <v/>
      </c>
      <c r="U114" s="23" t="str">
        <f t="shared" si="42"/>
        <v/>
      </c>
      <c r="V114" t="str">
        <f>IF(U114="","",IF(U114="CA HT",SUMIF('[3]Correpondance  PREPA MARG'!A:A,'Prépa marge'!T114,'[3]Correpondance  PREPA MARG'!CO:CO),""))</f>
        <v/>
      </c>
      <c r="W114" t="str">
        <f t="shared" si="37"/>
        <v/>
      </c>
      <c r="X114" t="str">
        <f>IF(U114="","",IF(AND(U114="Marge ABACO (valeur)",X108=""),SUMIF('[3]Correpondance  PREPA MARG'!A:A,'Prépa marge'!T114,'[3]Correpondance  PREPA MARG'!DB:DB),""))</f>
        <v/>
      </c>
      <c r="Y114" t="str">
        <f>IF(U114="","",IF(U114="Frais accessoires",SUMIF('[3]Correpondance  PREPA MARG'!A:A,'Prépa marge'!T114,'[3]Correpondance  PREPA MARG'!AO:AO),""))</f>
        <v/>
      </c>
      <c r="Z114" t="str">
        <f>IF(U114="","",IF(U114="Cotisation Centrale",SUMIF('[3]Correpondance  PREPA MARG'!A:A,'Prépa marge'!T114,'[3]Correpondance  PREPA MARG'!BO:BO),""))</f>
        <v/>
      </c>
      <c r="AA114" t="str">
        <f>IF(U114="","",IF(U114="CA HT REEL",SUMIF('[3]Correpondance  PREPA MARG'!A:A,'Prépa marge'!T114,'[3]Correpondance  PREPA MARG'!AB:AB),""))</f>
        <v/>
      </c>
      <c r="AB114" t="str">
        <f>IF(U114="","",IF(U114="CAMV REEL",SUMIF('[3]Correpondance  PREPA MARG'!A:A,'Prépa marge'!T114,'[3]Correpondance  PREPA MARG'!BB:BB),""))</f>
        <v/>
      </c>
      <c r="AC114" t="str">
        <f>IF(U114="","",IF(U114="démarque connue (valeur)",SUMIF('[3]Correpondance  PREPA MARG'!A:A,'Prépa marge'!T114,'[3]Correpondance  PREPA MARG'!DO:DO),""))</f>
        <v/>
      </c>
      <c r="AD114" s="2" t="str">
        <f t="shared" si="40"/>
        <v/>
      </c>
      <c r="AF114" t="s">
        <v>20</v>
      </c>
    </row>
    <row r="115" spans="1:32" ht="15.75" thickBot="1">
      <c r="A115" s="23"/>
      <c r="B115" s="23"/>
      <c r="C115" s="84" t="s">
        <v>31</v>
      </c>
      <c r="D115" s="85"/>
      <c r="E115" s="86"/>
      <c r="F115" s="86"/>
      <c r="G115" s="86"/>
      <c r="H115" s="86"/>
      <c r="I115" s="86"/>
      <c r="J115" s="86"/>
      <c r="K115" s="86"/>
      <c r="L115" s="86"/>
      <c r="M115" s="86"/>
      <c r="N115" s="86"/>
      <c r="O115" s="87"/>
      <c r="P115" s="88">
        <f>IF(P105&lt;&gt;0,P116/P105,0)</f>
        <v>0</v>
      </c>
      <c r="Q115" s="23"/>
      <c r="R115" s="83" t="s">
        <v>20</v>
      </c>
      <c r="S115" s="23"/>
      <c r="T115" s="23" t="str">
        <f>IF(COUNTIF('[3]Correpondance  PREPA MARG'!A:A,'Prépa marge'!C115)=0,IF(U114="démarque connue (valeur)","",T114),'Prépa marge'!C115)</f>
        <v/>
      </c>
      <c r="U115" s="23" t="str">
        <f t="shared" si="42"/>
        <v/>
      </c>
      <c r="V115" t="str">
        <f>IF(U115="","",IF(U115="CA HT",SUMIF('[3]Correpondance  PREPA MARG'!A:A,'Prépa marge'!T115,'[3]Correpondance  PREPA MARG'!CO:CO),""))</f>
        <v/>
      </c>
      <c r="W115" t="str">
        <f t="shared" si="37"/>
        <v/>
      </c>
      <c r="X115" t="str">
        <f>IF(U115="","",IF(AND(U115="Marge ABACO (valeur)",X109=""),SUMIF('[3]Correpondance  PREPA MARG'!A:A,'Prépa marge'!T115,'[3]Correpondance  PREPA MARG'!DB:DB),""))</f>
        <v/>
      </c>
      <c r="Y115" t="str">
        <f>IF(U115="","",IF(U115="Frais accessoires",SUMIF('[3]Correpondance  PREPA MARG'!A:A,'Prépa marge'!T115,'[3]Correpondance  PREPA MARG'!AO:AO),""))</f>
        <v/>
      </c>
      <c r="Z115" t="str">
        <f>IF(U115="","",IF(U115="Cotisation Centrale",SUMIF('[3]Correpondance  PREPA MARG'!A:A,'Prépa marge'!T115,'[3]Correpondance  PREPA MARG'!BO:BO),""))</f>
        <v/>
      </c>
      <c r="AA115" t="str">
        <f>IF(U115="","",IF(U115="CA HT REEL",SUMIF('[3]Correpondance  PREPA MARG'!A:A,'Prépa marge'!T115,'[3]Correpondance  PREPA MARG'!AB:AB),""))</f>
        <v/>
      </c>
      <c r="AB115" t="str">
        <f>IF(U115="","",IF(U115="CAMV REEL",SUMIF('[3]Correpondance  PREPA MARG'!A:A,'Prépa marge'!T115,'[3]Correpondance  PREPA MARG'!BB:BB),""))</f>
        <v/>
      </c>
      <c r="AC115" t="str">
        <f>IF(U115="","",IF(U115="démarque connue (valeur)",SUMIF('[3]Correpondance  PREPA MARG'!A:A,'Prépa marge'!T115,'[3]Correpondance  PREPA MARG'!DO:DO),""))</f>
        <v/>
      </c>
      <c r="AD115" s="2" t="str">
        <f t="shared" si="40"/>
        <v/>
      </c>
      <c r="AF115" t="s">
        <v>20</v>
      </c>
    </row>
    <row r="116" spans="1:32" ht="15.75" thickBot="1">
      <c r="A116" s="23"/>
      <c r="B116" s="23"/>
      <c r="C116" s="89" t="s">
        <v>32</v>
      </c>
      <c r="D116" s="47">
        <f t="shared" ref="D116:L116" si="63">D105*D115</f>
        <v>0</v>
      </c>
      <c r="E116" s="47">
        <f t="shared" si="63"/>
        <v>0</v>
      </c>
      <c r="F116" s="47">
        <f t="shared" si="63"/>
        <v>0</v>
      </c>
      <c r="G116" s="47">
        <f t="shared" si="63"/>
        <v>0</v>
      </c>
      <c r="H116" s="47">
        <f t="shared" si="63"/>
        <v>0</v>
      </c>
      <c r="I116" s="47">
        <f t="shared" si="63"/>
        <v>0</v>
      </c>
      <c r="J116" s="47">
        <f t="shared" si="63"/>
        <v>0</v>
      </c>
      <c r="K116" s="47">
        <f t="shared" si="63"/>
        <v>0</v>
      </c>
      <c r="L116" s="47">
        <f t="shared" si="63"/>
        <v>0</v>
      </c>
      <c r="M116" s="47">
        <f>M105*M115</f>
        <v>0</v>
      </c>
      <c r="N116" s="47">
        <f>N105*N115</f>
        <v>0</v>
      </c>
      <c r="O116" s="47">
        <f>O105*O115</f>
        <v>0</v>
      </c>
      <c r="P116" s="90">
        <f>SUM(D116:O116)</f>
        <v>0</v>
      </c>
      <c r="Q116" s="23"/>
      <c r="R116" s="91" t="s">
        <v>20</v>
      </c>
      <c r="S116" s="92"/>
      <c r="T116" s="23" t="str">
        <f>IF(COUNTIF('[3]Correpondance  PREPA MARG'!A:A,'Prépa marge'!C116)=0,IF(U115="démarque connue (valeur)","",T115),'Prépa marge'!C116)</f>
        <v/>
      </c>
      <c r="U116" s="23" t="str">
        <f t="shared" si="42"/>
        <v/>
      </c>
      <c r="V116" t="str">
        <f>IF(U116="","",IF(U116="CA HT",SUMIF('[3]Correpondance  PREPA MARG'!A:A,'Prépa marge'!T116,'[3]Correpondance  PREPA MARG'!CO:CO),""))</f>
        <v/>
      </c>
      <c r="W116" t="str">
        <f t="shared" si="37"/>
        <v/>
      </c>
      <c r="X116" t="str">
        <f>IF(U116="","",IF(AND(U116="Marge ABACO (valeur)",X110=""),SUMIF('[3]Correpondance  PREPA MARG'!A:A,'Prépa marge'!T116,'[3]Correpondance  PREPA MARG'!DB:DB),""))</f>
        <v/>
      </c>
      <c r="Y116" t="str">
        <f>IF(U116="","",IF(U116="Frais accessoires",SUMIF('[3]Correpondance  PREPA MARG'!A:A,'Prépa marge'!T116,'[3]Correpondance  PREPA MARG'!AO:AO),""))</f>
        <v/>
      </c>
      <c r="Z116" t="str">
        <f>IF(U116="","",IF(U116="Cotisation Centrale",SUMIF('[3]Correpondance  PREPA MARG'!A:A,'Prépa marge'!T116,'[3]Correpondance  PREPA MARG'!BO:BO),""))</f>
        <v/>
      </c>
      <c r="AA116" t="str">
        <f>IF(U116="","",IF(U116="CA HT REEL",SUMIF('[3]Correpondance  PREPA MARG'!A:A,'Prépa marge'!T116,'[3]Correpondance  PREPA MARG'!AB:AB),""))</f>
        <v/>
      </c>
      <c r="AB116" t="str">
        <f>IF(U116="","",IF(U116="CAMV REEL",SUMIF('[3]Correpondance  PREPA MARG'!A:A,'Prépa marge'!T116,'[3]Correpondance  PREPA MARG'!BB:BB),""))</f>
        <v/>
      </c>
      <c r="AC116" t="str">
        <f>IF(U116="","",IF(U116="démarque connue (valeur)",SUMIF('[3]Correpondance  PREPA MARG'!A:A,'Prépa marge'!T116,'[3]Correpondance  PREPA MARG'!DO:DO),""))</f>
        <v/>
      </c>
      <c r="AD116" s="2" t="str">
        <f t="shared" si="40"/>
        <v/>
      </c>
      <c r="AF116" t="s">
        <v>20</v>
      </c>
    </row>
    <row r="117" spans="1:32" ht="15.75" thickBot="1">
      <c r="A117" s="23"/>
      <c r="B117" s="23"/>
      <c r="C117" s="84" t="s">
        <v>33</v>
      </c>
      <c r="D117" s="93"/>
      <c r="E117" s="94"/>
      <c r="F117" s="94"/>
      <c r="G117" s="94"/>
      <c r="H117" s="94"/>
      <c r="I117" s="94"/>
      <c r="J117" s="94"/>
      <c r="K117" s="94"/>
      <c r="L117" s="94"/>
      <c r="M117" s="94"/>
      <c r="N117" s="94"/>
      <c r="O117" s="95"/>
      <c r="P117" s="96">
        <f>SUM(D117:O117)</f>
        <v>0</v>
      </c>
      <c r="Q117" s="23"/>
      <c r="R117" s="91" t="s">
        <v>20</v>
      </c>
      <c r="S117" s="92"/>
      <c r="T117" s="23" t="str">
        <f>IF(COUNTIF('[3]Correpondance  PREPA MARG'!A:A,'Prépa marge'!C117)=0,IF(U116="démarque connue (valeur)","",T116),'Prépa marge'!C117)</f>
        <v/>
      </c>
      <c r="U117" s="23" t="str">
        <f t="shared" si="42"/>
        <v/>
      </c>
      <c r="V117" t="str">
        <f>IF(U117="","",IF(U117="CA HT",SUMIF('[3]Correpondance  PREPA MARG'!A:A,'Prépa marge'!T117,'[3]Correpondance  PREPA MARG'!CO:CO),""))</f>
        <v/>
      </c>
      <c r="W117" t="str">
        <f t="shared" si="37"/>
        <v/>
      </c>
      <c r="X117" t="str">
        <f>IF(U117="","",IF(AND(U117="Marge ABACO (valeur)",X111=""),SUMIF('[3]Correpondance  PREPA MARG'!A:A,'Prépa marge'!T117,'[3]Correpondance  PREPA MARG'!DB:DB),""))</f>
        <v/>
      </c>
      <c r="Y117" t="str">
        <f>IF(U117="","",IF(U117="Frais accessoires",SUMIF('[3]Correpondance  PREPA MARG'!A:A,'Prépa marge'!T117,'[3]Correpondance  PREPA MARG'!AO:AO),""))</f>
        <v/>
      </c>
      <c r="Z117" t="str">
        <f>IF(U117="","",IF(U117="Cotisation Centrale",SUMIF('[3]Correpondance  PREPA MARG'!A:A,'Prépa marge'!T117,'[3]Correpondance  PREPA MARG'!BO:BO),""))</f>
        <v/>
      </c>
      <c r="AA117" t="str">
        <f>IF(U117="","",IF(U117="CA HT REEL",SUMIF('[3]Correpondance  PREPA MARG'!A:A,'Prépa marge'!T117,'[3]Correpondance  PREPA MARG'!AB:AB),""))</f>
        <v/>
      </c>
      <c r="AB117" t="str">
        <f>IF(U117="","",IF(U117="CAMV REEL",SUMIF('[3]Correpondance  PREPA MARG'!A:A,'Prépa marge'!T117,'[3]Correpondance  PREPA MARG'!BB:BB),""))</f>
        <v/>
      </c>
      <c r="AC117" t="str">
        <f>IF(U117="","",IF(U117="démarque connue (valeur)",SUMIF('[3]Correpondance  PREPA MARG'!A:A,'Prépa marge'!T117,'[3]Correpondance  PREPA MARG'!DO:DO),""))</f>
        <v/>
      </c>
      <c r="AD117" s="2" t="str">
        <f t="shared" si="40"/>
        <v/>
      </c>
      <c r="AF117" t="s">
        <v>20</v>
      </c>
    </row>
    <row r="118" spans="1:32">
      <c r="A118" s="23"/>
      <c r="B118" s="23"/>
      <c r="C118" s="59" t="s">
        <v>34</v>
      </c>
      <c r="D118" s="81">
        <f t="shared" ref="D118:L118" si="64">IF(D105&lt;&gt;0,D117/D105,0)</f>
        <v>0</v>
      </c>
      <c r="E118" s="81">
        <f t="shared" si="64"/>
        <v>0</v>
      </c>
      <c r="F118" s="81">
        <f t="shared" si="64"/>
        <v>0</v>
      </c>
      <c r="G118" s="81">
        <f t="shared" si="64"/>
        <v>0</v>
      </c>
      <c r="H118" s="81">
        <f t="shared" si="64"/>
        <v>0</v>
      </c>
      <c r="I118" s="81">
        <f t="shared" si="64"/>
        <v>0</v>
      </c>
      <c r="J118" s="81">
        <f t="shared" si="64"/>
        <v>0</v>
      </c>
      <c r="K118" s="81">
        <f t="shared" si="64"/>
        <v>0</v>
      </c>
      <c r="L118" s="81">
        <f t="shared" si="64"/>
        <v>0</v>
      </c>
      <c r="M118" s="81">
        <f>IF(M105&lt;&gt;0,M117/M105,0)</f>
        <v>0</v>
      </c>
      <c r="N118" s="81">
        <f>IF(N105&lt;&gt;0,N117/N105,0)</f>
        <v>0</v>
      </c>
      <c r="O118" s="81">
        <f>IF(O105&lt;&gt;0,O117/O105,0)</f>
        <v>0</v>
      </c>
      <c r="P118" s="82">
        <f>IF(P105&lt;&gt;0,P117/P105,0)</f>
        <v>0</v>
      </c>
      <c r="Q118" s="23"/>
      <c r="R118" s="83" t="s">
        <v>20</v>
      </c>
      <c r="S118" s="97"/>
      <c r="T118" s="23" t="str">
        <f>IF(COUNTIF('[3]Correpondance  PREPA MARG'!A:A,'Prépa marge'!C118)=0,IF(U117="démarque connue (valeur)","",T117),'Prépa marge'!C118)</f>
        <v/>
      </c>
      <c r="U118" s="23" t="str">
        <f t="shared" si="42"/>
        <v/>
      </c>
      <c r="V118" t="str">
        <f>IF(U118="","",IF(U118="CA HT",SUMIF('[3]Correpondance  PREPA MARG'!A:A,'Prépa marge'!T118,'[3]Correpondance  PREPA MARG'!CO:CO),""))</f>
        <v/>
      </c>
      <c r="W118" t="str">
        <f t="shared" si="37"/>
        <v/>
      </c>
      <c r="X118" t="str">
        <f>IF(U118="","",IF(AND(U118="Marge ABACO (valeur)",X112=""),SUMIF('[3]Correpondance  PREPA MARG'!A:A,'Prépa marge'!T118,'[3]Correpondance  PREPA MARG'!DB:DB),""))</f>
        <v/>
      </c>
      <c r="Y118" t="str">
        <f>IF(U118="","",IF(U118="Frais accessoires",SUMIF('[3]Correpondance  PREPA MARG'!A:A,'Prépa marge'!T118,'[3]Correpondance  PREPA MARG'!AO:AO),""))</f>
        <v/>
      </c>
      <c r="Z118" t="str">
        <f>IF(U118="","",IF(U118="Cotisation Centrale",SUMIF('[3]Correpondance  PREPA MARG'!A:A,'Prépa marge'!T118,'[3]Correpondance  PREPA MARG'!BO:BO),""))</f>
        <v/>
      </c>
      <c r="AA118" t="str">
        <f>IF(U118="","",IF(U118="CA HT REEL",SUMIF('[3]Correpondance  PREPA MARG'!A:A,'Prépa marge'!T118,'[3]Correpondance  PREPA MARG'!AB:AB),""))</f>
        <v/>
      </c>
      <c r="AB118" t="str">
        <f>IF(U118="","",IF(U118="CAMV REEL",SUMIF('[3]Correpondance  PREPA MARG'!A:A,'Prépa marge'!T118,'[3]Correpondance  PREPA MARG'!BB:BB),""))</f>
        <v/>
      </c>
      <c r="AC118" t="str">
        <f>IF(U118="","",IF(U118="démarque connue (valeur)",SUMIF('[3]Correpondance  PREPA MARG'!A:A,'Prépa marge'!T118,'[3]Correpondance  PREPA MARG'!DO:DO),""))</f>
        <v/>
      </c>
      <c r="AD118" s="2" t="str">
        <f t="shared" si="40"/>
        <v/>
      </c>
      <c r="AF118" t="s">
        <v>20</v>
      </c>
    </row>
    <row r="119" spans="1:32">
      <c r="A119" s="23"/>
      <c r="B119" s="23"/>
      <c r="C119" s="59" t="s">
        <v>35</v>
      </c>
      <c r="D119" s="98">
        <f>D93-D105</f>
        <v>0</v>
      </c>
      <c r="E119" s="98">
        <f>E93-E105</f>
        <v>0</v>
      </c>
      <c r="F119" s="98">
        <f>F93-F105</f>
        <v>0</v>
      </c>
      <c r="G119" s="98">
        <f t="shared" ref="G119:L119" si="65">G93-G105</f>
        <v>0</v>
      </c>
      <c r="H119" s="98">
        <f t="shared" si="65"/>
        <v>0</v>
      </c>
      <c r="I119" s="98">
        <f t="shared" si="65"/>
        <v>0</v>
      </c>
      <c r="J119" s="98">
        <f t="shared" si="65"/>
        <v>0</v>
      </c>
      <c r="K119" s="98">
        <f t="shared" si="65"/>
        <v>0</v>
      </c>
      <c r="L119" s="98">
        <f t="shared" si="65"/>
        <v>0</v>
      </c>
      <c r="M119" s="98">
        <f>M93-M105</f>
        <v>0</v>
      </c>
      <c r="N119" s="98">
        <f>N93-N105</f>
        <v>0</v>
      </c>
      <c r="O119" s="98">
        <f>O93-O105</f>
        <v>0</v>
      </c>
      <c r="P119" s="74">
        <f>SUM(D119:O119)</f>
        <v>0</v>
      </c>
      <c r="Q119" s="23"/>
      <c r="R119" s="57" t="s">
        <v>20</v>
      </c>
      <c r="S119" s="92"/>
      <c r="T119" s="23" t="str">
        <f>IF(COUNTIF('[3]Correpondance  PREPA MARG'!A:A,'Prépa marge'!C119)=0,IF(U118="démarque connue (valeur)","",T118),'Prépa marge'!C119)</f>
        <v/>
      </c>
      <c r="U119" s="23" t="str">
        <f t="shared" si="42"/>
        <v/>
      </c>
      <c r="V119" t="str">
        <f>IF(U119="","",IF(U119="CA HT",SUMIF('[3]Correpondance  PREPA MARG'!A:A,'Prépa marge'!T119,'[3]Correpondance  PREPA MARG'!CO:CO),""))</f>
        <v/>
      </c>
      <c r="W119" t="str">
        <f t="shared" si="37"/>
        <v/>
      </c>
      <c r="X119" t="str">
        <f>IF(U119="","",IF(AND(U119="Marge ABACO (valeur)",X113=""),SUMIF('[3]Correpondance  PREPA MARG'!A:A,'Prépa marge'!T119,'[3]Correpondance  PREPA MARG'!DB:DB),""))</f>
        <v/>
      </c>
      <c r="Y119" t="str">
        <f>IF(U119="","",IF(U119="Frais accessoires",SUMIF('[3]Correpondance  PREPA MARG'!A:A,'Prépa marge'!T119,'[3]Correpondance  PREPA MARG'!AO:AO),""))</f>
        <v/>
      </c>
      <c r="Z119" t="str">
        <f>IF(U119="","",IF(U119="Cotisation Centrale",SUMIF('[3]Correpondance  PREPA MARG'!A:A,'Prépa marge'!T119,'[3]Correpondance  PREPA MARG'!BO:BO),""))</f>
        <v/>
      </c>
      <c r="AA119" t="str">
        <f>IF(U119="","",IF(U119="CA HT REEL",SUMIF('[3]Correpondance  PREPA MARG'!A:A,'Prépa marge'!T119,'[3]Correpondance  PREPA MARG'!AB:AB),""))</f>
        <v/>
      </c>
      <c r="AB119" t="str">
        <f>IF(U119="","",IF(U119="CAMV REEL",SUMIF('[3]Correpondance  PREPA MARG'!A:A,'Prépa marge'!T119,'[3]Correpondance  PREPA MARG'!BB:BB),""))</f>
        <v/>
      </c>
      <c r="AC119" t="str">
        <f>IF(U119="","",IF(U119="démarque connue (valeur)",SUMIF('[3]Correpondance  PREPA MARG'!A:A,'Prépa marge'!T119,'[3]Correpondance  PREPA MARG'!DO:DO),""))</f>
        <v/>
      </c>
      <c r="AD119" s="2" t="str">
        <f t="shared" si="40"/>
        <v/>
      </c>
      <c r="AF119" t="s">
        <v>20</v>
      </c>
    </row>
    <row r="120" spans="1:32">
      <c r="A120" s="23"/>
      <c r="B120" s="23"/>
      <c r="C120" s="59" t="s">
        <v>22</v>
      </c>
      <c r="D120" s="99">
        <f t="shared" ref="D120:L120" si="66">IF(D105&lt;&gt;0,D119/D105,0)</f>
        <v>0</v>
      </c>
      <c r="E120" s="99">
        <f t="shared" si="66"/>
        <v>0</v>
      </c>
      <c r="F120" s="99">
        <f t="shared" si="66"/>
        <v>0</v>
      </c>
      <c r="G120" s="99">
        <f t="shared" si="66"/>
        <v>0</v>
      </c>
      <c r="H120" s="99">
        <f t="shared" si="66"/>
        <v>0</v>
      </c>
      <c r="I120" s="99">
        <f t="shared" si="66"/>
        <v>0</v>
      </c>
      <c r="J120" s="99">
        <f t="shared" si="66"/>
        <v>0</v>
      </c>
      <c r="K120" s="99">
        <f t="shared" si="66"/>
        <v>0</v>
      </c>
      <c r="L120" s="99">
        <f t="shared" si="66"/>
        <v>0</v>
      </c>
      <c r="M120" s="99">
        <f>IF(M105&lt;&gt;0,M119/M105,0)</f>
        <v>0</v>
      </c>
      <c r="N120" s="99">
        <f>IF(N105&lt;&gt;0,N119/N105,0)</f>
        <v>0</v>
      </c>
      <c r="O120" s="99">
        <f>IF(O105&lt;&gt;0,O119/O105,0)</f>
        <v>0</v>
      </c>
      <c r="P120" s="61">
        <f>IF(P105&lt;&gt;0,P119/P105,0)</f>
        <v>0</v>
      </c>
      <c r="Q120" s="23"/>
      <c r="R120" s="62" t="s">
        <v>20</v>
      </c>
      <c r="S120" s="92"/>
      <c r="T120" s="23" t="str">
        <f>IF(COUNTIF('[3]Correpondance  PREPA MARG'!A:A,'Prépa marge'!C120)=0,IF(U119="démarque connue (valeur)","",T119),'Prépa marge'!C120)</f>
        <v/>
      </c>
      <c r="U120" s="23" t="str">
        <f t="shared" si="42"/>
        <v/>
      </c>
      <c r="V120" t="str">
        <f>IF(U120="","",IF(U120="CA HT",SUMIF('[3]Correpondance  PREPA MARG'!A:A,'Prépa marge'!T120,'[3]Correpondance  PREPA MARG'!CO:CO),""))</f>
        <v/>
      </c>
      <c r="W120" t="str">
        <f t="shared" si="37"/>
        <v/>
      </c>
      <c r="X120" t="str">
        <f>IF(U120="","",IF(AND(U120="Marge ABACO (valeur)",X114=""),SUMIF('[3]Correpondance  PREPA MARG'!A:A,'Prépa marge'!T120,'[3]Correpondance  PREPA MARG'!DB:DB),""))</f>
        <v/>
      </c>
      <c r="Y120" t="str">
        <f>IF(U120="","",IF(U120="Frais accessoires",SUMIF('[3]Correpondance  PREPA MARG'!A:A,'Prépa marge'!T120,'[3]Correpondance  PREPA MARG'!AO:AO),""))</f>
        <v/>
      </c>
      <c r="Z120" t="str">
        <f>IF(U120="","",IF(U120="Cotisation Centrale",SUMIF('[3]Correpondance  PREPA MARG'!A:A,'Prépa marge'!T120,'[3]Correpondance  PREPA MARG'!BO:BO),""))</f>
        <v/>
      </c>
      <c r="AA120" t="str">
        <f>IF(U120="","",IF(U120="CA HT REEL",SUMIF('[3]Correpondance  PREPA MARG'!A:A,'Prépa marge'!T120,'[3]Correpondance  PREPA MARG'!AB:AB),""))</f>
        <v/>
      </c>
      <c r="AB120" t="str">
        <f>IF(U120="","",IF(U120="CAMV REEL",SUMIF('[3]Correpondance  PREPA MARG'!A:A,'Prépa marge'!T120,'[3]Correpondance  PREPA MARG'!BB:BB),""))</f>
        <v/>
      </c>
      <c r="AC120" t="str">
        <f>IF(U120="","",IF(U120="démarque connue (valeur)",SUMIF('[3]Correpondance  PREPA MARG'!A:A,'Prépa marge'!T120,'[3]Correpondance  PREPA MARG'!DO:DO),""))</f>
        <v/>
      </c>
      <c r="AD120" s="2" t="str">
        <f t="shared" si="40"/>
        <v/>
      </c>
      <c r="AF120" t="s">
        <v>20</v>
      </c>
    </row>
    <row r="121" spans="1:32">
      <c r="A121" s="23"/>
      <c r="B121" s="23"/>
      <c r="C121" s="100" t="s">
        <v>36</v>
      </c>
      <c r="D121" s="47">
        <f t="shared" ref="D121:L121" si="67">D101-D113-D116-D117-D119</f>
        <v>805</v>
      </c>
      <c r="E121" s="47">
        <f t="shared" si="67"/>
        <v>841</v>
      </c>
      <c r="F121" s="47">
        <f t="shared" si="67"/>
        <v>0</v>
      </c>
      <c r="G121" s="47">
        <f t="shared" si="67"/>
        <v>0</v>
      </c>
      <c r="H121" s="47">
        <f t="shared" si="67"/>
        <v>0</v>
      </c>
      <c r="I121" s="47">
        <f t="shared" si="67"/>
        <v>0</v>
      </c>
      <c r="J121" s="47">
        <f t="shared" si="67"/>
        <v>0</v>
      </c>
      <c r="K121" s="47">
        <f t="shared" si="67"/>
        <v>0</v>
      </c>
      <c r="L121" s="47">
        <f t="shared" si="67"/>
        <v>0</v>
      </c>
      <c r="M121" s="47">
        <f>M101-M113-M116-M117-M119</f>
        <v>0</v>
      </c>
      <c r="N121" s="47">
        <f>N101-N113-N116-N117-N119</f>
        <v>0</v>
      </c>
      <c r="O121" s="47">
        <f>O101-O113-O116-O117-O119</f>
        <v>0</v>
      </c>
      <c r="P121" s="101">
        <f>SUM(D121:O121)</f>
        <v>1646</v>
      </c>
      <c r="Q121" s="23"/>
      <c r="R121" s="102" t="s">
        <v>20</v>
      </c>
      <c r="S121" s="92"/>
      <c r="T121" s="23" t="str">
        <f>IF(COUNTIF('[3]Correpondance  PREPA MARG'!A:A,'Prépa marge'!C121)=0,IF(U120="démarque connue (valeur)","",T120),'Prépa marge'!C121)</f>
        <v/>
      </c>
      <c r="U121" s="23" t="str">
        <f t="shared" si="42"/>
        <v/>
      </c>
      <c r="V121" t="str">
        <f>IF(U121="","",IF(U121="CA HT",SUMIF('[3]Correpondance  PREPA MARG'!A:A,'Prépa marge'!T121,'[3]Correpondance  PREPA MARG'!CO:CO),""))</f>
        <v/>
      </c>
      <c r="W121" t="str">
        <f t="shared" si="37"/>
        <v/>
      </c>
      <c r="X121" t="str">
        <f>IF(U121="","",IF(AND(U121="Marge ABACO (valeur)",X115=""),SUMIF('[3]Correpondance  PREPA MARG'!A:A,'Prépa marge'!T121,'[3]Correpondance  PREPA MARG'!DB:DB),""))</f>
        <v/>
      </c>
      <c r="Y121" t="str">
        <f>IF(U121="","",IF(U121="Frais accessoires",SUMIF('[3]Correpondance  PREPA MARG'!A:A,'Prépa marge'!T121,'[3]Correpondance  PREPA MARG'!AO:AO),""))</f>
        <v/>
      </c>
      <c r="Z121" t="str">
        <f>IF(U121="","",IF(U121="Cotisation Centrale",SUMIF('[3]Correpondance  PREPA MARG'!A:A,'Prépa marge'!T121,'[3]Correpondance  PREPA MARG'!BO:BO),""))</f>
        <v/>
      </c>
      <c r="AA121" t="str">
        <f>IF(U121="","",IF(U121="CA HT REEL",SUMIF('[3]Correpondance  PREPA MARG'!A:A,'Prépa marge'!T121,'[3]Correpondance  PREPA MARG'!AB:AB),""))</f>
        <v/>
      </c>
      <c r="AB121" t="str">
        <f>IF(U121="","",IF(U121="CAMV REEL",SUMIF('[3]Correpondance  PREPA MARG'!A:A,'Prépa marge'!T121,'[3]Correpondance  PREPA MARG'!BB:BB),""))</f>
        <v/>
      </c>
      <c r="AC121" t="str">
        <f>IF(U121="","",IF(U121="démarque connue (valeur)",SUMIF('[3]Correpondance  PREPA MARG'!A:A,'Prépa marge'!T121,'[3]Correpondance  PREPA MARG'!DO:DO),""))</f>
        <v/>
      </c>
      <c r="AD121" s="2" t="str">
        <f t="shared" si="40"/>
        <v/>
      </c>
      <c r="AF121" t="s">
        <v>20</v>
      </c>
    </row>
    <row r="122" spans="1:32">
      <c r="A122" s="23"/>
      <c r="B122" s="23"/>
      <c r="C122" s="50" t="s">
        <v>37</v>
      </c>
      <c r="D122" s="67">
        <f t="shared" ref="D122:L122" si="68">D114+D115+D118+D120</f>
        <v>0.12461928934010152</v>
      </c>
      <c r="E122" s="67">
        <f t="shared" si="68"/>
        <v>8.8964511424404466E-2</v>
      </c>
      <c r="F122" s="67">
        <f t="shared" si="68"/>
        <v>0</v>
      </c>
      <c r="G122" s="67">
        <f t="shared" si="68"/>
        <v>0</v>
      </c>
      <c r="H122" s="67">
        <f t="shared" si="68"/>
        <v>0</v>
      </c>
      <c r="I122" s="67">
        <f t="shared" si="68"/>
        <v>0</v>
      </c>
      <c r="J122" s="67">
        <f t="shared" si="68"/>
        <v>0</v>
      </c>
      <c r="K122" s="67">
        <f t="shared" si="68"/>
        <v>0</v>
      </c>
      <c r="L122" s="67">
        <f t="shared" si="68"/>
        <v>0</v>
      </c>
      <c r="M122" s="67">
        <f>M114+M115+M118+M120</f>
        <v>0</v>
      </c>
      <c r="N122" s="67">
        <f>N114+N115+N118+N120</f>
        <v>0</v>
      </c>
      <c r="O122" s="67">
        <f>O114+O115+O118+O120</f>
        <v>0</v>
      </c>
      <c r="P122" s="67">
        <f>P114+P115+P118+P120</f>
        <v>0.1064067544077477</v>
      </c>
      <c r="Q122" s="23"/>
      <c r="R122" s="68" t="s">
        <v>20</v>
      </c>
      <c r="S122" s="92"/>
      <c r="T122" s="23" t="str">
        <f>IF(COUNTIF('[3]Correpondance  PREPA MARG'!A:A,'Prépa marge'!C122)=0,IF(U121="démarque connue (valeur)","",T121),'Prépa marge'!C122)</f>
        <v/>
      </c>
      <c r="U122" s="23" t="str">
        <f t="shared" si="42"/>
        <v/>
      </c>
      <c r="V122" t="str">
        <f>IF(U122="","",IF(U122="CA HT",SUMIF('[3]Correpondance  PREPA MARG'!A:A,'Prépa marge'!T122,'[3]Correpondance  PREPA MARG'!CO:CO),""))</f>
        <v/>
      </c>
      <c r="W122" t="str">
        <f t="shared" si="37"/>
        <v/>
      </c>
      <c r="X122" t="str">
        <f>IF(U122="","",IF(AND(U122="Marge ABACO (valeur)",X116=""),SUMIF('[3]Correpondance  PREPA MARG'!A:A,'Prépa marge'!T122,'[3]Correpondance  PREPA MARG'!DB:DB),""))</f>
        <v/>
      </c>
      <c r="Y122" t="str">
        <f>IF(U122="","",IF(U122="Frais accessoires",SUMIF('[3]Correpondance  PREPA MARG'!A:A,'Prépa marge'!T122,'[3]Correpondance  PREPA MARG'!AO:AO),""))</f>
        <v/>
      </c>
      <c r="Z122" t="str">
        <f>IF(U122="","",IF(U122="Cotisation Centrale",SUMIF('[3]Correpondance  PREPA MARG'!A:A,'Prépa marge'!T122,'[3]Correpondance  PREPA MARG'!BO:BO),""))</f>
        <v/>
      </c>
      <c r="AA122" t="str">
        <f>IF(U122="","",IF(U122="CA HT REEL",SUMIF('[3]Correpondance  PREPA MARG'!A:A,'Prépa marge'!T122,'[3]Correpondance  PREPA MARG'!AB:AB),""))</f>
        <v/>
      </c>
      <c r="AB122" t="str">
        <f>IF(U122="","",IF(U122="CAMV REEL",SUMIF('[3]Correpondance  PREPA MARG'!A:A,'Prépa marge'!T122,'[3]Correpondance  PREPA MARG'!BB:BB),""))</f>
        <v/>
      </c>
      <c r="AC122" t="str">
        <f>IF(U122="","",IF(U122="démarque connue (valeur)",SUMIF('[3]Correpondance  PREPA MARG'!A:A,'Prépa marge'!T122,'[3]Correpondance  PREPA MARG'!DO:DO),""))</f>
        <v/>
      </c>
      <c r="AD122" s="2" t="str">
        <f t="shared" si="40"/>
        <v/>
      </c>
      <c r="AF122" t="s">
        <v>20</v>
      </c>
    </row>
    <row r="123" spans="1:32">
      <c r="A123" s="23"/>
      <c r="B123" s="23"/>
      <c r="C123" s="50" t="s">
        <v>38</v>
      </c>
      <c r="D123" s="103">
        <f t="shared" ref="D123:L123" si="69">D113+D116+D117+D119</f>
        <v>491</v>
      </c>
      <c r="E123" s="103">
        <f t="shared" si="69"/>
        <v>366</v>
      </c>
      <c r="F123" s="103">
        <f t="shared" si="69"/>
        <v>0</v>
      </c>
      <c r="G123" s="103">
        <f t="shared" si="69"/>
        <v>0</v>
      </c>
      <c r="H123" s="103">
        <f t="shared" si="69"/>
        <v>0</v>
      </c>
      <c r="I123" s="103">
        <f t="shared" si="69"/>
        <v>0</v>
      </c>
      <c r="J123" s="103">
        <f t="shared" si="69"/>
        <v>0</v>
      </c>
      <c r="K123" s="103">
        <f t="shared" si="69"/>
        <v>0</v>
      </c>
      <c r="L123" s="103">
        <f t="shared" si="69"/>
        <v>0</v>
      </c>
      <c r="M123" s="103">
        <f>M113+M116+M117+M119</f>
        <v>0</v>
      </c>
      <c r="N123" s="103">
        <f>N113+N116+N117+N119</f>
        <v>0</v>
      </c>
      <c r="O123" s="103">
        <f>O113+O116+O117+O119</f>
        <v>0</v>
      </c>
      <c r="P123" s="103">
        <f>P113+P116+P117+P119</f>
        <v>857</v>
      </c>
      <c r="Q123" s="23"/>
      <c r="R123" s="104" t="s">
        <v>20</v>
      </c>
      <c r="S123" s="92"/>
      <c r="T123" s="23" t="str">
        <f>IF(COUNTIF('[3]Correpondance  PREPA MARG'!A:A,'Prépa marge'!C123)=0,IF(U122="démarque connue (valeur)","",T122),'Prépa marge'!C123)</f>
        <v/>
      </c>
      <c r="U123" s="23" t="str">
        <f t="shared" si="42"/>
        <v/>
      </c>
      <c r="V123" t="str">
        <f>IF(U123="","",IF(U123="CA HT",SUMIF('[3]Correpondance  PREPA MARG'!A:A,'Prépa marge'!T123,'[3]Correpondance  PREPA MARG'!CO:CO),""))</f>
        <v/>
      </c>
      <c r="W123" t="str">
        <f t="shared" si="37"/>
        <v/>
      </c>
      <c r="X123" t="str">
        <f>IF(U123="","",IF(AND(U123="Marge ABACO (valeur)",X117=""),SUMIF('[3]Correpondance  PREPA MARG'!A:A,'Prépa marge'!T123,'[3]Correpondance  PREPA MARG'!DB:DB),""))</f>
        <v/>
      </c>
      <c r="Y123" t="str">
        <f>IF(U123="","",IF(U123="Frais accessoires",SUMIF('[3]Correpondance  PREPA MARG'!A:A,'Prépa marge'!T123,'[3]Correpondance  PREPA MARG'!AO:AO),""))</f>
        <v/>
      </c>
      <c r="Z123" t="str">
        <f>IF(U123="","",IF(U123="Cotisation Centrale",SUMIF('[3]Correpondance  PREPA MARG'!A:A,'Prépa marge'!T123,'[3]Correpondance  PREPA MARG'!BO:BO),""))</f>
        <v/>
      </c>
      <c r="AA123" t="str">
        <f>IF(U123="","",IF(U123="CA HT REEL",SUMIF('[3]Correpondance  PREPA MARG'!A:A,'Prépa marge'!T123,'[3]Correpondance  PREPA MARG'!AB:AB),""))</f>
        <v/>
      </c>
      <c r="AB123" t="str">
        <f>IF(U123="","",IF(U123="CAMV REEL",SUMIF('[3]Correpondance  PREPA MARG'!A:A,'Prépa marge'!T123,'[3]Correpondance  PREPA MARG'!BB:BB),""))</f>
        <v/>
      </c>
      <c r="AC123" t="str">
        <f>IF(U123="","",IF(U123="démarque connue (valeur)",SUMIF('[3]Correpondance  PREPA MARG'!A:A,'Prépa marge'!T123,'[3]Correpondance  PREPA MARG'!DO:DO),""))</f>
        <v/>
      </c>
      <c r="AD123" s="2" t="str">
        <f t="shared" si="40"/>
        <v/>
      </c>
      <c r="AF123" t="s">
        <v>20</v>
      </c>
    </row>
    <row r="124" spans="1:32">
      <c r="A124" s="23"/>
      <c r="B124" s="23"/>
      <c r="C124" s="23"/>
      <c r="D124" s="23"/>
      <c r="E124" s="23"/>
      <c r="F124" s="23"/>
      <c r="G124" s="23"/>
      <c r="H124" s="23"/>
      <c r="I124" s="23"/>
      <c r="J124" s="23"/>
      <c r="K124" s="23"/>
      <c r="L124" s="23"/>
      <c r="M124" s="23"/>
      <c r="N124" s="23"/>
      <c r="O124" s="23"/>
      <c r="P124" s="23"/>
      <c r="Q124" s="23"/>
      <c r="R124" s="29" t="s">
        <v>20</v>
      </c>
      <c r="S124" s="23"/>
      <c r="T124" s="23" t="str">
        <f>IF(COUNTIF('[3]Correpondance  PREPA MARG'!A:A,'Prépa marge'!C124)=0,IF(U123="démarque connue (valeur)","",T123),'Prépa marge'!C124)</f>
        <v/>
      </c>
      <c r="U124" s="23" t="str">
        <f t="shared" si="42"/>
        <v/>
      </c>
      <c r="V124" t="str">
        <f>IF(U124="","",IF(U124="CA HT",SUMIF('[3]Correpondance  PREPA MARG'!A:A,'Prépa marge'!T124,'[3]Correpondance  PREPA MARG'!CO:CO),""))</f>
        <v/>
      </c>
      <c r="W124" t="str">
        <f t="shared" si="37"/>
        <v/>
      </c>
      <c r="X124" t="str">
        <f>IF(U124="","",IF(AND(U124="Marge ABACO (valeur)",X118=""),SUMIF('[3]Correpondance  PREPA MARG'!A:A,'Prépa marge'!T124,'[3]Correpondance  PREPA MARG'!DB:DB),""))</f>
        <v/>
      </c>
      <c r="Y124" t="str">
        <f>IF(U124="","",IF(U124="Frais accessoires",SUMIF('[3]Correpondance  PREPA MARG'!A:A,'Prépa marge'!T124,'[3]Correpondance  PREPA MARG'!AO:AO),""))</f>
        <v/>
      </c>
      <c r="Z124" t="str">
        <f>IF(U124="","",IF(U124="Cotisation Centrale",SUMIF('[3]Correpondance  PREPA MARG'!A:A,'Prépa marge'!T124,'[3]Correpondance  PREPA MARG'!BO:BO),""))</f>
        <v/>
      </c>
      <c r="AA124" t="str">
        <f>IF(U124="","",IF(U124="CA HT REEL",SUMIF('[3]Correpondance  PREPA MARG'!A:A,'Prépa marge'!T124,'[3]Correpondance  PREPA MARG'!AB:AB),""))</f>
        <v/>
      </c>
      <c r="AB124" t="str">
        <f>IF(U124="","",IF(U124="CAMV REEL",SUMIF('[3]Correpondance  PREPA MARG'!A:A,'Prépa marge'!T124,'[3]Correpondance  PREPA MARG'!BB:BB),""))</f>
        <v/>
      </c>
      <c r="AC124" t="str">
        <f>IF(U124="","",IF(U124="démarque connue (valeur)",SUMIF('[3]Correpondance  PREPA MARG'!A:A,'Prépa marge'!T124,'[3]Correpondance  PREPA MARG'!DO:DO),""))</f>
        <v/>
      </c>
      <c r="AD124" s="2" t="str">
        <f t="shared" si="40"/>
        <v/>
      </c>
      <c r="AF124" t="s">
        <v>20</v>
      </c>
    </row>
    <row r="125" spans="1:32">
      <c r="A125" s="23"/>
      <c r="B125" s="23"/>
      <c r="C125" s="30" t="s">
        <v>39</v>
      </c>
      <c r="D125" s="105"/>
      <c r="E125" s="105"/>
      <c r="F125" s="105"/>
      <c r="G125" s="105"/>
      <c r="H125" s="105"/>
      <c r="I125" s="105"/>
      <c r="J125" s="105"/>
      <c r="K125" s="105"/>
      <c r="L125" s="105"/>
      <c r="M125" s="105"/>
      <c r="N125" s="105"/>
      <c r="O125" s="105"/>
      <c r="P125" s="32"/>
      <c r="Q125" s="23"/>
      <c r="R125" s="33" t="s">
        <v>20</v>
      </c>
      <c r="S125" s="92"/>
      <c r="T125" s="23" t="str">
        <f>IF(COUNTIF('[3]Correpondance  PREPA MARG'!A:A,'Prépa marge'!C125)=0,IF(U124="démarque connue (valeur)","",T124),'Prépa marge'!C125)</f>
        <v/>
      </c>
      <c r="U125" s="23" t="str">
        <f t="shared" si="42"/>
        <v/>
      </c>
      <c r="V125" t="str">
        <f>IF(U125="","",IF(U125="CA HT",SUMIF('[3]Correpondance  PREPA MARG'!A:A,'Prépa marge'!T125,'[3]Correpondance  PREPA MARG'!CO:CO),""))</f>
        <v/>
      </c>
      <c r="W125" t="str">
        <f t="shared" si="37"/>
        <v/>
      </c>
      <c r="X125" t="str">
        <f>IF(U125="","",IF(AND(U125="Marge ABACO (valeur)",X119=""),SUMIF('[3]Correpondance  PREPA MARG'!A:A,'Prépa marge'!T125,'[3]Correpondance  PREPA MARG'!DB:DB),""))</f>
        <v/>
      </c>
      <c r="Y125" t="str">
        <f>IF(U125="","",IF(U125="Frais accessoires",SUMIF('[3]Correpondance  PREPA MARG'!A:A,'Prépa marge'!T125,'[3]Correpondance  PREPA MARG'!AO:AO),""))</f>
        <v/>
      </c>
      <c r="Z125" t="str">
        <f>IF(U125="","",IF(U125="Cotisation Centrale",SUMIF('[3]Correpondance  PREPA MARG'!A:A,'Prépa marge'!T125,'[3]Correpondance  PREPA MARG'!BO:BO),""))</f>
        <v/>
      </c>
      <c r="AA125" t="str">
        <f>IF(U125="","",IF(U125="CA HT REEL",SUMIF('[3]Correpondance  PREPA MARG'!A:A,'Prépa marge'!T125,'[3]Correpondance  PREPA MARG'!AB:AB),""))</f>
        <v/>
      </c>
      <c r="AB125" t="str">
        <f>IF(U125="","",IF(U125="CAMV REEL",SUMIF('[3]Correpondance  PREPA MARG'!A:A,'Prépa marge'!T125,'[3]Correpondance  PREPA MARG'!BB:BB),""))</f>
        <v/>
      </c>
      <c r="AC125" t="str">
        <f>IF(U125="","",IF(U125="démarque connue (valeur)",SUMIF('[3]Correpondance  PREPA MARG'!A:A,'Prépa marge'!T125,'[3]Correpondance  PREPA MARG'!DO:DO),""))</f>
        <v/>
      </c>
      <c r="AD125" s="2" t="str">
        <f t="shared" si="40"/>
        <v/>
      </c>
      <c r="AF125" t="s">
        <v>20</v>
      </c>
    </row>
    <row r="126" spans="1:32">
      <c r="A126" s="23"/>
      <c r="B126" s="23"/>
      <c r="C126" s="106" t="s">
        <v>40</v>
      </c>
      <c r="D126" s="107">
        <f t="shared" ref="D126:L126" si="70">IF(D105&lt;&gt;0,D121/D105,0)</f>
        <v>0.20431472081218274</v>
      </c>
      <c r="E126" s="107">
        <f t="shared" si="70"/>
        <v>0.20442391832766163</v>
      </c>
      <c r="F126" s="107">
        <f t="shared" si="70"/>
        <v>0</v>
      </c>
      <c r="G126" s="107">
        <f t="shared" si="70"/>
        <v>0</v>
      </c>
      <c r="H126" s="107">
        <f t="shared" si="70"/>
        <v>0</v>
      </c>
      <c r="I126" s="107">
        <f t="shared" si="70"/>
        <v>0</v>
      </c>
      <c r="J126" s="107">
        <f t="shared" si="70"/>
        <v>0</v>
      </c>
      <c r="K126" s="107">
        <f t="shared" si="70"/>
        <v>0</v>
      </c>
      <c r="L126" s="107">
        <f t="shared" si="70"/>
        <v>0</v>
      </c>
      <c r="M126" s="107">
        <f>IF(M105&lt;&gt;0,M121/M105,0)</f>
        <v>0</v>
      </c>
      <c r="N126" s="107">
        <f>IF(N105&lt;&gt;0,N121/N105,0)</f>
        <v>0</v>
      </c>
      <c r="O126" s="107">
        <f>IF(O105&lt;&gt;0,O121/O105,0)</f>
        <v>0</v>
      </c>
      <c r="P126" s="107">
        <f>IF(P105&lt;&gt;0,P121/P105,0)</f>
        <v>0.20437049913086666</v>
      </c>
      <c r="Q126" s="23"/>
      <c r="R126" s="108" t="s">
        <v>20</v>
      </c>
      <c r="S126" s="92"/>
      <c r="T126" s="23" t="str">
        <f>IF(COUNTIF('[3]Correpondance  PREPA MARG'!A:A,'Prépa marge'!C126)=0,IF(U125="démarque connue (valeur)","",T125),'Prépa marge'!C126)</f>
        <v/>
      </c>
      <c r="U126" s="23" t="str">
        <f t="shared" si="42"/>
        <v/>
      </c>
      <c r="V126" t="str">
        <f>IF(U126="","",IF(U126="CA HT",SUMIF('[3]Correpondance  PREPA MARG'!A:A,'Prépa marge'!T126,'[3]Correpondance  PREPA MARG'!CO:CO),""))</f>
        <v/>
      </c>
      <c r="W126" t="str">
        <f t="shared" si="37"/>
        <v/>
      </c>
      <c r="X126" t="str">
        <f>IF(U126="","",IF(AND(U126="Marge ABACO (valeur)",X120=""),SUMIF('[3]Correpondance  PREPA MARG'!A:A,'Prépa marge'!T126,'[3]Correpondance  PREPA MARG'!DB:DB),""))</f>
        <v/>
      </c>
      <c r="Y126" t="str">
        <f>IF(U126="","",IF(U126="Frais accessoires",SUMIF('[3]Correpondance  PREPA MARG'!A:A,'Prépa marge'!T126,'[3]Correpondance  PREPA MARG'!AO:AO),""))</f>
        <v/>
      </c>
      <c r="Z126" t="str">
        <f>IF(U126="","",IF(U126="Cotisation Centrale",SUMIF('[3]Correpondance  PREPA MARG'!A:A,'Prépa marge'!T126,'[3]Correpondance  PREPA MARG'!BO:BO),""))</f>
        <v/>
      </c>
      <c r="AA126" t="str">
        <f>IF(U126="","",IF(U126="CA HT REEL",SUMIF('[3]Correpondance  PREPA MARG'!A:A,'Prépa marge'!T126,'[3]Correpondance  PREPA MARG'!AB:AB),""))</f>
        <v/>
      </c>
      <c r="AB126" t="str">
        <f>IF(U126="","",IF(U126="CAMV REEL",SUMIF('[3]Correpondance  PREPA MARG'!A:A,'Prépa marge'!T126,'[3]Correpondance  PREPA MARG'!BB:BB),""))</f>
        <v/>
      </c>
      <c r="AC126" t="str">
        <f>IF(U126="","",IF(U126="démarque connue (valeur)",SUMIF('[3]Correpondance  PREPA MARG'!A:A,'Prépa marge'!T126,'[3]Correpondance  PREPA MARG'!DO:DO),""))</f>
        <v/>
      </c>
      <c r="AD126" s="2" t="str">
        <f t="shared" si="40"/>
        <v/>
      </c>
      <c r="AF126" t="s">
        <v>20</v>
      </c>
    </row>
    <row r="127" spans="1:32">
      <c r="A127" s="23"/>
      <c r="B127" s="23"/>
      <c r="C127" s="109" t="s">
        <v>41</v>
      </c>
      <c r="D127" s="110">
        <f>D121</f>
        <v>805</v>
      </c>
      <c r="E127" s="110">
        <f t="shared" ref="E127:L127" si="71">D127+E121</f>
        <v>1646</v>
      </c>
      <c r="F127" s="110">
        <f t="shared" si="71"/>
        <v>1646</v>
      </c>
      <c r="G127" s="110">
        <f t="shared" si="71"/>
        <v>1646</v>
      </c>
      <c r="H127" s="110">
        <f t="shared" si="71"/>
        <v>1646</v>
      </c>
      <c r="I127" s="110">
        <f t="shared" si="71"/>
        <v>1646</v>
      </c>
      <c r="J127" s="110">
        <f t="shared" si="71"/>
        <v>1646</v>
      </c>
      <c r="K127" s="110">
        <f t="shared" si="71"/>
        <v>1646</v>
      </c>
      <c r="L127" s="110">
        <f t="shared" si="71"/>
        <v>1646</v>
      </c>
      <c r="M127" s="110">
        <f>L127+M121</f>
        <v>1646</v>
      </c>
      <c r="N127" s="110">
        <f>M127+N121</f>
        <v>1646</v>
      </c>
      <c r="O127" s="110">
        <f>N127+O121</f>
        <v>1646</v>
      </c>
      <c r="P127" s="111"/>
      <c r="Q127" s="23"/>
      <c r="R127" s="112" t="s">
        <v>20</v>
      </c>
      <c r="S127" s="92"/>
      <c r="T127" s="23" t="str">
        <f>IF(COUNTIF('[3]Correpondance  PREPA MARG'!A:A,'Prépa marge'!C127)=0,IF(U126="démarque connue (valeur)","",T126),'Prépa marge'!C127)</f>
        <v/>
      </c>
      <c r="U127" s="23" t="str">
        <f t="shared" si="42"/>
        <v/>
      </c>
      <c r="V127" t="str">
        <f>IF(U127="","",IF(U127="CA HT",SUMIF('[3]Correpondance  PREPA MARG'!A:A,'Prépa marge'!T127,'[3]Correpondance  PREPA MARG'!CO:CO),""))</f>
        <v/>
      </c>
      <c r="W127" t="str">
        <f t="shared" si="37"/>
        <v/>
      </c>
      <c r="X127" t="str">
        <f>IF(U127="","",IF(AND(U127="Marge ABACO (valeur)",X121=""),SUMIF('[3]Correpondance  PREPA MARG'!A:A,'Prépa marge'!T127,'[3]Correpondance  PREPA MARG'!DB:DB),""))</f>
        <v/>
      </c>
      <c r="Y127" t="str">
        <f>IF(U127="","",IF(U127="Frais accessoires",SUMIF('[3]Correpondance  PREPA MARG'!A:A,'Prépa marge'!T127,'[3]Correpondance  PREPA MARG'!AO:AO),""))</f>
        <v/>
      </c>
      <c r="Z127" t="str">
        <f>IF(U127="","",IF(U127="Cotisation Centrale",SUMIF('[3]Correpondance  PREPA MARG'!A:A,'Prépa marge'!T127,'[3]Correpondance  PREPA MARG'!BO:BO),""))</f>
        <v/>
      </c>
      <c r="AA127" t="str">
        <f>IF(U127="","",IF(U127="CA HT REEL",SUMIF('[3]Correpondance  PREPA MARG'!A:A,'Prépa marge'!T127,'[3]Correpondance  PREPA MARG'!AB:AB),""))</f>
        <v/>
      </c>
      <c r="AB127" t="str">
        <f>IF(U127="","",IF(U127="CAMV REEL",SUMIF('[3]Correpondance  PREPA MARG'!A:A,'Prépa marge'!T127,'[3]Correpondance  PREPA MARG'!BB:BB),""))</f>
        <v/>
      </c>
      <c r="AC127" t="str">
        <f>IF(U127="","",IF(U127="démarque connue (valeur)",SUMIF('[3]Correpondance  PREPA MARG'!A:A,'Prépa marge'!T127,'[3]Correpondance  PREPA MARG'!DO:DO),""))</f>
        <v/>
      </c>
      <c r="AD127" s="2" t="str">
        <f t="shared" si="40"/>
        <v/>
      </c>
      <c r="AF127" t="s">
        <v>20</v>
      </c>
    </row>
    <row r="128" spans="1:32">
      <c r="A128" s="23"/>
      <c r="B128" s="23"/>
      <c r="C128" s="109" t="s">
        <v>42</v>
      </c>
      <c r="D128" s="110">
        <f>D105</f>
        <v>3940</v>
      </c>
      <c r="E128" s="110">
        <f t="shared" ref="E128:L128" si="72">D128+E105</f>
        <v>8054</v>
      </c>
      <c r="F128" s="110">
        <f t="shared" si="72"/>
        <v>8054</v>
      </c>
      <c r="G128" s="110">
        <f t="shared" si="72"/>
        <v>8054</v>
      </c>
      <c r="H128" s="110">
        <f t="shared" si="72"/>
        <v>8054</v>
      </c>
      <c r="I128" s="110">
        <f t="shared" si="72"/>
        <v>8054</v>
      </c>
      <c r="J128" s="110">
        <f t="shared" si="72"/>
        <v>8054</v>
      </c>
      <c r="K128" s="110">
        <f t="shared" si="72"/>
        <v>8054</v>
      </c>
      <c r="L128" s="110">
        <f t="shared" si="72"/>
        <v>8054</v>
      </c>
      <c r="M128" s="110">
        <f>L128+M105</f>
        <v>8054</v>
      </c>
      <c r="N128" s="110">
        <f>M128+N105</f>
        <v>8054</v>
      </c>
      <c r="O128" s="110">
        <f>N128+O105</f>
        <v>8054</v>
      </c>
      <c r="P128" s="111"/>
      <c r="Q128" s="23"/>
      <c r="R128" s="112" t="s">
        <v>20</v>
      </c>
      <c r="S128" s="92"/>
      <c r="T128" s="23" t="str">
        <f>IF(COUNTIF('[3]Correpondance  PREPA MARG'!A:A,'Prépa marge'!C128)=0,IF(U127="démarque connue (valeur)","",T127),'Prépa marge'!C128)</f>
        <v/>
      </c>
      <c r="U128" s="23" t="str">
        <f t="shared" si="42"/>
        <v/>
      </c>
      <c r="V128" t="str">
        <f>IF(U128="","",IF(U128="CA HT",SUMIF('[3]Correpondance  PREPA MARG'!A:A,'Prépa marge'!T128,'[3]Correpondance  PREPA MARG'!CO:CO),""))</f>
        <v/>
      </c>
      <c r="W128" t="str">
        <f t="shared" si="37"/>
        <v/>
      </c>
      <c r="X128" t="str">
        <f>IF(U128="","",IF(AND(U128="Marge ABACO (valeur)",X122=""),SUMIF('[3]Correpondance  PREPA MARG'!A:A,'Prépa marge'!T128,'[3]Correpondance  PREPA MARG'!DB:DB),""))</f>
        <v/>
      </c>
      <c r="Y128" t="str">
        <f>IF(U128="","",IF(U128="Frais accessoires",SUMIF('[3]Correpondance  PREPA MARG'!A:A,'Prépa marge'!T128,'[3]Correpondance  PREPA MARG'!AO:AO),""))</f>
        <v/>
      </c>
      <c r="Z128" t="str">
        <f>IF(U128="","",IF(U128="Cotisation Centrale",SUMIF('[3]Correpondance  PREPA MARG'!A:A,'Prépa marge'!T128,'[3]Correpondance  PREPA MARG'!BO:BO),""))</f>
        <v/>
      </c>
      <c r="AA128" t="str">
        <f>IF(U128="","",IF(U128="CA HT REEL",SUMIF('[3]Correpondance  PREPA MARG'!A:A,'Prépa marge'!T128,'[3]Correpondance  PREPA MARG'!AB:AB),""))</f>
        <v/>
      </c>
      <c r="AB128" t="str">
        <f>IF(U128="","",IF(U128="CAMV REEL",SUMIF('[3]Correpondance  PREPA MARG'!A:A,'Prépa marge'!T128,'[3]Correpondance  PREPA MARG'!BB:BB),""))</f>
        <v/>
      </c>
      <c r="AC128" t="str">
        <f>IF(U128="","",IF(U128="démarque connue (valeur)",SUMIF('[3]Correpondance  PREPA MARG'!A:A,'Prépa marge'!T128,'[3]Correpondance  PREPA MARG'!DO:DO),""))</f>
        <v/>
      </c>
      <c r="AD128" s="2" t="str">
        <f t="shared" si="40"/>
        <v/>
      </c>
      <c r="AF128" t="s">
        <v>20</v>
      </c>
    </row>
    <row r="129" spans="1:32" ht="15.75" thickBot="1">
      <c r="A129" s="23"/>
      <c r="B129" s="23"/>
      <c r="C129" s="113" t="s">
        <v>43</v>
      </c>
      <c r="D129" s="114">
        <f>D126</f>
        <v>0.20431472081218274</v>
      </c>
      <c r="E129" s="114">
        <f t="shared" ref="E129:L129" si="73">IF(E105&lt;&gt;0,E127/E128,0)</f>
        <v>0.20437049913086666</v>
      </c>
      <c r="F129" s="114">
        <f t="shared" si="73"/>
        <v>0</v>
      </c>
      <c r="G129" s="114">
        <f t="shared" si="73"/>
        <v>0</v>
      </c>
      <c r="H129" s="114">
        <f t="shared" si="73"/>
        <v>0</v>
      </c>
      <c r="I129" s="114">
        <f t="shared" si="73"/>
        <v>0</v>
      </c>
      <c r="J129" s="114">
        <f t="shared" si="73"/>
        <v>0</v>
      </c>
      <c r="K129" s="114">
        <f t="shared" si="73"/>
        <v>0</v>
      </c>
      <c r="L129" s="114">
        <f t="shared" si="73"/>
        <v>0</v>
      </c>
      <c r="M129" s="114">
        <f>IF(M105&lt;&gt;0,M127/M128,0)</f>
        <v>0</v>
      </c>
      <c r="N129" s="114">
        <f>IF(N105&lt;&gt;0,N127/N128,0)</f>
        <v>0</v>
      </c>
      <c r="O129" s="114">
        <f>IF(O105&lt;&gt;0,O127/O128,0)</f>
        <v>0</v>
      </c>
      <c r="P129" s="115"/>
      <c r="Q129" s="23"/>
      <c r="R129" s="116" t="s">
        <v>20</v>
      </c>
      <c r="S129" s="92"/>
      <c r="T129" s="23" t="str">
        <f>IF(COUNTIF('[3]Correpondance  PREPA MARG'!A:A,'Prépa marge'!C129)=0,IF(U128="démarque connue (valeur)","",T128),'Prépa marge'!C129)</f>
        <v/>
      </c>
      <c r="U129" s="23" t="str">
        <f t="shared" si="42"/>
        <v/>
      </c>
      <c r="V129" t="str">
        <f>IF(U129="","",IF(U129="CA HT",SUMIF('[3]Correpondance  PREPA MARG'!A:A,'Prépa marge'!T129,'[3]Correpondance  PREPA MARG'!CO:CO),""))</f>
        <v/>
      </c>
      <c r="W129" t="str">
        <f t="shared" si="37"/>
        <v/>
      </c>
      <c r="X129" t="str">
        <f>IF(U129="","",IF(AND(U129="Marge ABACO (valeur)",X123=""),SUMIF('[3]Correpondance  PREPA MARG'!A:A,'Prépa marge'!T129,'[3]Correpondance  PREPA MARG'!DB:DB),""))</f>
        <v/>
      </c>
      <c r="Y129" t="str">
        <f>IF(U129="","",IF(U129="Frais accessoires",SUMIF('[3]Correpondance  PREPA MARG'!A:A,'Prépa marge'!T129,'[3]Correpondance  PREPA MARG'!AO:AO),""))</f>
        <v/>
      </c>
      <c r="Z129" t="str">
        <f>IF(U129="","",IF(U129="Cotisation Centrale",SUMIF('[3]Correpondance  PREPA MARG'!A:A,'Prépa marge'!T129,'[3]Correpondance  PREPA MARG'!BO:BO),""))</f>
        <v/>
      </c>
      <c r="AA129" t="str">
        <f>IF(U129="","",IF(U129="CA HT REEL",SUMIF('[3]Correpondance  PREPA MARG'!A:A,'Prépa marge'!T129,'[3]Correpondance  PREPA MARG'!AB:AB),""))</f>
        <v/>
      </c>
      <c r="AB129" t="str">
        <f>IF(U129="","",IF(U129="CAMV REEL",SUMIF('[3]Correpondance  PREPA MARG'!A:A,'Prépa marge'!T129,'[3]Correpondance  PREPA MARG'!BB:BB),""))</f>
        <v/>
      </c>
      <c r="AC129" t="str">
        <f>IF(U129="","",IF(U129="démarque connue (valeur)",SUMIF('[3]Correpondance  PREPA MARG'!A:A,'Prépa marge'!T129,'[3]Correpondance  PREPA MARG'!DO:DO),""))</f>
        <v/>
      </c>
      <c r="AD129" s="2" t="str">
        <f t="shared" si="40"/>
        <v/>
      </c>
      <c r="AF129" t="s">
        <v>20</v>
      </c>
    </row>
    <row r="130" spans="1:32" ht="15.75" thickBot="1">
      <c r="A130" s="23"/>
      <c r="B130" s="23"/>
      <c r="C130" s="117" t="s">
        <v>44</v>
      </c>
      <c r="D130" s="118" t="s">
        <v>14</v>
      </c>
      <c r="E130" s="119" t="s">
        <v>14</v>
      </c>
      <c r="F130" s="119" t="s">
        <v>14</v>
      </c>
      <c r="G130" s="119" t="s">
        <v>14</v>
      </c>
      <c r="H130" s="119" t="s">
        <v>14</v>
      </c>
      <c r="I130" s="119" t="s">
        <v>14</v>
      </c>
      <c r="J130" s="119" t="s">
        <v>14</v>
      </c>
      <c r="K130" s="119" t="s">
        <v>14</v>
      </c>
      <c r="L130" s="119" t="s">
        <v>14</v>
      </c>
      <c r="M130" s="119" t="s">
        <v>14</v>
      </c>
      <c r="N130" s="119" t="s">
        <v>14</v>
      </c>
      <c r="O130" s="119" t="s">
        <v>14</v>
      </c>
      <c r="P130" s="120" t="s">
        <v>14</v>
      </c>
      <c r="Q130" s="23"/>
      <c r="R130" s="121" t="s">
        <v>20</v>
      </c>
      <c r="S130" s="92"/>
      <c r="T130" s="23" t="str">
        <f>IF(COUNTIF('[3]Correpondance  PREPA MARG'!A:A,'Prépa marge'!C130)=0,IF(U129="démarque connue (valeur)","",T129),'Prépa marge'!C130)</f>
        <v/>
      </c>
      <c r="U130" s="23" t="str">
        <f t="shared" si="42"/>
        <v/>
      </c>
      <c r="V130" t="str">
        <f>IF(U130="","",IF(U130="CA HT",SUMIF('[3]Correpondance  PREPA MARG'!A:A,'Prépa marge'!T130,'[3]Correpondance  PREPA MARG'!CO:CO),""))</f>
        <v/>
      </c>
      <c r="W130" t="str">
        <f t="shared" si="37"/>
        <v/>
      </c>
      <c r="X130" t="str">
        <f>IF(U130="","",IF(AND(U130="Marge ABACO (valeur)",X124=""),SUMIF('[3]Correpondance  PREPA MARG'!A:A,'Prépa marge'!T130,'[3]Correpondance  PREPA MARG'!DB:DB),""))</f>
        <v/>
      </c>
      <c r="Y130" t="str">
        <f>IF(U130="","",IF(U130="Frais accessoires",SUMIF('[3]Correpondance  PREPA MARG'!A:A,'Prépa marge'!T130,'[3]Correpondance  PREPA MARG'!AO:AO),""))</f>
        <v/>
      </c>
      <c r="Z130" t="str">
        <f>IF(U130="","",IF(U130="Cotisation Centrale",SUMIF('[3]Correpondance  PREPA MARG'!A:A,'Prépa marge'!T130,'[3]Correpondance  PREPA MARG'!BO:BO),""))</f>
        <v/>
      </c>
      <c r="AA130" t="str">
        <f>IF(U130="","",IF(U130="CA HT REEL",SUMIF('[3]Correpondance  PREPA MARG'!A:A,'Prépa marge'!T130,'[3]Correpondance  PREPA MARG'!AB:AB),""))</f>
        <v/>
      </c>
      <c r="AB130" t="str">
        <f>IF(U130="","",IF(U130="CAMV REEL",SUMIF('[3]Correpondance  PREPA MARG'!A:A,'Prépa marge'!T130,'[3]Correpondance  PREPA MARG'!BB:BB),""))</f>
        <v/>
      </c>
      <c r="AC130" t="str">
        <f>IF(U130="","",IF(U130="démarque connue (valeur)",SUMIF('[3]Correpondance  PREPA MARG'!A:A,'Prépa marge'!T130,'[3]Correpondance  PREPA MARG'!DO:DO),""))</f>
        <v/>
      </c>
      <c r="AD130" s="2" t="str">
        <f t="shared" si="40"/>
        <v/>
      </c>
      <c r="AF130" t="s">
        <v>20</v>
      </c>
    </row>
    <row r="131" spans="1:32" hidden="1">
      <c r="A131" s="23"/>
      <c r="B131" s="23"/>
      <c r="C131" s="23"/>
      <c r="D131" s="23"/>
      <c r="E131" s="23"/>
      <c r="F131" s="23"/>
      <c r="G131" s="23"/>
      <c r="H131" s="23"/>
      <c r="I131" s="23"/>
      <c r="J131" s="23"/>
      <c r="K131" s="23"/>
      <c r="L131" s="23"/>
      <c r="M131" s="23"/>
      <c r="N131" s="23"/>
      <c r="O131" s="23"/>
      <c r="P131" s="23"/>
      <c r="Q131" s="23"/>
      <c r="R131" s="29" t="s">
        <v>20</v>
      </c>
      <c r="S131" s="92"/>
      <c r="T131" s="23" t="str">
        <f>IF(COUNTIF('[3]Correpondance  PREPA MARG'!A:A,'Prépa marge'!C131)=0,IF(U130="démarque connue (valeur)","",T130),'Prépa marge'!C131)</f>
        <v/>
      </c>
      <c r="U131" s="23" t="str">
        <f t="shared" si="42"/>
        <v/>
      </c>
      <c r="V131" t="str">
        <f>IF(U131="","",IF(U131="CA HT",SUMIF('[3]Correpondance  PREPA MARG'!A:A,'Prépa marge'!T131,'[3]Correpondance  PREPA MARG'!CO:CO),""))</f>
        <v/>
      </c>
      <c r="W131" t="str">
        <f t="shared" si="37"/>
        <v/>
      </c>
      <c r="X131" t="str">
        <f>IF(U131="","",IF(AND(U131="Marge ABACO (valeur)",X125=""),SUMIF('[3]Correpondance  PREPA MARG'!A:A,'Prépa marge'!T131,'[3]Correpondance  PREPA MARG'!DB:DB),""))</f>
        <v/>
      </c>
      <c r="Y131" t="str">
        <f>IF(U131="","",IF(U131="Frais accessoires",SUMIF('[3]Correpondance  PREPA MARG'!A:A,'Prépa marge'!T131,'[3]Correpondance  PREPA MARG'!AO:AO),""))</f>
        <v/>
      </c>
      <c r="Z131" t="str">
        <f>IF(U131="","",IF(U131="Cotisation Centrale",SUMIF('[3]Correpondance  PREPA MARG'!A:A,'Prépa marge'!T131,'[3]Correpondance  PREPA MARG'!BO:BO),""))</f>
        <v/>
      </c>
      <c r="AA131" t="str">
        <f>IF(U131="","",IF(U131="CA HT REEL",SUMIF('[3]Correpondance  PREPA MARG'!A:A,'Prépa marge'!T131,'[3]Correpondance  PREPA MARG'!AB:AB),""))</f>
        <v/>
      </c>
      <c r="AB131" t="str">
        <f>IF(U131="","",IF(U131="CAMV REEL",SUMIF('[3]Correpondance  PREPA MARG'!A:A,'Prépa marge'!T131,'[3]Correpondance  PREPA MARG'!BB:BB),""))</f>
        <v/>
      </c>
      <c r="AC131" t="str">
        <f>IF(U131="","",IF(U131="démarque connue (valeur)",SUMIF('[3]Correpondance  PREPA MARG'!A:A,'Prépa marge'!T131,'[3]Correpondance  PREPA MARG'!DO:DO),""))</f>
        <v/>
      </c>
      <c r="AD131" s="2" t="str">
        <f t="shared" si="40"/>
        <v/>
      </c>
      <c r="AF131" t="s">
        <v>20</v>
      </c>
    </row>
    <row r="132" spans="1:32" hidden="1">
      <c r="A132" s="23"/>
      <c r="B132" s="23"/>
      <c r="C132" s="24" t="str">
        <f>[2]Rens!C19</f>
        <v>Volaille Trad</v>
      </c>
      <c r="D132" s="26">
        <f>+D90</f>
        <v>41943</v>
      </c>
      <c r="E132" s="26">
        <f t="shared" ref="E132:L132" si="74">DATE(YEAR(D132),MONTH(D132)+2,0)</f>
        <v>41973</v>
      </c>
      <c r="F132" s="26">
        <f t="shared" si="74"/>
        <v>42004</v>
      </c>
      <c r="G132" s="26">
        <f t="shared" si="74"/>
        <v>42035</v>
      </c>
      <c r="H132" s="26">
        <f t="shared" si="74"/>
        <v>42063</v>
      </c>
      <c r="I132" s="26">
        <f t="shared" si="74"/>
        <v>42094</v>
      </c>
      <c r="J132" s="26">
        <f t="shared" si="74"/>
        <v>42124</v>
      </c>
      <c r="K132" s="26">
        <f t="shared" si="74"/>
        <v>42155</v>
      </c>
      <c r="L132" s="26">
        <f t="shared" si="74"/>
        <v>42185</v>
      </c>
      <c r="M132" s="26">
        <f>DATE(YEAR(L132),MONTH(L132)+2,0)</f>
        <v>42216</v>
      </c>
      <c r="N132" s="26">
        <f>DATE(YEAR(M132),MONTH(M132)+2,0)</f>
        <v>42247</v>
      </c>
      <c r="O132" s="26">
        <f>DATE(YEAR(N132),MONTH(N132)+2,0)</f>
        <v>42277</v>
      </c>
      <c r="P132" s="27" t="s">
        <v>16</v>
      </c>
      <c r="Q132" s="23"/>
      <c r="R132" s="28" t="s">
        <v>20</v>
      </c>
      <c r="S132" s="23"/>
      <c r="T132" s="23" t="str">
        <f>IF(COUNTIF('[3]Correpondance  PREPA MARG'!A:A,'Prépa marge'!C132)=0,IF(U131="démarque connue (valeur)","",T131),'Prépa marge'!C132)</f>
        <v/>
      </c>
      <c r="U132" s="23" t="str">
        <f t="shared" si="42"/>
        <v/>
      </c>
      <c r="V132" t="str">
        <f>IF(U132="","",IF(U132="CA HT",SUMIF('[3]Correpondance  PREPA MARG'!A:A,'Prépa marge'!T132,'[3]Correpondance  PREPA MARG'!CO:CO),""))</f>
        <v/>
      </c>
      <c r="W132" t="str">
        <f t="shared" si="37"/>
        <v/>
      </c>
      <c r="X132" t="str">
        <f>IF(U132="","",IF(AND(U132="Marge ABACO (valeur)",X126=""),SUMIF('[3]Correpondance  PREPA MARG'!A:A,'Prépa marge'!T132,'[3]Correpondance  PREPA MARG'!DB:DB),""))</f>
        <v/>
      </c>
      <c r="Y132" t="str">
        <f>IF(U132="","",IF(U132="Frais accessoires",SUMIF('[3]Correpondance  PREPA MARG'!A:A,'Prépa marge'!T132,'[3]Correpondance  PREPA MARG'!AO:AO),""))</f>
        <v/>
      </c>
      <c r="Z132" t="str">
        <f>IF(U132="","",IF(U132="Cotisation Centrale",SUMIF('[3]Correpondance  PREPA MARG'!A:A,'Prépa marge'!T132,'[3]Correpondance  PREPA MARG'!BO:BO),""))</f>
        <v/>
      </c>
      <c r="AA132" t="str">
        <f>IF(U132="","",IF(U132="CA HT REEL",SUMIF('[3]Correpondance  PREPA MARG'!A:A,'Prépa marge'!T132,'[3]Correpondance  PREPA MARG'!AB:AB),""))</f>
        <v/>
      </c>
      <c r="AB132" t="str">
        <f>IF(U132="","",IF(U132="CAMV REEL",SUMIF('[3]Correpondance  PREPA MARG'!A:A,'Prépa marge'!T132,'[3]Correpondance  PREPA MARG'!BB:BB),""))</f>
        <v/>
      </c>
      <c r="AC132" t="str">
        <f>IF(U132="","",IF(U132="démarque connue (valeur)",SUMIF('[3]Correpondance  PREPA MARG'!A:A,'Prépa marge'!T132,'[3]Correpondance  PREPA MARG'!DO:DO),""))</f>
        <v/>
      </c>
      <c r="AD132" s="2" t="str">
        <f t="shared" si="40"/>
        <v/>
      </c>
      <c r="AF132" t="s">
        <v>20</v>
      </c>
    </row>
    <row r="133" spans="1:32" hidden="1">
      <c r="A133" s="23"/>
      <c r="B133" s="23"/>
      <c r="C133" s="23"/>
      <c r="D133" s="23"/>
      <c r="E133" s="23"/>
      <c r="F133" s="23"/>
      <c r="G133" s="23"/>
      <c r="H133" s="23"/>
      <c r="I133" s="23"/>
      <c r="J133" s="23"/>
      <c r="K133" s="23"/>
      <c r="L133" s="23"/>
      <c r="M133" s="23"/>
      <c r="N133" s="23"/>
      <c r="O133" s="23"/>
      <c r="P133" s="23"/>
      <c r="Q133" s="23"/>
      <c r="R133" s="29" t="s">
        <v>20</v>
      </c>
      <c r="S133" s="23"/>
      <c r="T133" s="23" t="str">
        <f>IF(COUNTIF('[3]Correpondance  PREPA MARG'!A:A,'Prépa marge'!C133)=0,IF(U132="démarque connue (valeur)","",T132),'Prépa marge'!C133)</f>
        <v/>
      </c>
      <c r="U133" s="23" t="str">
        <f t="shared" si="42"/>
        <v/>
      </c>
      <c r="V133" t="str">
        <f>IF(U133="","",IF(U133="CA HT",SUMIF('[3]Correpondance  PREPA MARG'!A:A,'Prépa marge'!T133,'[3]Correpondance  PREPA MARG'!CO:CO),""))</f>
        <v/>
      </c>
      <c r="W133" t="str">
        <f t="shared" si="37"/>
        <v/>
      </c>
      <c r="X133" t="str">
        <f>IF(U133="","",IF(AND(U133="Marge ABACO (valeur)",X127=""),SUMIF('[3]Correpondance  PREPA MARG'!A:A,'Prépa marge'!T133,'[3]Correpondance  PREPA MARG'!DB:DB),""))</f>
        <v/>
      </c>
      <c r="Y133" t="str">
        <f>IF(U133="","",IF(U133="Frais accessoires",SUMIF('[3]Correpondance  PREPA MARG'!A:A,'Prépa marge'!T133,'[3]Correpondance  PREPA MARG'!AO:AO),""))</f>
        <v/>
      </c>
      <c r="Z133" t="str">
        <f>IF(U133="","",IF(U133="Cotisation Centrale",SUMIF('[3]Correpondance  PREPA MARG'!A:A,'Prépa marge'!T133,'[3]Correpondance  PREPA MARG'!BO:BO),""))</f>
        <v/>
      </c>
      <c r="AA133" t="str">
        <f>IF(U133="","",IF(U133="CA HT REEL",SUMIF('[3]Correpondance  PREPA MARG'!A:A,'Prépa marge'!T133,'[3]Correpondance  PREPA MARG'!AB:AB),""))</f>
        <v/>
      </c>
      <c r="AB133" t="str">
        <f>IF(U133="","",IF(U133="CAMV REEL",SUMIF('[3]Correpondance  PREPA MARG'!A:A,'Prépa marge'!T133,'[3]Correpondance  PREPA MARG'!BB:BB),""))</f>
        <v/>
      </c>
      <c r="AC133" t="str">
        <f>IF(U133="","",IF(U133="démarque connue (valeur)",SUMIF('[3]Correpondance  PREPA MARG'!A:A,'Prépa marge'!T133,'[3]Correpondance  PREPA MARG'!DO:DO),""))</f>
        <v/>
      </c>
      <c r="AD133" s="2" t="str">
        <f t="shared" si="40"/>
        <v/>
      </c>
      <c r="AF133" t="s">
        <v>20</v>
      </c>
    </row>
    <row r="134" spans="1:32" hidden="1">
      <c r="A134" s="23"/>
      <c r="B134" s="23"/>
      <c r="C134" s="30" t="s">
        <v>18</v>
      </c>
      <c r="D134" s="31"/>
      <c r="E134" s="31"/>
      <c r="F134" s="31"/>
      <c r="G134" s="31"/>
      <c r="H134" s="31"/>
      <c r="I134" s="31"/>
      <c r="J134" s="31"/>
      <c r="K134" s="31"/>
      <c r="L134" s="31"/>
      <c r="M134" s="31"/>
      <c r="N134" s="31"/>
      <c r="O134" s="31"/>
      <c r="P134" s="32"/>
      <c r="Q134" s="23"/>
      <c r="R134" s="33" t="s">
        <v>20</v>
      </c>
      <c r="S134" s="23"/>
      <c r="T134" s="23" t="str">
        <f>IF(COUNTIF('[3]Correpondance  PREPA MARG'!A:A,'Prépa marge'!C134)=0,IF(U133="démarque connue (valeur)","",T133),'Prépa marge'!C134)</f>
        <v/>
      </c>
      <c r="U134" s="23" t="str">
        <f t="shared" si="42"/>
        <v/>
      </c>
      <c r="V134" t="str">
        <f>IF(U134="","",IF(U134="CA HT",SUMIF('[3]Correpondance  PREPA MARG'!A:A,'Prépa marge'!T134,'[3]Correpondance  PREPA MARG'!CO:CO),""))</f>
        <v/>
      </c>
      <c r="W134" t="str">
        <f t="shared" si="37"/>
        <v/>
      </c>
      <c r="X134" t="str">
        <f>IF(U134="","",IF(AND(U134="Marge ABACO (valeur)",X128=""),SUMIF('[3]Correpondance  PREPA MARG'!A:A,'Prépa marge'!T134,'[3]Correpondance  PREPA MARG'!DB:DB),""))</f>
        <v/>
      </c>
      <c r="Y134" t="str">
        <f>IF(U134="","",IF(U134="Frais accessoires",SUMIF('[3]Correpondance  PREPA MARG'!A:A,'Prépa marge'!T134,'[3]Correpondance  PREPA MARG'!AO:AO),""))</f>
        <v/>
      </c>
      <c r="Z134" t="str">
        <f>IF(U134="","",IF(U134="Cotisation Centrale",SUMIF('[3]Correpondance  PREPA MARG'!A:A,'Prépa marge'!T134,'[3]Correpondance  PREPA MARG'!BO:BO),""))</f>
        <v/>
      </c>
      <c r="AA134" t="str">
        <f>IF(U134="","",IF(U134="CA HT REEL",SUMIF('[3]Correpondance  PREPA MARG'!A:A,'Prépa marge'!T134,'[3]Correpondance  PREPA MARG'!AB:AB),""))</f>
        <v/>
      </c>
      <c r="AB134" t="str">
        <f>IF(U134="","",IF(U134="CAMV REEL",SUMIF('[3]Correpondance  PREPA MARG'!A:A,'Prépa marge'!T134,'[3]Correpondance  PREPA MARG'!BB:BB),""))</f>
        <v/>
      </c>
      <c r="AC134" t="str">
        <f>IF(U134="","",IF(U134="démarque connue (valeur)",SUMIF('[3]Correpondance  PREPA MARG'!A:A,'Prépa marge'!T134,'[3]Correpondance  PREPA MARG'!DO:DO),""))</f>
        <v/>
      </c>
      <c r="AD134" s="2" t="str">
        <f t="shared" si="40"/>
        <v/>
      </c>
      <c r="AF134" t="s">
        <v>20</v>
      </c>
    </row>
    <row r="135" spans="1:32" hidden="1">
      <c r="A135" s="23"/>
      <c r="B135" s="23"/>
      <c r="C135" s="34" t="s">
        <v>0</v>
      </c>
      <c r="D135" s="35"/>
      <c r="E135" s="36"/>
      <c r="F135" s="36"/>
      <c r="G135" s="36"/>
      <c r="H135" s="36"/>
      <c r="I135" s="36"/>
      <c r="J135" s="36"/>
      <c r="K135" s="36"/>
      <c r="L135" s="36"/>
      <c r="M135" s="36"/>
      <c r="N135" s="36"/>
      <c r="O135" s="37"/>
      <c r="P135" s="38">
        <f>SUM(D135:O135)</f>
        <v>0</v>
      </c>
      <c r="Q135" s="23"/>
      <c r="R135" s="39" t="s">
        <v>20</v>
      </c>
      <c r="S135" s="23"/>
      <c r="T135" s="23" t="str">
        <f>IF(COUNTIF('[3]Correpondance  PREPA MARG'!A:A,'Prépa marge'!C135)=0,IF(U134="démarque connue (valeur)","",T134),'Prépa marge'!C135)</f>
        <v/>
      </c>
      <c r="U135" s="23" t="str">
        <f t="shared" si="42"/>
        <v>CA HT</v>
      </c>
      <c r="V135">
        <f>IF(U135="","",IF(U135="CA HT",SUMIF('[3]Correpondance  PREPA MARG'!A:A,'Prépa marge'!T135,'[3]Correpondance  PREPA MARG'!CO:CO),""))</f>
        <v>0</v>
      </c>
      <c r="W135" t="str">
        <f t="shared" ref="W135:W198" si="75">IF(AND(V134&lt;&gt;"",X136&lt;&gt;""),V134-X136,"")</f>
        <v/>
      </c>
      <c r="X135" t="str">
        <f>IF(U135="","",IF(AND(U135="Marge ABACO (valeur)",X129=""),SUMIF('[3]Correpondance  PREPA MARG'!A:A,'Prépa marge'!T135,'[3]Correpondance  PREPA MARG'!DB:DB),""))</f>
        <v/>
      </c>
      <c r="Y135" t="str">
        <f>IF(U135="","",IF(U135="Frais accessoires",SUMIF('[3]Correpondance  PREPA MARG'!A:A,'Prépa marge'!T135,'[3]Correpondance  PREPA MARG'!AO:AO),""))</f>
        <v/>
      </c>
      <c r="Z135" t="str">
        <f>IF(U135="","",IF(U135="Cotisation Centrale",SUMIF('[3]Correpondance  PREPA MARG'!A:A,'Prépa marge'!T135,'[3]Correpondance  PREPA MARG'!BO:BO),""))</f>
        <v/>
      </c>
      <c r="AA135" t="str">
        <f>IF(U135="","",IF(U135="CA HT REEL",SUMIF('[3]Correpondance  PREPA MARG'!A:A,'Prépa marge'!T135,'[3]Correpondance  PREPA MARG'!AB:AB),""))</f>
        <v/>
      </c>
      <c r="AB135" t="str">
        <f>IF(U135="","",IF(U135="CAMV REEL",SUMIF('[3]Correpondance  PREPA MARG'!A:A,'Prépa marge'!T135,'[3]Correpondance  PREPA MARG'!BB:BB),""))</f>
        <v/>
      </c>
      <c r="AC135" t="str">
        <f>IF(U135="","",IF(U135="démarque connue (valeur)",SUMIF('[3]Correpondance  PREPA MARG'!A:A,'Prépa marge'!T135,'[3]Correpondance  PREPA MARG'!DO:DO),""))</f>
        <v/>
      </c>
      <c r="AD135" s="2" t="str">
        <f t="shared" si="40"/>
        <v/>
      </c>
      <c r="AF135" t="s">
        <v>20</v>
      </c>
    </row>
    <row r="136" spans="1:32" ht="15.75" hidden="1" thickBot="1">
      <c r="A136" s="23"/>
      <c r="B136" s="23"/>
      <c r="C136" s="40" t="s">
        <v>1</v>
      </c>
      <c r="D136" s="41"/>
      <c r="E136" s="42"/>
      <c r="F136" s="42"/>
      <c r="G136" s="42"/>
      <c r="H136" s="42"/>
      <c r="I136" s="42"/>
      <c r="J136" s="42"/>
      <c r="K136" s="42"/>
      <c r="L136" s="42"/>
      <c r="M136" s="42"/>
      <c r="N136" s="42"/>
      <c r="O136" s="43"/>
      <c r="P136" s="44">
        <f>SUM(D136:O136)</f>
        <v>0</v>
      </c>
      <c r="Q136" s="23"/>
      <c r="R136" s="45" t="s">
        <v>20</v>
      </c>
      <c r="S136" s="23"/>
      <c r="T136" s="23" t="str">
        <f>IF(COUNTIF('[3]Correpondance  PREPA MARG'!A:A,'Prépa marge'!C136)=0,IF(U135="démarque connue (valeur)","",T135),'Prépa marge'!C136)</f>
        <v/>
      </c>
      <c r="U136" s="23" t="str">
        <f t="shared" si="42"/>
        <v>PRMV ABACO</v>
      </c>
      <c r="V136" t="str">
        <f>IF(U136="","",IF(U136="CA HT",SUMIF('[3]Correpondance  PREPA MARG'!A:A,'Prépa marge'!T136,'[3]Correpondance  PREPA MARG'!CO:CO),""))</f>
        <v/>
      </c>
      <c r="W136">
        <f t="shared" si="75"/>
        <v>0</v>
      </c>
      <c r="X136" t="str">
        <f>IF(U136="","",IF(AND(U136="Marge ABACO (valeur)",X130=""),SUMIF('[3]Correpondance  PREPA MARG'!A:A,'Prépa marge'!T136,'[3]Correpondance  PREPA MARG'!DB:DB),""))</f>
        <v/>
      </c>
      <c r="Y136" t="str">
        <f>IF(U136="","",IF(U136="Frais accessoires",SUMIF('[3]Correpondance  PREPA MARG'!A:A,'Prépa marge'!T136,'[3]Correpondance  PREPA MARG'!AO:AO),""))</f>
        <v/>
      </c>
      <c r="Z136" t="str">
        <f>IF(U136="","",IF(U136="Cotisation Centrale",SUMIF('[3]Correpondance  PREPA MARG'!A:A,'Prépa marge'!T136,'[3]Correpondance  PREPA MARG'!BO:BO),""))</f>
        <v/>
      </c>
      <c r="AA136" t="str">
        <f>IF(U136="","",IF(U136="CA HT REEL",SUMIF('[3]Correpondance  PREPA MARG'!A:A,'Prépa marge'!T136,'[3]Correpondance  PREPA MARG'!AB:AB),""))</f>
        <v/>
      </c>
      <c r="AB136" t="str">
        <f>IF(U136="","",IF(U136="CAMV REEL",SUMIF('[3]Correpondance  PREPA MARG'!A:A,'Prépa marge'!T136,'[3]Correpondance  PREPA MARG'!BB:BB),""))</f>
        <v/>
      </c>
      <c r="AC136" t="str">
        <f>IF(U136="","",IF(U136="démarque connue (valeur)",SUMIF('[3]Correpondance  PREPA MARG'!A:A,'Prépa marge'!T136,'[3]Correpondance  PREPA MARG'!DO:DO),""))</f>
        <v/>
      </c>
      <c r="AD136" s="2" t="str">
        <f t="shared" si="40"/>
        <v/>
      </c>
      <c r="AF136" t="s">
        <v>20</v>
      </c>
    </row>
    <row r="137" spans="1:32" hidden="1">
      <c r="A137" s="23"/>
      <c r="B137" s="23"/>
      <c r="C137" s="46" t="s">
        <v>19</v>
      </c>
      <c r="D137" s="47">
        <f t="shared" ref="D137:L137" si="76">D135-D136</f>
        <v>0</v>
      </c>
      <c r="E137" s="47">
        <f t="shared" si="76"/>
        <v>0</v>
      </c>
      <c r="F137" s="47">
        <f t="shared" si="76"/>
        <v>0</v>
      </c>
      <c r="G137" s="47">
        <f t="shared" si="76"/>
        <v>0</v>
      </c>
      <c r="H137" s="47">
        <f t="shared" si="76"/>
        <v>0</v>
      </c>
      <c r="I137" s="47">
        <f t="shared" si="76"/>
        <v>0</v>
      </c>
      <c r="J137" s="47">
        <f t="shared" si="76"/>
        <v>0</v>
      </c>
      <c r="K137" s="47">
        <f t="shared" si="76"/>
        <v>0</v>
      </c>
      <c r="L137" s="47">
        <f t="shared" si="76"/>
        <v>0</v>
      </c>
      <c r="M137" s="47">
        <f>M135-M136</f>
        <v>0</v>
      </c>
      <c r="N137" s="47">
        <f>N135-N136</f>
        <v>0</v>
      </c>
      <c r="O137" s="47">
        <f>O135-O136</f>
        <v>0</v>
      </c>
      <c r="P137" s="48">
        <f>P135-P136</f>
        <v>0</v>
      </c>
      <c r="Q137" s="23"/>
      <c r="R137" s="49" t="s">
        <v>20</v>
      </c>
      <c r="S137" s="23"/>
      <c r="T137" s="23" t="str">
        <f>IF(COUNTIF('[3]Correpondance  PREPA MARG'!A:A,'Prépa marge'!C137)=0,IF(U136="démarque connue (valeur)","",T136),'Prépa marge'!C137)</f>
        <v/>
      </c>
      <c r="U137" s="23" t="str">
        <f t="shared" si="42"/>
        <v>Marge ABACO (valeur)</v>
      </c>
      <c r="V137" t="str">
        <f>IF(U137="","",IF(U137="CA HT",SUMIF('[3]Correpondance  PREPA MARG'!A:A,'Prépa marge'!T137,'[3]Correpondance  PREPA MARG'!CO:CO),""))</f>
        <v/>
      </c>
      <c r="W137" t="str">
        <f t="shared" si="75"/>
        <v/>
      </c>
      <c r="X137">
        <f>IF(U137="","",IF(AND(U137="Marge ABACO (valeur)",X131=""),SUMIF('[3]Correpondance  PREPA MARG'!A:A,'Prépa marge'!T137,'[3]Correpondance  PREPA MARG'!DB:DB),""))</f>
        <v>0</v>
      </c>
      <c r="Y137" t="str">
        <f>IF(U137="","",IF(U137="Frais accessoires",SUMIF('[3]Correpondance  PREPA MARG'!A:A,'Prépa marge'!T137,'[3]Correpondance  PREPA MARG'!AO:AO),""))</f>
        <v/>
      </c>
      <c r="Z137" t="str">
        <f>IF(U137="","",IF(U137="Cotisation Centrale",SUMIF('[3]Correpondance  PREPA MARG'!A:A,'Prépa marge'!T137,'[3]Correpondance  PREPA MARG'!BO:BO),""))</f>
        <v/>
      </c>
      <c r="AA137" t="str">
        <f>IF(U137="","",IF(U137="CA HT REEL",SUMIF('[3]Correpondance  PREPA MARG'!A:A,'Prépa marge'!T137,'[3]Correpondance  PREPA MARG'!AB:AB),""))</f>
        <v/>
      </c>
      <c r="AB137" t="str">
        <f>IF(U137="","",IF(U137="CAMV REEL",SUMIF('[3]Correpondance  PREPA MARG'!A:A,'Prépa marge'!T137,'[3]Correpondance  PREPA MARG'!BB:BB),""))</f>
        <v/>
      </c>
      <c r="AC137" t="str">
        <f>IF(U137="","",IF(U137="démarque connue (valeur)",SUMIF('[3]Correpondance  PREPA MARG'!A:A,'Prépa marge'!T137,'[3]Correpondance  PREPA MARG'!DO:DO),""))</f>
        <v/>
      </c>
      <c r="AD137" s="2" t="str">
        <f t="shared" si="40"/>
        <v/>
      </c>
      <c r="AF137" t="s">
        <v>20</v>
      </c>
    </row>
    <row r="138" spans="1:32" hidden="1">
      <c r="A138" s="23"/>
      <c r="B138" s="23"/>
      <c r="C138" s="50" t="s">
        <v>21</v>
      </c>
      <c r="D138" s="51">
        <f t="shared" ref="D138:L138" si="77">IF(D135=0,0,D137/D135)</f>
        <v>0</v>
      </c>
      <c r="E138" s="51">
        <f t="shared" si="77"/>
        <v>0</v>
      </c>
      <c r="F138" s="51">
        <f t="shared" si="77"/>
        <v>0</v>
      </c>
      <c r="G138" s="51">
        <f t="shared" si="77"/>
        <v>0</v>
      </c>
      <c r="H138" s="51">
        <f t="shared" si="77"/>
        <v>0</v>
      </c>
      <c r="I138" s="51">
        <f t="shared" si="77"/>
        <v>0</v>
      </c>
      <c r="J138" s="51">
        <f t="shared" si="77"/>
        <v>0</v>
      </c>
      <c r="K138" s="51">
        <f t="shared" si="77"/>
        <v>0</v>
      </c>
      <c r="L138" s="51">
        <f t="shared" si="77"/>
        <v>0</v>
      </c>
      <c r="M138" s="51">
        <f>IF(M135=0,0,M137/M135)</f>
        <v>0</v>
      </c>
      <c r="N138" s="51">
        <f>IF(N135=0,0,N137/N135)</f>
        <v>0</v>
      </c>
      <c r="O138" s="51">
        <f>IF(O135=0,0,O137/O135)</f>
        <v>0</v>
      </c>
      <c r="P138" s="52">
        <f>IF(P135=0,0,P137/P135)</f>
        <v>0</v>
      </c>
      <c r="Q138" s="23"/>
      <c r="R138" s="53" t="s">
        <v>20</v>
      </c>
      <c r="S138" s="23"/>
      <c r="T138" s="23" t="str">
        <f>IF(COUNTIF('[3]Correpondance  PREPA MARG'!A:A,'Prépa marge'!C138)=0,IF(U137="démarque connue (valeur)","",T137),'Prépa marge'!C138)</f>
        <v/>
      </c>
      <c r="U138" s="23" t="str">
        <f t="shared" si="42"/>
        <v/>
      </c>
      <c r="V138" t="str">
        <f>IF(U138="","",IF(U138="CA HT",SUMIF('[3]Correpondance  PREPA MARG'!A:A,'Prépa marge'!T138,'[3]Correpondance  PREPA MARG'!CO:CO),""))</f>
        <v/>
      </c>
      <c r="W138" t="str">
        <f t="shared" si="75"/>
        <v/>
      </c>
      <c r="X138" t="str">
        <f>IF(U138="","",IF(AND(U138="Marge ABACO (valeur)",X132=""),SUMIF('[3]Correpondance  PREPA MARG'!A:A,'Prépa marge'!T138,'[3]Correpondance  PREPA MARG'!DB:DB),""))</f>
        <v/>
      </c>
      <c r="Y138" t="str">
        <f>IF(U138="","",IF(U138="Frais accessoires",SUMIF('[3]Correpondance  PREPA MARG'!A:A,'Prépa marge'!T138,'[3]Correpondance  PREPA MARG'!AO:AO),""))</f>
        <v/>
      </c>
      <c r="Z138" t="str">
        <f>IF(U138="","",IF(U138="Cotisation Centrale",SUMIF('[3]Correpondance  PREPA MARG'!A:A,'Prépa marge'!T138,'[3]Correpondance  PREPA MARG'!BO:BO),""))</f>
        <v/>
      </c>
      <c r="AA138" t="str">
        <f>IF(U138="","",IF(U138="CA HT REEL",SUMIF('[3]Correpondance  PREPA MARG'!A:A,'Prépa marge'!T138,'[3]Correpondance  PREPA MARG'!AB:AB),""))</f>
        <v/>
      </c>
      <c r="AB138" t="str">
        <f>IF(U138="","",IF(U138="CAMV REEL",SUMIF('[3]Correpondance  PREPA MARG'!A:A,'Prépa marge'!T138,'[3]Correpondance  PREPA MARG'!BB:BB),""))</f>
        <v/>
      </c>
      <c r="AC138" t="str">
        <f>IF(U138="","",IF(U138="démarque connue (valeur)",SUMIF('[3]Correpondance  PREPA MARG'!A:A,'Prépa marge'!T138,'[3]Correpondance  PREPA MARG'!DO:DO),""))</f>
        <v/>
      </c>
      <c r="AD138" s="2" t="str">
        <f t="shared" si="40"/>
        <v/>
      </c>
      <c r="AF138" t="s">
        <v>20</v>
      </c>
    </row>
    <row r="139" spans="1:32" hidden="1">
      <c r="A139" s="23"/>
      <c r="B139" s="23"/>
      <c r="C139" s="54" t="s">
        <v>3</v>
      </c>
      <c r="D139" s="35"/>
      <c r="E139" s="36"/>
      <c r="F139" s="36"/>
      <c r="G139" s="36"/>
      <c r="H139" s="36"/>
      <c r="I139" s="55"/>
      <c r="J139" s="55"/>
      <c r="K139" s="36"/>
      <c r="L139" s="36"/>
      <c r="M139" s="36"/>
      <c r="N139" s="36"/>
      <c r="O139" s="37"/>
      <c r="P139" s="56">
        <f>SUM(D139:O139)</f>
        <v>0</v>
      </c>
      <c r="Q139" s="23"/>
      <c r="R139" s="57" t="s">
        <v>20</v>
      </c>
      <c r="S139" s="23"/>
      <c r="T139" s="23" t="str">
        <f>IF(COUNTIF('[3]Correpondance  PREPA MARG'!A:A,'Prépa marge'!C139)=0,IF(U138="démarque connue (valeur)","",T138),'Prépa marge'!C139)</f>
        <v/>
      </c>
      <c r="U139" s="23" t="str">
        <f t="shared" si="42"/>
        <v>Frais accessoires</v>
      </c>
      <c r="V139" t="str">
        <f>IF(U139="","",IF(U139="CA HT",SUMIF('[3]Correpondance  PREPA MARG'!A:A,'Prépa marge'!T139,'[3]Correpondance  PREPA MARG'!CO:CO),""))</f>
        <v/>
      </c>
      <c r="W139" t="str">
        <f t="shared" si="75"/>
        <v/>
      </c>
      <c r="X139" t="str">
        <f>IF(U139="","",IF(AND(U139="Marge ABACO (valeur)",X133=""),SUMIF('[3]Correpondance  PREPA MARG'!A:A,'Prépa marge'!T139,'[3]Correpondance  PREPA MARG'!DB:DB),""))</f>
        <v/>
      </c>
      <c r="Y139">
        <f>IF(U139="","",IF(U139="Frais accessoires",SUMIF('[3]Correpondance  PREPA MARG'!A:A,'Prépa marge'!T139,'[3]Correpondance  PREPA MARG'!AO:AO),""))</f>
        <v>0</v>
      </c>
      <c r="Z139" t="str">
        <f>IF(U139="","",IF(U139="Cotisation Centrale",SUMIF('[3]Correpondance  PREPA MARG'!A:A,'Prépa marge'!T139,'[3]Correpondance  PREPA MARG'!BO:BO),""))</f>
        <v/>
      </c>
      <c r="AA139" t="str">
        <f>IF(U139="","",IF(U139="CA HT REEL",SUMIF('[3]Correpondance  PREPA MARG'!A:A,'Prépa marge'!T139,'[3]Correpondance  PREPA MARG'!AB:AB),""))</f>
        <v/>
      </c>
      <c r="AB139" t="str">
        <f>IF(U139="","",IF(U139="CAMV REEL",SUMIF('[3]Correpondance  PREPA MARG'!A:A,'Prépa marge'!T139,'[3]Correpondance  PREPA MARG'!BB:BB),""))</f>
        <v/>
      </c>
      <c r="AC139" t="str">
        <f>IF(U139="","",IF(U139="démarque connue (valeur)",SUMIF('[3]Correpondance  PREPA MARG'!A:A,'Prépa marge'!T139,'[3]Correpondance  PREPA MARG'!DO:DO),""))</f>
        <v/>
      </c>
      <c r="AD139" s="2" t="str">
        <f t="shared" ref="AD139:AD202" si="78">IF(SUM(V139:AC139)=0,"",IF(U139="Marge ABACO (valeur)","",SUM(V139:AC139)-P139))</f>
        <v/>
      </c>
      <c r="AF139" t="s">
        <v>20</v>
      </c>
    </row>
    <row r="140" spans="1:32" ht="15.75" hidden="1" thickBot="1">
      <c r="A140" s="23"/>
      <c r="B140" s="23"/>
      <c r="C140" s="58" t="s">
        <v>4</v>
      </c>
      <c r="D140" s="41"/>
      <c r="E140" s="42"/>
      <c r="F140" s="42"/>
      <c r="G140" s="42"/>
      <c r="H140" s="42"/>
      <c r="I140" s="42"/>
      <c r="J140" s="42"/>
      <c r="K140" s="42"/>
      <c r="L140" s="42"/>
      <c r="M140" s="42"/>
      <c r="N140" s="42"/>
      <c r="O140" s="43"/>
      <c r="P140" s="56">
        <f>SUM(D140:O140)</f>
        <v>0</v>
      </c>
      <c r="Q140" s="23"/>
      <c r="R140" s="57" t="s">
        <v>20</v>
      </c>
      <c r="S140" s="23"/>
      <c r="T140" s="23" t="str">
        <f>IF(COUNTIF('[3]Correpondance  PREPA MARG'!A:A,'Prépa marge'!C140)=0,IF(U139="démarque connue (valeur)","",T139),'Prépa marge'!C140)</f>
        <v/>
      </c>
      <c r="U140" s="23" t="str">
        <f t="shared" ref="U140:U203" si="79">IF(OR(C140="CA HT",C140="PRMV ABACO",C140="Frais accessoires",C140="Cotisation Centrale",C140="CA HT REEL",C140="CAMV REEL",C140="démarque connue (valeur)",C140="Marge ABACO (valeur)"),C140,"")</f>
        <v>Cotisation Centrale</v>
      </c>
      <c r="V140" t="str">
        <f>IF(U140="","",IF(U140="CA HT",SUMIF('[3]Correpondance  PREPA MARG'!A:A,'Prépa marge'!T140,'[3]Correpondance  PREPA MARG'!CO:CO),""))</f>
        <v/>
      </c>
      <c r="W140" t="str">
        <f t="shared" si="75"/>
        <v/>
      </c>
      <c r="X140" t="str">
        <f>IF(U140="","",IF(AND(U140="Marge ABACO (valeur)",X134=""),SUMIF('[3]Correpondance  PREPA MARG'!A:A,'Prépa marge'!T140,'[3]Correpondance  PREPA MARG'!DB:DB),""))</f>
        <v/>
      </c>
      <c r="Y140" t="str">
        <f>IF(U140="","",IF(U140="Frais accessoires",SUMIF('[3]Correpondance  PREPA MARG'!A:A,'Prépa marge'!T140,'[3]Correpondance  PREPA MARG'!AO:AO),""))</f>
        <v/>
      </c>
      <c r="Z140">
        <f>IF(U140="","",IF(U140="Cotisation Centrale",SUMIF('[3]Correpondance  PREPA MARG'!A:A,'Prépa marge'!T140,'[3]Correpondance  PREPA MARG'!BO:BO),""))</f>
        <v>0</v>
      </c>
      <c r="AA140" t="str">
        <f>IF(U140="","",IF(U140="CA HT REEL",SUMIF('[3]Correpondance  PREPA MARG'!A:A,'Prépa marge'!T140,'[3]Correpondance  PREPA MARG'!AB:AB),""))</f>
        <v/>
      </c>
      <c r="AB140" t="str">
        <f>IF(U140="","",IF(U140="CAMV REEL",SUMIF('[3]Correpondance  PREPA MARG'!A:A,'Prépa marge'!T140,'[3]Correpondance  PREPA MARG'!BB:BB),""))</f>
        <v/>
      </c>
      <c r="AC140" t="str">
        <f>IF(U140="","",IF(U140="démarque connue (valeur)",SUMIF('[3]Correpondance  PREPA MARG'!A:A,'Prépa marge'!T140,'[3]Correpondance  PREPA MARG'!DO:DO),""))</f>
        <v/>
      </c>
      <c r="AD140" s="2" t="str">
        <f t="shared" si="78"/>
        <v/>
      </c>
      <c r="AF140" t="s">
        <v>20</v>
      </c>
    </row>
    <row r="141" spans="1:32" hidden="1">
      <c r="A141" s="23"/>
      <c r="B141" s="23"/>
      <c r="C141" s="59" t="s">
        <v>22</v>
      </c>
      <c r="D141" s="60">
        <f t="shared" ref="D141:L141" si="80">IF(D147&lt;&gt;0,(D139+D140)/D147,0)</f>
        <v>0</v>
      </c>
      <c r="E141" s="60">
        <f t="shared" si="80"/>
        <v>0</v>
      </c>
      <c r="F141" s="60">
        <f t="shared" si="80"/>
        <v>0</v>
      </c>
      <c r="G141" s="60">
        <f t="shared" si="80"/>
        <v>0</v>
      </c>
      <c r="H141" s="60">
        <f t="shared" si="80"/>
        <v>0</v>
      </c>
      <c r="I141" s="60">
        <f t="shared" si="80"/>
        <v>0</v>
      </c>
      <c r="J141" s="60">
        <f t="shared" si="80"/>
        <v>0</v>
      </c>
      <c r="K141" s="60">
        <f t="shared" si="80"/>
        <v>0</v>
      </c>
      <c r="L141" s="60">
        <f t="shared" si="80"/>
        <v>0</v>
      </c>
      <c r="M141" s="60">
        <f>IF(M147&lt;&gt;0,(M139+M140)/M147,0)</f>
        <v>0</v>
      </c>
      <c r="N141" s="60">
        <f>IF(N147&lt;&gt;0,(N139+N140)/N147,0)</f>
        <v>0</v>
      </c>
      <c r="O141" s="60">
        <f>IF(O147&lt;&gt;0,(O139+O140)/O147,0)</f>
        <v>0</v>
      </c>
      <c r="P141" s="61">
        <f>IF(P147&lt;&gt;0,(P139+P140)/P147,0)</f>
        <v>0</v>
      </c>
      <c r="Q141" s="23"/>
      <c r="R141" s="62" t="s">
        <v>20</v>
      </c>
      <c r="S141" s="23"/>
      <c r="T141" s="23" t="str">
        <f>IF(COUNTIF('[3]Correpondance  PREPA MARG'!A:A,'Prépa marge'!C141)=0,IF(U140="démarque connue (valeur)","",T140),'Prépa marge'!C141)</f>
        <v/>
      </c>
      <c r="U141" s="23" t="str">
        <f t="shared" si="79"/>
        <v/>
      </c>
      <c r="V141" t="str">
        <f>IF(U141="","",IF(U141="CA HT",SUMIF('[3]Correpondance  PREPA MARG'!A:A,'Prépa marge'!T141,'[3]Correpondance  PREPA MARG'!CO:CO),""))</f>
        <v/>
      </c>
      <c r="W141" t="str">
        <f t="shared" si="75"/>
        <v/>
      </c>
      <c r="X141" t="str">
        <f>IF(U141="","",IF(AND(U141="Marge ABACO (valeur)",X135=""),SUMIF('[3]Correpondance  PREPA MARG'!A:A,'Prépa marge'!T141,'[3]Correpondance  PREPA MARG'!DB:DB),""))</f>
        <v/>
      </c>
      <c r="Y141" t="str">
        <f>IF(U141="","",IF(U141="Frais accessoires",SUMIF('[3]Correpondance  PREPA MARG'!A:A,'Prépa marge'!T141,'[3]Correpondance  PREPA MARG'!AO:AO),""))</f>
        <v/>
      </c>
      <c r="Z141" t="str">
        <f>IF(U141="","",IF(U141="Cotisation Centrale",SUMIF('[3]Correpondance  PREPA MARG'!A:A,'Prépa marge'!T141,'[3]Correpondance  PREPA MARG'!BO:BO),""))</f>
        <v/>
      </c>
      <c r="AA141" t="str">
        <f>IF(U141="","",IF(U141="CA HT REEL",SUMIF('[3]Correpondance  PREPA MARG'!A:A,'Prépa marge'!T141,'[3]Correpondance  PREPA MARG'!AB:AB),""))</f>
        <v/>
      </c>
      <c r="AB141" t="str">
        <f>IF(U141="","",IF(U141="CAMV REEL",SUMIF('[3]Correpondance  PREPA MARG'!A:A,'Prépa marge'!T141,'[3]Correpondance  PREPA MARG'!BB:BB),""))</f>
        <v/>
      </c>
      <c r="AC141" t="str">
        <f>IF(U141="","",IF(U141="démarque connue (valeur)",SUMIF('[3]Correpondance  PREPA MARG'!A:A,'Prépa marge'!T141,'[3]Correpondance  PREPA MARG'!DO:DO),""))</f>
        <v/>
      </c>
      <c r="AD141" s="2" t="str">
        <f t="shared" si="78"/>
        <v/>
      </c>
      <c r="AF141" t="s">
        <v>20</v>
      </c>
    </row>
    <row r="142" spans="1:32" hidden="1">
      <c r="A142" s="23"/>
      <c r="B142" s="23"/>
      <c r="C142" s="63" t="s">
        <v>23</v>
      </c>
      <c r="D142" s="64">
        <f>D136+D139+D140</f>
        <v>0</v>
      </c>
      <c r="E142" s="64">
        <f t="shared" ref="E142:L142" si="81">E136+E139+E140</f>
        <v>0</v>
      </c>
      <c r="F142" s="64">
        <f t="shared" si="81"/>
        <v>0</v>
      </c>
      <c r="G142" s="64">
        <f t="shared" si="81"/>
        <v>0</v>
      </c>
      <c r="H142" s="64">
        <f t="shared" si="81"/>
        <v>0</v>
      </c>
      <c r="I142" s="64">
        <f t="shared" si="81"/>
        <v>0</v>
      </c>
      <c r="J142" s="64">
        <f t="shared" si="81"/>
        <v>0</v>
      </c>
      <c r="K142" s="64">
        <f t="shared" si="81"/>
        <v>0</v>
      </c>
      <c r="L142" s="64">
        <f t="shared" si="81"/>
        <v>0</v>
      </c>
      <c r="M142" s="64">
        <f>M136+M139+M140</f>
        <v>0</v>
      </c>
      <c r="N142" s="64">
        <f>N136+N139+N140</f>
        <v>0</v>
      </c>
      <c r="O142" s="64">
        <f>O136+O139+O140</f>
        <v>0</v>
      </c>
      <c r="P142" s="65">
        <f>SUM(D142:O142)</f>
        <v>0</v>
      </c>
      <c r="Q142" s="23"/>
      <c r="R142" s="66" t="s">
        <v>20</v>
      </c>
      <c r="S142" s="23"/>
      <c r="T142" s="23" t="str">
        <f>IF(COUNTIF('[3]Correpondance  PREPA MARG'!A:A,'Prépa marge'!C142)=0,IF(U141="démarque connue (valeur)","",T141),'Prépa marge'!C142)</f>
        <v/>
      </c>
      <c r="U142" s="23" t="str">
        <f t="shared" si="79"/>
        <v/>
      </c>
      <c r="V142" t="str">
        <f>IF(U142="","",IF(U142="CA HT",SUMIF('[3]Correpondance  PREPA MARG'!A:A,'Prépa marge'!T142,'[3]Correpondance  PREPA MARG'!CO:CO),""))</f>
        <v/>
      </c>
      <c r="W142" t="str">
        <f t="shared" si="75"/>
        <v/>
      </c>
      <c r="X142" t="str">
        <f>IF(U142="","",IF(AND(U142="Marge ABACO (valeur)",X136=""),SUMIF('[3]Correpondance  PREPA MARG'!A:A,'Prépa marge'!T142,'[3]Correpondance  PREPA MARG'!DB:DB),""))</f>
        <v/>
      </c>
      <c r="Y142" t="str">
        <f>IF(U142="","",IF(U142="Frais accessoires",SUMIF('[3]Correpondance  PREPA MARG'!A:A,'Prépa marge'!T142,'[3]Correpondance  PREPA MARG'!AO:AO),""))</f>
        <v/>
      </c>
      <c r="Z142" t="str">
        <f>IF(U142="","",IF(U142="Cotisation Centrale",SUMIF('[3]Correpondance  PREPA MARG'!A:A,'Prépa marge'!T142,'[3]Correpondance  PREPA MARG'!BO:BO),""))</f>
        <v/>
      </c>
      <c r="AA142" t="str">
        <f>IF(U142="","",IF(U142="CA HT REEL",SUMIF('[3]Correpondance  PREPA MARG'!A:A,'Prépa marge'!T142,'[3]Correpondance  PREPA MARG'!AB:AB),""))</f>
        <v/>
      </c>
      <c r="AB142" t="str">
        <f>IF(U142="","",IF(U142="CAMV REEL",SUMIF('[3]Correpondance  PREPA MARG'!A:A,'Prépa marge'!T142,'[3]Correpondance  PREPA MARG'!BB:BB),""))</f>
        <v/>
      </c>
      <c r="AC142" t="str">
        <f>IF(U142="","",IF(U142="démarque connue (valeur)",SUMIF('[3]Correpondance  PREPA MARG'!A:A,'Prépa marge'!T142,'[3]Correpondance  PREPA MARG'!DO:DO),""))</f>
        <v/>
      </c>
      <c r="AD142" s="2" t="str">
        <f t="shared" si="78"/>
        <v/>
      </c>
      <c r="AF142" t="s">
        <v>20</v>
      </c>
    </row>
    <row r="143" spans="1:32" hidden="1">
      <c r="A143" s="23"/>
      <c r="B143" s="23"/>
      <c r="C143" s="63" t="s">
        <v>19</v>
      </c>
      <c r="D143" s="64">
        <f t="shared" ref="D143:L143" si="82">D135-D142</f>
        <v>0</v>
      </c>
      <c r="E143" s="64">
        <f t="shared" si="82"/>
        <v>0</v>
      </c>
      <c r="F143" s="64">
        <f t="shared" si="82"/>
        <v>0</v>
      </c>
      <c r="G143" s="64">
        <f t="shared" si="82"/>
        <v>0</v>
      </c>
      <c r="H143" s="64">
        <f t="shared" si="82"/>
        <v>0</v>
      </c>
      <c r="I143" s="64">
        <f t="shared" si="82"/>
        <v>0</v>
      </c>
      <c r="J143" s="64">
        <f t="shared" si="82"/>
        <v>0</v>
      </c>
      <c r="K143" s="64">
        <f t="shared" si="82"/>
        <v>0</v>
      </c>
      <c r="L143" s="64">
        <f t="shared" si="82"/>
        <v>0</v>
      </c>
      <c r="M143" s="64">
        <f>M135-M142</f>
        <v>0</v>
      </c>
      <c r="N143" s="64">
        <f>N135-N142</f>
        <v>0</v>
      </c>
      <c r="O143" s="64">
        <f>O135-O142</f>
        <v>0</v>
      </c>
      <c r="P143" s="65">
        <f>SUM(D143:O143)</f>
        <v>0</v>
      </c>
      <c r="Q143" s="23"/>
      <c r="R143" s="66" t="s">
        <v>20</v>
      </c>
      <c r="S143" s="23"/>
      <c r="T143" s="23" t="str">
        <f>IF(COUNTIF('[3]Correpondance  PREPA MARG'!A:A,'Prépa marge'!C143)=0,IF(U142="démarque connue (valeur)","",T142),'Prépa marge'!C143)</f>
        <v/>
      </c>
      <c r="U143" s="23" t="str">
        <f t="shared" si="79"/>
        <v>Marge ABACO (valeur)</v>
      </c>
      <c r="V143" t="str">
        <f>IF(U143="","",IF(U143="CA HT",SUMIF('[3]Correpondance  PREPA MARG'!A:A,'Prépa marge'!T143,'[3]Correpondance  PREPA MARG'!CO:CO),""))</f>
        <v/>
      </c>
      <c r="W143" t="str">
        <f t="shared" si="75"/>
        <v/>
      </c>
      <c r="X143" t="str">
        <f>IF(U143="","",IF(AND(U143="Marge ABACO (valeur)",X137=""),SUMIF('[3]Correpondance  PREPA MARG'!A:A,'Prépa marge'!T143,'[3]Correpondance  PREPA MARG'!DB:DB),""))</f>
        <v/>
      </c>
      <c r="Y143" t="str">
        <f>IF(U143="","",IF(U143="Frais accessoires",SUMIF('[3]Correpondance  PREPA MARG'!A:A,'Prépa marge'!T143,'[3]Correpondance  PREPA MARG'!AO:AO),""))</f>
        <v/>
      </c>
      <c r="Z143" t="str">
        <f>IF(U143="","",IF(U143="Cotisation Centrale",SUMIF('[3]Correpondance  PREPA MARG'!A:A,'Prépa marge'!T143,'[3]Correpondance  PREPA MARG'!BO:BO),""))</f>
        <v/>
      </c>
      <c r="AA143" t="str">
        <f>IF(U143="","",IF(U143="CA HT REEL",SUMIF('[3]Correpondance  PREPA MARG'!A:A,'Prépa marge'!T143,'[3]Correpondance  PREPA MARG'!AB:AB),""))</f>
        <v/>
      </c>
      <c r="AB143" t="str">
        <f>IF(U143="","",IF(U143="CAMV REEL",SUMIF('[3]Correpondance  PREPA MARG'!A:A,'Prépa marge'!T143,'[3]Correpondance  PREPA MARG'!BB:BB),""))</f>
        <v/>
      </c>
      <c r="AC143" t="str">
        <f>IF(U143="","",IF(U143="démarque connue (valeur)",SUMIF('[3]Correpondance  PREPA MARG'!A:A,'Prépa marge'!T143,'[3]Correpondance  PREPA MARG'!DO:DO),""))</f>
        <v/>
      </c>
      <c r="AD143" s="2" t="str">
        <f t="shared" si="78"/>
        <v/>
      </c>
      <c r="AF143" t="s">
        <v>20</v>
      </c>
    </row>
    <row r="144" spans="1:32" hidden="1">
      <c r="A144" s="23"/>
      <c r="B144" s="23"/>
      <c r="C144" s="50" t="s">
        <v>24</v>
      </c>
      <c r="D144" s="67">
        <f t="shared" ref="D144:L144" si="83">IF(D135=0,0,D143/D135)</f>
        <v>0</v>
      </c>
      <c r="E144" s="67">
        <f t="shared" si="83"/>
        <v>0</v>
      </c>
      <c r="F144" s="67">
        <f t="shared" si="83"/>
        <v>0</v>
      </c>
      <c r="G144" s="67">
        <f t="shared" si="83"/>
        <v>0</v>
      </c>
      <c r="H144" s="67">
        <f t="shared" si="83"/>
        <v>0</v>
      </c>
      <c r="I144" s="67">
        <f t="shared" si="83"/>
        <v>0</v>
      </c>
      <c r="J144" s="67">
        <f t="shared" si="83"/>
        <v>0</v>
      </c>
      <c r="K144" s="67">
        <f t="shared" si="83"/>
        <v>0</v>
      </c>
      <c r="L144" s="67">
        <f t="shared" si="83"/>
        <v>0</v>
      </c>
      <c r="M144" s="67">
        <f>IF(M135=0,0,M143/M135)</f>
        <v>0</v>
      </c>
      <c r="N144" s="67">
        <f>IF(N135=0,0,N143/N135)</f>
        <v>0</v>
      </c>
      <c r="O144" s="67">
        <f>IF(O135=0,0,O143/O135)</f>
        <v>0</v>
      </c>
      <c r="P144" s="67">
        <f>IF(P135=0,0,P143/P135)</f>
        <v>0</v>
      </c>
      <c r="Q144" s="23"/>
      <c r="R144" s="68" t="s">
        <v>20</v>
      </c>
      <c r="S144" s="23"/>
      <c r="T144" s="23" t="str">
        <f>IF(COUNTIF('[3]Correpondance  PREPA MARG'!A:A,'Prépa marge'!C144)=0,IF(U143="démarque connue (valeur)","",T143),'Prépa marge'!C144)</f>
        <v/>
      </c>
      <c r="U144" s="23" t="str">
        <f t="shared" si="79"/>
        <v/>
      </c>
      <c r="V144" t="str">
        <f>IF(U144="","",IF(U144="CA HT",SUMIF('[3]Correpondance  PREPA MARG'!A:A,'Prépa marge'!T144,'[3]Correpondance  PREPA MARG'!CO:CO),""))</f>
        <v/>
      </c>
      <c r="W144" t="str">
        <f t="shared" si="75"/>
        <v/>
      </c>
      <c r="X144" t="str">
        <f>IF(U144="","",IF(AND(U144="Marge ABACO (valeur)",X138=""),SUMIF('[3]Correpondance  PREPA MARG'!A:A,'Prépa marge'!T144,'[3]Correpondance  PREPA MARG'!DB:DB),""))</f>
        <v/>
      </c>
      <c r="Y144" t="str">
        <f>IF(U144="","",IF(U144="Frais accessoires",SUMIF('[3]Correpondance  PREPA MARG'!A:A,'Prépa marge'!T144,'[3]Correpondance  PREPA MARG'!AO:AO),""))</f>
        <v/>
      </c>
      <c r="Z144" t="str">
        <f>IF(U144="","",IF(U144="Cotisation Centrale",SUMIF('[3]Correpondance  PREPA MARG'!A:A,'Prépa marge'!T144,'[3]Correpondance  PREPA MARG'!BO:BO),""))</f>
        <v/>
      </c>
      <c r="AA144" t="str">
        <f>IF(U144="","",IF(U144="CA HT REEL",SUMIF('[3]Correpondance  PREPA MARG'!A:A,'Prépa marge'!T144,'[3]Correpondance  PREPA MARG'!AB:AB),""))</f>
        <v/>
      </c>
      <c r="AB144" t="str">
        <f>IF(U144="","",IF(U144="CAMV REEL",SUMIF('[3]Correpondance  PREPA MARG'!A:A,'Prépa marge'!T144,'[3]Correpondance  PREPA MARG'!BB:BB),""))</f>
        <v/>
      </c>
      <c r="AC144" t="str">
        <f>IF(U144="","",IF(U144="démarque connue (valeur)",SUMIF('[3]Correpondance  PREPA MARG'!A:A,'Prépa marge'!T144,'[3]Correpondance  PREPA MARG'!DO:DO),""))</f>
        <v/>
      </c>
      <c r="AD144" s="2" t="str">
        <f t="shared" si="78"/>
        <v/>
      </c>
      <c r="AF144" t="s">
        <v>20</v>
      </c>
    </row>
    <row r="145" spans="1:32" hidden="1">
      <c r="A145" s="23"/>
      <c r="B145" s="23"/>
      <c r="C145" s="23"/>
      <c r="D145" s="23"/>
      <c r="E145" s="23"/>
      <c r="F145" s="23"/>
      <c r="G145" s="23"/>
      <c r="H145" s="23"/>
      <c r="I145" s="23"/>
      <c r="J145" s="23"/>
      <c r="K145" s="23"/>
      <c r="L145" s="23"/>
      <c r="M145" s="23"/>
      <c r="N145" s="23"/>
      <c r="O145" s="23"/>
      <c r="P145" s="23"/>
      <c r="Q145" s="23"/>
      <c r="R145" s="29" t="s">
        <v>20</v>
      </c>
      <c r="S145" s="23"/>
      <c r="T145" s="23" t="str">
        <f>IF(COUNTIF('[3]Correpondance  PREPA MARG'!A:A,'Prépa marge'!C145)=0,IF(U144="démarque connue (valeur)","",T144),'Prépa marge'!C145)</f>
        <v/>
      </c>
      <c r="U145" s="23" t="str">
        <f t="shared" si="79"/>
        <v/>
      </c>
      <c r="V145" t="str">
        <f>IF(U145="","",IF(U145="CA HT",SUMIF('[3]Correpondance  PREPA MARG'!A:A,'Prépa marge'!T145,'[3]Correpondance  PREPA MARG'!CO:CO),""))</f>
        <v/>
      </c>
      <c r="W145" t="str">
        <f t="shared" si="75"/>
        <v/>
      </c>
      <c r="X145" t="str">
        <f>IF(U145="","",IF(AND(U145="Marge ABACO (valeur)",X139=""),SUMIF('[3]Correpondance  PREPA MARG'!A:A,'Prépa marge'!T145,'[3]Correpondance  PREPA MARG'!DB:DB),""))</f>
        <v/>
      </c>
      <c r="Y145" t="str">
        <f>IF(U145="","",IF(U145="Frais accessoires",SUMIF('[3]Correpondance  PREPA MARG'!A:A,'Prépa marge'!T145,'[3]Correpondance  PREPA MARG'!AO:AO),""))</f>
        <v/>
      </c>
      <c r="Z145" t="str">
        <f>IF(U145="","",IF(U145="Cotisation Centrale",SUMIF('[3]Correpondance  PREPA MARG'!A:A,'Prépa marge'!T145,'[3]Correpondance  PREPA MARG'!BO:BO),""))</f>
        <v/>
      </c>
      <c r="AA145" t="str">
        <f>IF(U145="","",IF(U145="CA HT REEL",SUMIF('[3]Correpondance  PREPA MARG'!A:A,'Prépa marge'!T145,'[3]Correpondance  PREPA MARG'!AB:AB),""))</f>
        <v/>
      </c>
      <c r="AB145" t="str">
        <f>IF(U145="","",IF(U145="CAMV REEL",SUMIF('[3]Correpondance  PREPA MARG'!A:A,'Prépa marge'!T145,'[3]Correpondance  PREPA MARG'!BB:BB),""))</f>
        <v/>
      </c>
      <c r="AC145" t="str">
        <f>IF(U145="","",IF(U145="démarque connue (valeur)",SUMIF('[3]Correpondance  PREPA MARG'!A:A,'Prépa marge'!T145,'[3]Correpondance  PREPA MARG'!DO:DO),""))</f>
        <v/>
      </c>
      <c r="AD145" s="2" t="str">
        <f t="shared" si="78"/>
        <v/>
      </c>
      <c r="AF145" t="s">
        <v>20</v>
      </c>
    </row>
    <row r="146" spans="1:32" hidden="1">
      <c r="A146" s="23"/>
      <c r="B146" s="23"/>
      <c r="C146" s="30" t="s">
        <v>25</v>
      </c>
      <c r="D146" s="31"/>
      <c r="E146" s="31"/>
      <c r="F146" s="31"/>
      <c r="G146" s="31"/>
      <c r="H146" s="31"/>
      <c r="I146" s="31"/>
      <c r="J146" s="31"/>
      <c r="K146" s="31"/>
      <c r="L146" s="31"/>
      <c r="M146" s="31"/>
      <c r="N146" s="31"/>
      <c r="O146" s="31"/>
      <c r="P146" s="32"/>
      <c r="Q146" s="23"/>
      <c r="R146" s="33" t="s">
        <v>20</v>
      </c>
      <c r="S146" s="23"/>
      <c r="T146" s="23" t="str">
        <f>IF(COUNTIF('[3]Correpondance  PREPA MARG'!A:A,'Prépa marge'!C146)=0,IF(U145="démarque connue (valeur)","",T145),'Prépa marge'!C146)</f>
        <v/>
      </c>
      <c r="U146" s="23" t="str">
        <f t="shared" si="79"/>
        <v/>
      </c>
      <c r="V146" t="str">
        <f>IF(U146="","",IF(U146="CA HT",SUMIF('[3]Correpondance  PREPA MARG'!A:A,'Prépa marge'!T146,'[3]Correpondance  PREPA MARG'!CO:CO),""))</f>
        <v/>
      </c>
      <c r="W146" t="str">
        <f t="shared" si="75"/>
        <v/>
      </c>
      <c r="X146" t="str">
        <f>IF(U146="","",IF(AND(U146="Marge ABACO (valeur)",X140=""),SUMIF('[3]Correpondance  PREPA MARG'!A:A,'Prépa marge'!T146,'[3]Correpondance  PREPA MARG'!DB:DB),""))</f>
        <v/>
      </c>
      <c r="Y146" t="str">
        <f>IF(U146="","",IF(U146="Frais accessoires",SUMIF('[3]Correpondance  PREPA MARG'!A:A,'Prépa marge'!T146,'[3]Correpondance  PREPA MARG'!AO:AO),""))</f>
        <v/>
      </c>
      <c r="Z146" t="str">
        <f>IF(U146="","",IF(U146="Cotisation Centrale",SUMIF('[3]Correpondance  PREPA MARG'!A:A,'Prépa marge'!T146,'[3]Correpondance  PREPA MARG'!BO:BO),""))</f>
        <v/>
      </c>
      <c r="AA146" t="str">
        <f>IF(U146="","",IF(U146="CA HT REEL",SUMIF('[3]Correpondance  PREPA MARG'!A:A,'Prépa marge'!T146,'[3]Correpondance  PREPA MARG'!AB:AB),""))</f>
        <v/>
      </c>
      <c r="AB146" t="str">
        <f>IF(U146="","",IF(U146="CAMV REEL",SUMIF('[3]Correpondance  PREPA MARG'!A:A,'Prépa marge'!T146,'[3]Correpondance  PREPA MARG'!BB:BB),""))</f>
        <v/>
      </c>
      <c r="AC146" t="str">
        <f>IF(U146="","",IF(U146="démarque connue (valeur)",SUMIF('[3]Correpondance  PREPA MARG'!A:A,'Prépa marge'!T146,'[3]Correpondance  PREPA MARG'!DO:DO),""))</f>
        <v/>
      </c>
      <c r="AD146" s="2" t="str">
        <f t="shared" si="78"/>
        <v/>
      </c>
      <c r="AF146" t="s">
        <v>20</v>
      </c>
    </row>
    <row r="147" spans="1:32" hidden="1">
      <c r="A147" s="23"/>
      <c r="B147" s="23"/>
      <c r="C147" s="69" t="s">
        <v>5</v>
      </c>
      <c r="D147" s="35"/>
      <c r="E147" s="36"/>
      <c r="F147" s="36"/>
      <c r="G147" s="36"/>
      <c r="H147" s="36"/>
      <c r="I147" s="36"/>
      <c r="J147" s="55"/>
      <c r="K147" s="55"/>
      <c r="L147" s="55"/>
      <c r="M147" s="55"/>
      <c r="N147" s="55"/>
      <c r="O147" s="70"/>
      <c r="P147" s="38">
        <f>SUM(D147:O147)</f>
        <v>0</v>
      </c>
      <c r="Q147" s="23"/>
      <c r="R147" s="39" t="s">
        <v>20</v>
      </c>
      <c r="S147" s="23"/>
      <c r="T147" s="23" t="str">
        <f>IF(COUNTIF('[3]Correpondance  PREPA MARG'!A:A,'Prépa marge'!C147)=0,IF(U146="démarque connue (valeur)","",T146),'Prépa marge'!C147)</f>
        <v/>
      </c>
      <c r="U147" s="23" t="str">
        <f t="shared" si="79"/>
        <v>CA HT REEL</v>
      </c>
      <c r="V147" t="str">
        <f>IF(U147="","",IF(U147="CA HT",SUMIF('[3]Correpondance  PREPA MARG'!A:A,'Prépa marge'!T147,'[3]Correpondance  PREPA MARG'!CO:CO),""))</f>
        <v/>
      </c>
      <c r="W147" t="str">
        <f t="shared" si="75"/>
        <v/>
      </c>
      <c r="X147" t="str">
        <f>IF(U147="","",IF(AND(U147="Marge ABACO (valeur)",X141=""),SUMIF('[3]Correpondance  PREPA MARG'!A:A,'Prépa marge'!T147,'[3]Correpondance  PREPA MARG'!DB:DB),""))</f>
        <v/>
      </c>
      <c r="Y147" t="str">
        <f>IF(U147="","",IF(U147="Frais accessoires",SUMIF('[3]Correpondance  PREPA MARG'!A:A,'Prépa marge'!T147,'[3]Correpondance  PREPA MARG'!AO:AO),""))</f>
        <v/>
      </c>
      <c r="Z147" t="str">
        <f>IF(U147="","",IF(U147="Cotisation Centrale",SUMIF('[3]Correpondance  PREPA MARG'!A:A,'Prépa marge'!T147,'[3]Correpondance  PREPA MARG'!BO:BO),""))</f>
        <v/>
      </c>
      <c r="AA147">
        <f>IF(U147="","",IF(U147="CA HT REEL",SUMIF('[3]Correpondance  PREPA MARG'!A:A,'Prépa marge'!T147,'[3]Correpondance  PREPA MARG'!AB:AB),""))</f>
        <v>0</v>
      </c>
      <c r="AB147" t="str">
        <f>IF(U147="","",IF(U147="CAMV REEL",SUMIF('[3]Correpondance  PREPA MARG'!A:A,'Prépa marge'!T147,'[3]Correpondance  PREPA MARG'!BB:BB),""))</f>
        <v/>
      </c>
      <c r="AC147" t="str">
        <f>IF(U147="","",IF(U147="démarque connue (valeur)",SUMIF('[3]Correpondance  PREPA MARG'!A:A,'Prépa marge'!T147,'[3]Correpondance  PREPA MARG'!DO:DO),""))</f>
        <v/>
      </c>
      <c r="AD147" s="2" t="str">
        <f t="shared" si="78"/>
        <v/>
      </c>
      <c r="AF147" t="s">
        <v>20</v>
      </c>
    </row>
    <row r="148" spans="1:32" ht="15.75" hidden="1" thickBot="1">
      <c r="A148" s="23"/>
      <c r="B148" s="23"/>
      <c r="C148" s="58" t="s">
        <v>6</v>
      </c>
      <c r="D148" s="41"/>
      <c r="E148" s="42"/>
      <c r="F148" s="42"/>
      <c r="G148" s="42"/>
      <c r="H148" s="42"/>
      <c r="I148" s="42"/>
      <c r="J148" s="71"/>
      <c r="K148" s="71"/>
      <c r="L148" s="71"/>
      <c r="M148" s="71"/>
      <c r="N148" s="71"/>
      <c r="O148" s="72"/>
      <c r="P148" s="56">
        <f>SUM(D148:O148)</f>
        <v>0</v>
      </c>
      <c r="Q148" s="23"/>
      <c r="R148" s="57" t="s">
        <v>20</v>
      </c>
      <c r="S148" s="23"/>
      <c r="T148" s="23" t="str">
        <f>IF(COUNTIF('[3]Correpondance  PREPA MARG'!A:A,'Prépa marge'!C148)=0,IF(U147="démarque connue (valeur)","",T147),'Prépa marge'!C148)</f>
        <v/>
      </c>
      <c r="U148" s="23" t="str">
        <f t="shared" si="79"/>
        <v>CAMV REEL</v>
      </c>
      <c r="V148" t="str">
        <f>IF(U148="","",IF(U148="CA HT",SUMIF('[3]Correpondance  PREPA MARG'!A:A,'Prépa marge'!T148,'[3]Correpondance  PREPA MARG'!CO:CO),""))</f>
        <v/>
      </c>
      <c r="W148" t="str">
        <f t="shared" si="75"/>
        <v/>
      </c>
      <c r="X148" t="str">
        <f>IF(U148="","",IF(AND(U148="Marge ABACO (valeur)",X142=""),SUMIF('[3]Correpondance  PREPA MARG'!A:A,'Prépa marge'!T148,'[3]Correpondance  PREPA MARG'!DB:DB),""))</f>
        <v/>
      </c>
      <c r="Y148" t="str">
        <f>IF(U148="","",IF(U148="Frais accessoires",SUMIF('[3]Correpondance  PREPA MARG'!A:A,'Prépa marge'!T148,'[3]Correpondance  PREPA MARG'!AO:AO),""))</f>
        <v/>
      </c>
      <c r="Z148" t="str">
        <f>IF(U148="","",IF(U148="Cotisation Centrale",SUMIF('[3]Correpondance  PREPA MARG'!A:A,'Prépa marge'!T148,'[3]Correpondance  PREPA MARG'!BO:BO),""))</f>
        <v/>
      </c>
      <c r="AA148" t="str">
        <f>IF(U148="","",IF(U148="CA HT REEL",SUMIF('[3]Correpondance  PREPA MARG'!A:A,'Prépa marge'!T148,'[3]Correpondance  PREPA MARG'!AB:AB),""))</f>
        <v/>
      </c>
      <c r="AB148">
        <f>IF(U148="","",IF(U148="CAMV REEL",SUMIF('[3]Correpondance  PREPA MARG'!A:A,'Prépa marge'!T148,'[3]Correpondance  PREPA MARG'!BB:BB),""))</f>
        <v>0</v>
      </c>
      <c r="AC148" t="str">
        <f>IF(U148="","",IF(U148="démarque connue (valeur)",SUMIF('[3]Correpondance  PREPA MARG'!A:A,'Prépa marge'!T148,'[3]Correpondance  PREPA MARG'!DO:DO),""))</f>
        <v/>
      </c>
      <c r="AD148" s="2" t="str">
        <f t="shared" si="78"/>
        <v/>
      </c>
      <c r="AF148" t="s">
        <v>20</v>
      </c>
    </row>
    <row r="149" spans="1:32" hidden="1">
      <c r="A149" s="23"/>
      <c r="B149" s="23"/>
      <c r="C149" s="59" t="s">
        <v>26</v>
      </c>
      <c r="D149" s="73">
        <f t="shared" ref="D149:L149" si="84">D147-D148-D139-D140</f>
        <v>0</v>
      </c>
      <c r="E149" s="73">
        <f t="shared" si="84"/>
        <v>0</v>
      </c>
      <c r="F149" s="73">
        <f t="shared" si="84"/>
        <v>0</v>
      </c>
      <c r="G149" s="73">
        <f t="shared" si="84"/>
        <v>0</v>
      </c>
      <c r="H149" s="73">
        <f t="shared" si="84"/>
        <v>0</v>
      </c>
      <c r="I149" s="73">
        <f t="shared" si="84"/>
        <v>0</v>
      </c>
      <c r="J149" s="73">
        <f t="shared" si="84"/>
        <v>0</v>
      </c>
      <c r="K149" s="73">
        <f t="shared" si="84"/>
        <v>0</v>
      </c>
      <c r="L149" s="73">
        <f t="shared" si="84"/>
        <v>0</v>
      </c>
      <c r="M149" s="73">
        <f>M147-M148-M139-M140</f>
        <v>0</v>
      </c>
      <c r="N149" s="73">
        <f>N147-N148-N139-N140</f>
        <v>0</v>
      </c>
      <c r="O149" s="73">
        <f>O147-O148-O139-O140</f>
        <v>0</v>
      </c>
      <c r="P149" s="74">
        <f>SUM(D149:O149)</f>
        <v>0</v>
      </c>
      <c r="Q149" s="23"/>
      <c r="R149" s="57" t="s">
        <v>20</v>
      </c>
      <c r="S149" s="23"/>
      <c r="T149" s="23" t="str">
        <f>IF(COUNTIF('[3]Correpondance  PREPA MARG'!A:A,'Prépa marge'!C149)=0,IF(U148="démarque connue (valeur)","",T148),'Prépa marge'!C149)</f>
        <v/>
      </c>
      <c r="U149" s="23" t="str">
        <f t="shared" si="79"/>
        <v/>
      </c>
      <c r="V149" t="str">
        <f>IF(U149="","",IF(U149="CA HT",SUMIF('[3]Correpondance  PREPA MARG'!A:A,'Prépa marge'!T149,'[3]Correpondance  PREPA MARG'!CO:CO),""))</f>
        <v/>
      </c>
      <c r="W149" t="str">
        <f t="shared" si="75"/>
        <v/>
      </c>
      <c r="X149" t="str">
        <f>IF(U149="","",IF(AND(U149="Marge ABACO (valeur)",X143=""),SUMIF('[3]Correpondance  PREPA MARG'!A:A,'Prépa marge'!T149,'[3]Correpondance  PREPA MARG'!DB:DB),""))</f>
        <v/>
      </c>
      <c r="Y149" t="str">
        <f>IF(U149="","",IF(U149="Frais accessoires",SUMIF('[3]Correpondance  PREPA MARG'!A:A,'Prépa marge'!T149,'[3]Correpondance  PREPA MARG'!AO:AO),""))</f>
        <v/>
      </c>
      <c r="Z149" t="str">
        <f>IF(U149="","",IF(U149="Cotisation Centrale",SUMIF('[3]Correpondance  PREPA MARG'!A:A,'Prépa marge'!T149,'[3]Correpondance  PREPA MARG'!BO:BO),""))</f>
        <v/>
      </c>
      <c r="AA149" t="str">
        <f>IF(U149="","",IF(U149="CA HT REEL",SUMIF('[3]Correpondance  PREPA MARG'!A:A,'Prépa marge'!T149,'[3]Correpondance  PREPA MARG'!AB:AB),""))</f>
        <v/>
      </c>
      <c r="AB149" t="str">
        <f>IF(U149="","",IF(U149="CAMV REEL",SUMIF('[3]Correpondance  PREPA MARG'!A:A,'Prépa marge'!T149,'[3]Correpondance  PREPA MARG'!BB:BB),""))</f>
        <v/>
      </c>
      <c r="AC149" t="str">
        <f>IF(U149="","",IF(U149="démarque connue (valeur)",SUMIF('[3]Correpondance  PREPA MARG'!A:A,'Prépa marge'!T149,'[3]Correpondance  PREPA MARG'!DO:DO),""))</f>
        <v/>
      </c>
      <c r="AD149" s="2" t="str">
        <f t="shared" si="78"/>
        <v/>
      </c>
      <c r="AF149" t="s">
        <v>20</v>
      </c>
    </row>
    <row r="150" spans="1:32" hidden="1">
      <c r="A150" s="23"/>
      <c r="B150" s="23"/>
      <c r="C150" s="50" t="s">
        <v>27</v>
      </c>
      <c r="D150" s="67">
        <f t="shared" ref="D150:L150" si="85">IF(D172="ABACO","     néant",IF(D135=0,0,D149/D147))</f>
        <v>0</v>
      </c>
      <c r="E150" s="67" t="str">
        <f t="shared" si="85"/>
        <v xml:space="preserve">     néant</v>
      </c>
      <c r="F150" s="67" t="str">
        <f t="shared" si="85"/>
        <v xml:space="preserve">     néant</v>
      </c>
      <c r="G150" s="67" t="str">
        <f t="shared" si="85"/>
        <v xml:space="preserve">     néant</v>
      </c>
      <c r="H150" s="67" t="str">
        <f t="shared" si="85"/>
        <v xml:space="preserve">     néant</v>
      </c>
      <c r="I150" s="67" t="str">
        <f t="shared" si="85"/>
        <v xml:space="preserve">     néant</v>
      </c>
      <c r="J150" s="67" t="str">
        <f t="shared" si="85"/>
        <v xml:space="preserve">     néant</v>
      </c>
      <c r="K150" s="67" t="str">
        <f t="shared" si="85"/>
        <v xml:space="preserve">     néant</v>
      </c>
      <c r="L150" s="67" t="str">
        <f t="shared" si="85"/>
        <v xml:space="preserve">     néant</v>
      </c>
      <c r="M150" s="67" t="str">
        <f>IF(M172="ABACO","     néant",IF(M135=0,0,M149/M147))</f>
        <v xml:space="preserve">     néant</v>
      </c>
      <c r="N150" s="67" t="str">
        <f>IF(N172="ABACO","     néant",IF(N135=0,0,N149/N147))</f>
        <v xml:space="preserve">     néant</v>
      </c>
      <c r="O150" s="67" t="str">
        <f>IF(O172="ABACO","     néant",IF(O135=0,0,O149/O147))</f>
        <v xml:space="preserve">     néant</v>
      </c>
      <c r="P150" s="67">
        <f>IF(P172="ABACO","     néant",IF(P135=0,0,P149/P147))</f>
        <v>0</v>
      </c>
      <c r="Q150" s="23"/>
      <c r="R150" s="68" t="s">
        <v>20</v>
      </c>
      <c r="S150" s="23"/>
      <c r="T150" s="23" t="str">
        <f>IF(COUNTIF('[3]Correpondance  PREPA MARG'!A:A,'Prépa marge'!C150)=0,IF(U149="démarque connue (valeur)","",T149),'Prépa marge'!C150)</f>
        <v/>
      </c>
      <c r="U150" s="23" t="str">
        <f t="shared" si="79"/>
        <v/>
      </c>
      <c r="V150" t="str">
        <f>IF(U150="","",IF(U150="CA HT",SUMIF('[3]Correpondance  PREPA MARG'!A:A,'Prépa marge'!T150,'[3]Correpondance  PREPA MARG'!CO:CO),""))</f>
        <v/>
      </c>
      <c r="W150" t="str">
        <f t="shared" si="75"/>
        <v/>
      </c>
      <c r="X150" t="str">
        <f>IF(U150="","",IF(AND(U150="Marge ABACO (valeur)",X144=""),SUMIF('[3]Correpondance  PREPA MARG'!A:A,'Prépa marge'!T150,'[3]Correpondance  PREPA MARG'!DB:DB),""))</f>
        <v/>
      </c>
      <c r="Y150" t="str">
        <f>IF(U150="","",IF(U150="Frais accessoires",SUMIF('[3]Correpondance  PREPA MARG'!A:A,'Prépa marge'!T150,'[3]Correpondance  PREPA MARG'!AO:AO),""))</f>
        <v/>
      </c>
      <c r="Z150" t="str">
        <f>IF(U150="","",IF(U150="Cotisation Centrale",SUMIF('[3]Correpondance  PREPA MARG'!A:A,'Prépa marge'!T150,'[3]Correpondance  PREPA MARG'!BO:BO),""))</f>
        <v/>
      </c>
      <c r="AA150" t="str">
        <f>IF(U150="","",IF(U150="CA HT REEL",SUMIF('[3]Correpondance  PREPA MARG'!A:A,'Prépa marge'!T150,'[3]Correpondance  PREPA MARG'!AB:AB),""))</f>
        <v/>
      </c>
      <c r="AB150" t="str">
        <f>IF(U150="","",IF(U150="CAMV REEL",SUMIF('[3]Correpondance  PREPA MARG'!A:A,'Prépa marge'!T150,'[3]Correpondance  PREPA MARG'!BB:BB),""))</f>
        <v/>
      </c>
      <c r="AC150" t="str">
        <f>IF(U150="","",IF(U150="démarque connue (valeur)",SUMIF('[3]Correpondance  PREPA MARG'!A:A,'Prépa marge'!T150,'[3]Correpondance  PREPA MARG'!DO:DO),""))</f>
        <v/>
      </c>
      <c r="AD150" s="2" t="str">
        <f t="shared" si="78"/>
        <v/>
      </c>
      <c r="AF150" t="s">
        <v>20</v>
      </c>
    </row>
    <row r="151" spans="1:32" hidden="1">
      <c r="A151" s="23"/>
      <c r="B151" s="23"/>
      <c r="C151" s="23"/>
      <c r="D151" s="23"/>
      <c r="E151" s="23"/>
      <c r="F151" s="23"/>
      <c r="G151" s="23"/>
      <c r="H151" s="23"/>
      <c r="I151" s="23"/>
      <c r="J151" s="23"/>
      <c r="K151" s="23"/>
      <c r="L151" s="23"/>
      <c r="M151" s="23"/>
      <c r="N151" s="23"/>
      <c r="O151" s="23"/>
      <c r="P151" s="23"/>
      <c r="Q151" s="23"/>
      <c r="R151" s="29" t="s">
        <v>20</v>
      </c>
      <c r="S151" s="23"/>
      <c r="T151" s="23" t="str">
        <f>IF(COUNTIF('[3]Correpondance  PREPA MARG'!A:A,'Prépa marge'!C151)=0,IF(U150="démarque connue (valeur)","",T150),'Prépa marge'!C151)</f>
        <v/>
      </c>
      <c r="U151" s="23" t="str">
        <f t="shared" si="79"/>
        <v/>
      </c>
      <c r="V151" t="str">
        <f>IF(U151="","",IF(U151="CA HT",SUMIF('[3]Correpondance  PREPA MARG'!A:A,'Prépa marge'!T151,'[3]Correpondance  PREPA MARG'!CO:CO),""))</f>
        <v/>
      </c>
      <c r="W151" t="str">
        <f t="shared" si="75"/>
        <v/>
      </c>
      <c r="X151" t="str">
        <f>IF(U151="","",IF(AND(U151="Marge ABACO (valeur)",X145=""),SUMIF('[3]Correpondance  PREPA MARG'!A:A,'Prépa marge'!T151,'[3]Correpondance  PREPA MARG'!DB:DB),""))</f>
        <v/>
      </c>
      <c r="Y151" t="str">
        <f>IF(U151="","",IF(U151="Frais accessoires",SUMIF('[3]Correpondance  PREPA MARG'!A:A,'Prépa marge'!T151,'[3]Correpondance  PREPA MARG'!AO:AO),""))</f>
        <v/>
      </c>
      <c r="Z151" t="str">
        <f>IF(U151="","",IF(U151="Cotisation Centrale",SUMIF('[3]Correpondance  PREPA MARG'!A:A,'Prépa marge'!T151,'[3]Correpondance  PREPA MARG'!BO:BO),""))</f>
        <v/>
      </c>
      <c r="AA151" t="str">
        <f>IF(U151="","",IF(U151="CA HT REEL",SUMIF('[3]Correpondance  PREPA MARG'!A:A,'Prépa marge'!T151,'[3]Correpondance  PREPA MARG'!AB:AB),""))</f>
        <v/>
      </c>
      <c r="AB151" t="str">
        <f>IF(U151="","",IF(U151="CAMV REEL",SUMIF('[3]Correpondance  PREPA MARG'!A:A,'Prépa marge'!T151,'[3]Correpondance  PREPA MARG'!BB:BB),""))</f>
        <v/>
      </c>
      <c r="AC151" t="str">
        <f>IF(U151="","",IF(U151="démarque connue (valeur)",SUMIF('[3]Correpondance  PREPA MARG'!A:A,'Prépa marge'!T151,'[3]Correpondance  PREPA MARG'!DO:DO),""))</f>
        <v/>
      </c>
      <c r="AD151" s="2" t="str">
        <f t="shared" si="78"/>
        <v/>
      </c>
      <c r="AF151" t="s">
        <v>20</v>
      </c>
    </row>
    <row r="152" spans="1:32" hidden="1">
      <c r="A152" s="23"/>
      <c r="B152" s="23"/>
      <c r="C152" s="75" t="s">
        <v>28</v>
      </c>
      <c r="D152" s="76">
        <f t="shared" ref="D152:L152" si="86">IF(D172="ABACO","       NA",D144-D150)</f>
        <v>0</v>
      </c>
      <c r="E152" s="76" t="str">
        <f t="shared" si="86"/>
        <v xml:space="preserve">       NA</v>
      </c>
      <c r="F152" s="76" t="str">
        <f t="shared" si="86"/>
        <v xml:space="preserve">       NA</v>
      </c>
      <c r="G152" s="76" t="str">
        <f t="shared" si="86"/>
        <v xml:space="preserve">       NA</v>
      </c>
      <c r="H152" s="76" t="str">
        <f t="shared" si="86"/>
        <v xml:space="preserve">       NA</v>
      </c>
      <c r="I152" s="76" t="str">
        <f t="shared" si="86"/>
        <v xml:space="preserve">       NA</v>
      </c>
      <c r="J152" s="76" t="str">
        <f t="shared" si="86"/>
        <v xml:space="preserve">       NA</v>
      </c>
      <c r="K152" s="76" t="str">
        <f t="shared" si="86"/>
        <v xml:space="preserve">       NA</v>
      </c>
      <c r="L152" s="76" t="str">
        <f t="shared" si="86"/>
        <v xml:space="preserve">       NA</v>
      </c>
      <c r="M152" s="76" t="str">
        <f>IF(M172="ABACO","       NA",M144-M150)</f>
        <v xml:space="preserve">       NA</v>
      </c>
      <c r="N152" s="76" t="str">
        <f>IF(N172="ABACO","       NA",N144-N150)</f>
        <v xml:space="preserve">       NA</v>
      </c>
      <c r="O152" s="76" t="str">
        <f>IF(O172="ABACO","       NA",O144-O150)</f>
        <v xml:space="preserve">       NA</v>
      </c>
      <c r="P152" s="76">
        <f>IF(P172="ABACO","       NA",P144-P150)</f>
        <v>0</v>
      </c>
      <c r="Q152" s="23"/>
      <c r="R152" s="77" t="s">
        <v>20</v>
      </c>
      <c r="S152" s="23"/>
      <c r="T152" s="23" t="str">
        <f>IF(COUNTIF('[3]Correpondance  PREPA MARG'!A:A,'Prépa marge'!C152)=0,IF(U151="démarque connue (valeur)","",T151),'Prépa marge'!C152)</f>
        <v/>
      </c>
      <c r="U152" s="23" t="str">
        <f t="shared" si="79"/>
        <v/>
      </c>
      <c r="V152" t="str">
        <f>IF(U152="","",IF(U152="CA HT",SUMIF('[3]Correpondance  PREPA MARG'!A:A,'Prépa marge'!T152,'[3]Correpondance  PREPA MARG'!CO:CO),""))</f>
        <v/>
      </c>
      <c r="W152" t="str">
        <f t="shared" si="75"/>
        <v/>
      </c>
      <c r="X152" t="str">
        <f>IF(U152="","",IF(AND(U152="Marge ABACO (valeur)",X146=""),SUMIF('[3]Correpondance  PREPA MARG'!A:A,'Prépa marge'!T152,'[3]Correpondance  PREPA MARG'!DB:DB),""))</f>
        <v/>
      </c>
      <c r="Y152" t="str">
        <f>IF(U152="","",IF(U152="Frais accessoires",SUMIF('[3]Correpondance  PREPA MARG'!A:A,'Prépa marge'!T152,'[3]Correpondance  PREPA MARG'!AO:AO),""))</f>
        <v/>
      </c>
      <c r="Z152" t="str">
        <f>IF(U152="","",IF(U152="Cotisation Centrale",SUMIF('[3]Correpondance  PREPA MARG'!A:A,'Prépa marge'!T152,'[3]Correpondance  PREPA MARG'!BO:BO),""))</f>
        <v/>
      </c>
      <c r="AA152" t="str">
        <f>IF(U152="","",IF(U152="CA HT REEL",SUMIF('[3]Correpondance  PREPA MARG'!A:A,'Prépa marge'!T152,'[3]Correpondance  PREPA MARG'!AB:AB),""))</f>
        <v/>
      </c>
      <c r="AB152" t="str">
        <f>IF(U152="","",IF(U152="CAMV REEL",SUMIF('[3]Correpondance  PREPA MARG'!A:A,'Prépa marge'!T152,'[3]Correpondance  PREPA MARG'!BB:BB),""))</f>
        <v/>
      </c>
      <c r="AC152" t="str">
        <f>IF(U152="","",IF(U152="démarque connue (valeur)",SUMIF('[3]Correpondance  PREPA MARG'!A:A,'Prépa marge'!T152,'[3]Correpondance  PREPA MARG'!DO:DO),""))</f>
        <v/>
      </c>
      <c r="AD152" s="2" t="str">
        <f t="shared" si="78"/>
        <v/>
      </c>
      <c r="AF152" t="s">
        <v>20</v>
      </c>
    </row>
    <row r="153" spans="1:32" hidden="1">
      <c r="A153" s="23"/>
      <c r="B153" s="23"/>
      <c r="C153" s="23"/>
      <c r="D153" s="23"/>
      <c r="E153" s="23"/>
      <c r="F153" s="23"/>
      <c r="G153" s="23"/>
      <c r="H153" s="23"/>
      <c r="I153" s="23"/>
      <c r="J153" s="23"/>
      <c r="K153" s="23"/>
      <c r="L153" s="23"/>
      <c r="M153" s="23"/>
      <c r="N153" s="23"/>
      <c r="O153" s="23"/>
      <c r="P153" s="23"/>
      <c r="Q153" s="23"/>
      <c r="R153" s="29" t="s">
        <v>20</v>
      </c>
      <c r="S153" s="23"/>
      <c r="T153" s="23" t="str">
        <f>IF(COUNTIF('[3]Correpondance  PREPA MARG'!A:A,'Prépa marge'!C153)=0,IF(U152="démarque connue (valeur)","",T152),'Prépa marge'!C153)</f>
        <v/>
      </c>
      <c r="U153" s="23" t="str">
        <f t="shared" si="79"/>
        <v/>
      </c>
      <c r="V153" t="str">
        <f>IF(U153="","",IF(U153="CA HT",SUMIF('[3]Correpondance  PREPA MARG'!A:A,'Prépa marge'!T153,'[3]Correpondance  PREPA MARG'!CO:CO),""))</f>
        <v/>
      </c>
      <c r="W153" t="str">
        <f t="shared" si="75"/>
        <v/>
      </c>
      <c r="X153" t="str">
        <f>IF(U153="","",IF(AND(U153="Marge ABACO (valeur)",X147=""),SUMIF('[3]Correpondance  PREPA MARG'!A:A,'Prépa marge'!T153,'[3]Correpondance  PREPA MARG'!DB:DB),""))</f>
        <v/>
      </c>
      <c r="Y153" t="str">
        <f>IF(U153="","",IF(U153="Frais accessoires",SUMIF('[3]Correpondance  PREPA MARG'!A:A,'Prépa marge'!T153,'[3]Correpondance  PREPA MARG'!AO:AO),""))</f>
        <v/>
      </c>
      <c r="Z153" t="str">
        <f>IF(U153="","",IF(U153="Cotisation Centrale",SUMIF('[3]Correpondance  PREPA MARG'!A:A,'Prépa marge'!T153,'[3]Correpondance  PREPA MARG'!BO:BO),""))</f>
        <v/>
      </c>
      <c r="AA153" t="str">
        <f>IF(U153="","",IF(U153="CA HT REEL",SUMIF('[3]Correpondance  PREPA MARG'!A:A,'Prépa marge'!T153,'[3]Correpondance  PREPA MARG'!AB:AB),""))</f>
        <v/>
      </c>
      <c r="AB153" t="str">
        <f>IF(U153="","",IF(U153="CAMV REEL",SUMIF('[3]Correpondance  PREPA MARG'!A:A,'Prépa marge'!T153,'[3]Correpondance  PREPA MARG'!BB:BB),""))</f>
        <v/>
      </c>
      <c r="AC153" t="str">
        <f>IF(U153="","",IF(U153="démarque connue (valeur)",SUMIF('[3]Correpondance  PREPA MARG'!A:A,'Prépa marge'!T153,'[3]Correpondance  PREPA MARG'!DO:DO),""))</f>
        <v/>
      </c>
      <c r="AD153" s="2" t="str">
        <f t="shared" si="78"/>
        <v/>
      </c>
      <c r="AF153" t="s">
        <v>20</v>
      </c>
    </row>
    <row r="154" spans="1:32" hidden="1">
      <c r="A154" s="23"/>
      <c r="B154" s="23"/>
      <c r="C154" s="30" t="s">
        <v>29</v>
      </c>
      <c r="D154" s="31"/>
      <c r="E154" s="31"/>
      <c r="F154" s="31"/>
      <c r="G154" s="31"/>
      <c r="H154" s="31"/>
      <c r="I154" s="31"/>
      <c r="J154" s="31"/>
      <c r="K154" s="31"/>
      <c r="L154" s="31"/>
      <c r="M154" s="31"/>
      <c r="N154" s="31"/>
      <c r="O154" s="31"/>
      <c r="P154" s="32"/>
      <c r="Q154" s="23"/>
      <c r="R154" s="33" t="s">
        <v>20</v>
      </c>
      <c r="S154" s="23"/>
      <c r="T154" s="23" t="str">
        <f>IF(COUNTIF('[3]Correpondance  PREPA MARG'!A:A,'Prépa marge'!C154)=0,IF(U153="démarque connue (valeur)","",T153),'Prépa marge'!C154)</f>
        <v/>
      </c>
      <c r="U154" s="23" t="str">
        <f t="shared" si="79"/>
        <v/>
      </c>
      <c r="V154" t="str">
        <f>IF(U154="","",IF(U154="CA HT",SUMIF('[3]Correpondance  PREPA MARG'!A:A,'Prépa marge'!T154,'[3]Correpondance  PREPA MARG'!CO:CO),""))</f>
        <v/>
      </c>
      <c r="W154" t="str">
        <f t="shared" si="75"/>
        <v/>
      </c>
      <c r="X154" t="str">
        <f>IF(U154="","",IF(AND(U154="Marge ABACO (valeur)",X148=""),SUMIF('[3]Correpondance  PREPA MARG'!A:A,'Prépa marge'!T154,'[3]Correpondance  PREPA MARG'!DB:DB),""))</f>
        <v/>
      </c>
      <c r="Y154" t="str">
        <f>IF(U154="","",IF(U154="Frais accessoires",SUMIF('[3]Correpondance  PREPA MARG'!A:A,'Prépa marge'!T154,'[3]Correpondance  PREPA MARG'!AO:AO),""))</f>
        <v/>
      </c>
      <c r="Z154" t="str">
        <f>IF(U154="","",IF(U154="Cotisation Centrale",SUMIF('[3]Correpondance  PREPA MARG'!A:A,'Prépa marge'!T154,'[3]Correpondance  PREPA MARG'!BO:BO),""))</f>
        <v/>
      </c>
      <c r="AA154" t="str">
        <f>IF(U154="","",IF(U154="CA HT REEL",SUMIF('[3]Correpondance  PREPA MARG'!A:A,'Prépa marge'!T154,'[3]Correpondance  PREPA MARG'!AB:AB),""))</f>
        <v/>
      </c>
      <c r="AB154" t="str">
        <f>IF(U154="","",IF(U154="CAMV REEL",SUMIF('[3]Correpondance  PREPA MARG'!A:A,'Prépa marge'!T154,'[3]Correpondance  PREPA MARG'!BB:BB),""))</f>
        <v/>
      </c>
      <c r="AC154" t="str">
        <f>IF(U154="","",IF(U154="démarque connue (valeur)",SUMIF('[3]Correpondance  PREPA MARG'!A:A,'Prépa marge'!T154,'[3]Correpondance  PREPA MARG'!DO:DO),""))</f>
        <v/>
      </c>
      <c r="AD154" s="2" t="str">
        <f t="shared" si="78"/>
        <v/>
      </c>
      <c r="AF154" t="s">
        <v>20</v>
      </c>
    </row>
    <row r="155" spans="1:32" ht="15.75" hidden="1" thickBot="1">
      <c r="A155" s="23"/>
      <c r="B155" s="23"/>
      <c r="C155" s="54" t="s">
        <v>7</v>
      </c>
      <c r="D155" s="78"/>
      <c r="E155" s="79"/>
      <c r="F155" s="79"/>
      <c r="G155" s="79"/>
      <c r="H155" s="79"/>
      <c r="I155" s="79"/>
      <c r="J155" s="79"/>
      <c r="K155" s="79"/>
      <c r="L155" s="79"/>
      <c r="M155" s="79"/>
      <c r="N155" s="79"/>
      <c r="O155" s="80"/>
      <c r="P155" s="44">
        <f>SUM(D155:O155)</f>
        <v>0</v>
      </c>
      <c r="Q155" s="23"/>
      <c r="R155" s="45" t="s">
        <v>20</v>
      </c>
      <c r="S155" s="23"/>
      <c r="T155" s="23" t="str">
        <f>IF(COUNTIF('[3]Correpondance  PREPA MARG'!A:A,'Prépa marge'!C155)=0,IF(U154="démarque connue (valeur)","",T154),'Prépa marge'!C155)</f>
        <v/>
      </c>
      <c r="U155" s="23" t="str">
        <f t="shared" si="79"/>
        <v>démarque connue (valeur)</v>
      </c>
      <c r="V155" t="str">
        <f>IF(U155="","",IF(U155="CA HT",SUMIF('[3]Correpondance  PREPA MARG'!A:A,'Prépa marge'!T155,'[3]Correpondance  PREPA MARG'!CO:CO),""))</f>
        <v/>
      </c>
      <c r="W155" t="str">
        <f t="shared" si="75"/>
        <v/>
      </c>
      <c r="X155" t="str">
        <f>IF(U155="","",IF(AND(U155="Marge ABACO (valeur)",X149=""),SUMIF('[3]Correpondance  PREPA MARG'!A:A,'Prépa marge'!T155,'[3]Correpondance  PREPA MARG'!DB:DB),""))</f>
        <v/>
      </c>
      <c r="Y155" t="str">
        <f>IF(U155="","",IF(U155="Frais accessoires",SUMIF('[3]Correpondance  PREPA MARG'!A:A,'Prépa marge'!T155,'[3]Correpondance  PREPA MARG'!AO:AO),""))</f>
        <v/>
      </c>
      <c r="Z155" t="str">
        <f>IF(U155="","",IF(U155="Cotisation Centrale",SUMIF('[3]Correpondance  PREPA MARG'!A:A,'Prépa marge'!T155,'[3]Correpondance  PREPA MARG'!BO:BO),""))</f>
        <v/>
      </c>
      <c r="AA155" t="str">
        <f>IF(U155="","",IF(U155="CA HT REEL",SUMIF('[3]Correpondance  PREPA MARG'!A:A,'Prépa marge'!T155,'[3]Correpondance  PREPA MARG'!AB:AB),""))</f>
        <v/>
      </c>
      <c r="AB155" t="str">
        <f>IF(U155="","",IF(U155="CAMV REEL",SUMIF('[3]Correpondance  PREPA MARG'!A:A,'Prépa marge'!T155,'[3]Correpondance  PREPA MARG'!BB:BB),""))</f>
        <v/>
      </c>
      <c r="AC155">
        <f>IF(U155="","",IF(U155="démarque connue (valeur)",SUMIF('[3]Correpondance  PREPA MARG'!A:A,'Prépa marge'!T155,'[3]Correpondance  PREPA MARG'!DO:DO),""))</f>
        <v>0</v>
      </c>
      <c r="AD155" s="2" t="str">
        <f t="shared" si="78"/>
        <v/>
      </c>
      <c r="AF155" t="s">
        <v>20</v>
      </c>
    </row>
    <row r="156" spans="1:32" hidden="1">
      <c r="A156" s="23"/>
      <c r="B156" s="23"/>
      <c r="C156" s="59" t="s">
        <v>30</v>
      </c>
      <c r="D156" s="81">
        <f t="shared" ref="D156:L156" si="87">IF(D147=0,0,D155/D147)</f>
        <v>0</v>
      </c>
      <c r="E156" s="81">
        <f t="shared" si="87"/>
        <v>0</v>
      </c>
      <c r="F156" s="81">
        <f t="shared" si="87"/>
        <v>0</v>
      </c>
      <c r="G156" s="81">
        <f t="shared" si="87"/>
        <v>0</v>
      </c>
      <c r="H156" s="81">
        <f t="shared" si="87"/>
        <v>0</v>
      </c>
      <c r="I156" s="81">
        <f t="shared" si="87"/>
        <v>0</v>
      </c>
      <c r="J156" s="81">
        <f t="shared" si="87"/>
        <v>0</v>
      </c>
      <c r="K156" s="81">
        <f t="shared" si="87"/>
        <v>0</v>
      </c>
      <c r="L156" s="81">
        <f t="shared" si="87"/>
        <v>0</v>
      </c>
      <c r="M156" s="81">
        <f>IF(M147=0,0,M155/M147)</f>
        <v>0</v>
      </c>
      <c r="N156" s="81">
        <f>IF(N147=0,0,N155/N147)</f>
        <v>0</v>
      </c>
      <c r="O156" s="81">
        <f>IF(O147=0,0,O155/O147)</f>
        <v>0</v>
      </c>
      <c r="P156" s="82">
        <f>IF(P147=0,0,P155/P147)</f>
        <v>0</v>
      </c>
      <c r="Q156" s="23"/>
      <c r="R156" s="83" t="s">
        <v>20</v>
      </c>
      <c r="S156" s="23"/>
      <c r="T156" s="23" t="str">
        <f>IF(COUNTIF('[3]Correpondance  PREPA MARG'!A:A,'Prépa marge'!C156)=0,IF(U155="démarque connue (valeur)","",T155),'Prépa marge'!C156)</f>
        <v/>
      </c>
      <c r="U156" s="23" t="str">
        <f t="shared" si="79"/>
        <v/>
      </c>
      <c r="V156" t="str">
        <f>IF(U156="","",IF(U156="CA HT",SUMIF('[3]Correpondance  PREPA MARG'!A:A,'Prépa marge'!T156,'[3]Correpondance  PREPA MARG'!CO:CO),""))</f>
        <v/>
      </c>
      <c r="W156" t="str">
        <f t="shared" si="75"/>
        <v/>
      </c>
      <c r="X156" t="str">
        <f>IF(U156="","",IF(AND(U156="Marge ABACO (valeur)",X150=""),SUMIF('[3]Correpondance  PREPA MARG'!A:A,'Prépa marge'!T156,'[3]Correpondance  PREPA MARG'!DB:DB),""))</f>
        <v/>
      </c>
      <c r="Y156" t="str">
        <f>IF(U156="","",IF(U156="Frais accessoires",SUMIF('[3]Correpondance  PREPA MARG'!A:A,'Prépa marge'!T156,'[3]Correpondance  PREPA MARG'!AO:AO),""))</f>
        <v/>
      </c>
      <c r="Z156" t="str">
        <f>IF(U156="","",IF(U156="Cotisation Centrale",SUMIF('[3]Correpondance  PREPA MARG'!A:A,'Prépa marge'!T156,'[3]Correpondance  PREPA MARG'!BO:BO),""))</f>
        <v/>
      </c>
      <c r="AA156" t="str">
        <f>IF(U156="","",IF(U156="CA HT REEL",SUMIF('[3]Correpondance  PREPA MARG'!A:A,'Prépa marge'!T156,'[3]Correpondance  PREPA MARG'!AB:AB),""))</f>
        <v/>
      </c>
      <c r="AB156" t="str">
        <f>IF(U156="","",IF(U156="CAMV REEL",SUMIF('[3]Correpondance  PREPA MARG'!A:A,'Prépa marge'!T156,'[3]Correpondance  PREPA MARG'!BB:BB),""))</f>
        <v/>
      </c>
      <c r="AC156" t="str">
        <f>IF(U156="","",IF(U156="démarque connue (valeur)",SUMIF('[3]Correpondance  PREPA MARG'!A:A,'Prépa marge'!T156,'[3]Correpondance  PREPA MARG'!DO:DO),""))</f>
        <v/>
      </c>
      <c r="AD156" s="2" t="str">
        <f t="shared" si="78"/>
        <v/>
      </c>
      <c r="AF156" t="s">
        <v>20</v>
      </c>
    </row>
    <row r="157" spans="1:32" ht="15.75" hidden="1" thickBot="1">
      <c r="A157" s="23"/>
      <c r="B157" s="23"/>
      <c r="C157" s="84" t="s">
        <v>31</v>
      </c>
      <c r="D157" s="85"/>
      <c r="E157" s="86"/>
      <c r="F157" s="86"/>
      <c r="G157" s="86"/>
      <c r="H157" s="86"/>
      <c r="I157" s="86"/>
      <c r="J157" s="86"/>
      <c r="K157" s="86"/>
      <c r="L157" s="86"/>
      <c r="M157" s="86"/>
      <c r="N157" s="86"/>
      <c r="O157" s="87"/>
      <c r="P157" s="88">
        <f>IF(P147&lt;&gt;0,P158/P147,0)</f>
        <v>0</v>
      </c>
      <c r="Q157" s="23"/>
      <c r="R157" s="83" t="s">
        <v>20</v>
      </c>
      <c r="S157" s="23"/>
      <c r="T157" s="23" t="str">
        <f>IF(COUNTIF('[3]Correpondance  PREPA MARG'!A:A,'Prépa marge'!C157)=0,IF(U156="démarque connue (valeur)","",T156),'Prépa marge'!C157)</f>
        <v/>
      </c>
      <c r="U157" s="23" t="str">
        <f t="shared" si="79"/>
        <v/>
      </c>
      <c r="V157" t="str">
        <f>IF(U157="","",IF(U157="CA HT",SUMIF('[3]Correpondance  PREPA MARG'!A:A,'Prépa marge'!T157,'[3]Correpondance  PREPA MARG'!CO:CO),""))</f>
        <v/>
      </c>
      <c r="W157" t="str">
        <f t="shared" si="75"/>
        <v/>
      </c>
      <c r="X157" t="str">
        <f>IF(U157="","",IF(AND(U157="Marge ABACO (valeur)",X151=""),SUMIF('[3]Correpondance  PREPA MARG'!A:A,'Prépa marge'!T157,'[3]Correpondance  PREPA MARG'!DB:DB),""))</f>
        <v/>
      </c>
      <c r="Y157" t="str">
        <f>IF(U157="","",IF(U157="Frais accessoires",SUMIF('[3]Correpondance  PREPA MARG'!A:A,'Prépa marge'!T157,'[3]Correpondance  PREPA MARG'!AO:AO),""))</f>
        <v/>
      </c>
      <c r="Z157" t="str">
        <f>IF(U157="","",IF(U157="Cotisation Centrale",SUMIF('[3]Correpondance  PREPA MARG'!A:A,'Prépa marge'!T157,'[3]Correpondance  PREPA MARG'!BO:BO),""))</f>
        <v/>
      </c>
      <c r="AA157" t="str">
        <f>IF(U157="","",IF(U157="CA HT REEL",SUMIF('[3]Correpondance  PREPA MARG'!A:A,'Prépa marge'!T157,'[3]Correpondance  PREPA MARG'!AB:AB),""))</f>
        <v/>
      </c>
      <c r="AB157" t="str">
        <f>IF(U157="","",IF(U157="CAMV REEL",SUMIF('[3]Correpondance  PREPA MARG'!A:A,'Prépa marge'!T157,'[3]Correpondance  PREPA MARG'!BB:BB),""))</f>
        <v/>
      </c>
      <c r="AC157" t="str">
        <f>IF(U157="","",IF(U157="démarque connue (valeur)",SUMIF('[3]Correpondance  PREPA MARG'!A:A,'Prépa marge'!T157,'[3]Correpondance  PREPA MARG'!DO:DO),""))</f>
        <v/>
      </c>
      <c r="AD157" s="2" t="str">
        <f t="shared" si="78"/>
        <v/>
      </c>
      <c r="AF157" t="s">
        <v>20</v>
      </c>
    </row>
    <row r="158" spans="1:32" hidden="1">
      <c r="A158" s="23"/>
      <c r="B158" s="23"/>
      <c r="C158" s="89" t="s">
        <v>32</v>
      </c>
      <c r="D158" s="47">
        <f t="shared" ref="D158:L158" si="88">D147*D157</f>
        <v>0</v>
      </c>
      <c r="E158" s="47">
        <f t="shared" si="88"/>
        <v>0</v>
      </c>
      <c r="F158" s="47">
        <f t="shared" si="88"/>
        <v>0</v>
      </c>
      <c r="G158" s="47">
        <f t="shared" si="88"/>
        <v>0</v>
      </c>
      <c r="H158" s="47">
        <f t="shared" si="88"/>
        <v>0</v>
      </c>
      <c r="I158" s="47">
        <f t="shared" si="88"/>
        <v>0</v>
      </c>
      <c r="J158" s="47">
        <f t="shared" si="88"/>
        <v>0</v>
      </c>
      <c r="K158" s="47">
        <f t="shared" si="88"/>
        <v>0</v>
      </c>
      <c r="L158" s="47">
        <f t="shared" si="88"/>
        <v>0</v>
      </c>
      <c r="M158" s="47">
        <f>M147*M157</f>
        <v>0</v>
      </c>
      <c r="N158" s="47">
        <f>N147*N157</f>
        <v>0</v>
      </c>
      <c r="O158" s="47">
        <f>O147*O157</f>
        <v>0</v>
      </c>
      <c r="P158" s="90">
        <f>SUM(D158:O158)</f>
        <v>0</v>
      </c>
      <c r="Q158" s="23"/>
      <c r="R158" s="91" t="s">
        <v>20</v>
      </c>
      <c r="S158" s="92"/>
      <c r="T158" s="23" t="str">
        <f>IF(COUNTIF('[3]Correpondance  PREPA MARG'!A:A,'Prépa marge'!C158)=0,IF(U157="démarque connue (valeur)","",T157),'Prépa marge'!C158)</f>
        <v/>
      </c>
      <c r="U158" s="23" t="str">
        <f t="shared" si="79"/>
        <v/>
      </c>
      <c r="V158" t="str">
        <f>IF(U158="","",IF(U158="CA HT",SUMIF('[3]Correpondance  PREPA MARG'!A:A,'Prépa marge'!T158,'[3]Correpondance  PREPA MARG'!CO:CO),""))</f>
        <v/>
      </c>
      <c r="W158" t="str">
        <f t="shared" si="75"/>
        <v/>
      </c>
      <c r="X158" t="str">
        <f>IF(U158="","",IF(AND(U158="Marge ABACO (valeur)",X152=""),SUMIF('[3]Correpondance  PREPA MARG'!A:A,'Prépa marge'!T158,'[3]Correpondance  PREPA MARG'!DB:DB),""))</f>
        <v/>
      </c>
      <c r="Y158" t="str">
        <f>IF(U158="","",IF(U158="Frais accessoires",SUMIF('[3]Correpondance  PREPA MARG'!A:A,'Prépa marge'!T158,'[3]Correpondance  PREPA MARG'!AO:AO),""))</f>
        <v/>
      </c>
      <c r="Z158" t="str">
        <f>IF(U158="","",IF(U158="Cotisation Centrale",SUMIF('[3]Correpondance  PREPA MARG'!A:A,'Prépa marge'!T158,'[3]Correpondance  PREPA MARG'!BO:BO),""))</f>
        <v/>
      </c>
      <c r="AA158" t="str">
        <f>IF(U158="","",IF(U158="CA HT REEL",SUMIF('[3]Correpondance  PREPA MARG'!A:A,'Prépa marge'!T158,'[3]Correpondance  PREPA MARG'!AB:AB),""))</f>
        <v/>
      </c>
      <c r="AB158" t="str">
        <f>IF(U158="","",IF(U158="CAMV REEL",SUMIF('[3]Correpondance  PREPA MARG'!A:A,'Prépa marge'!T158,'[3]Correpondance  PREPA MARG'!BB:BB),""))</f>
        <v/>
      </c>
      <c r="AC158" t="str">
        <f>IF(U158="","",IF(U158="démarque connue (valeur)",SUMIF('[3]Correpondance  PREPA MARG'!A:A,'Prépa marge'!T158,'[3]Correpondance  PREPA MARG'!DO:DO),""))</f>
        <v/>
      </c>
      <c r="AD158" s="2" t="str">
        <f t="shared" si="78"/>
        <v/>
      </c>
      <c r="AF158" t="s">
        <v>20</v>
      </c>
    </row>
    <row r="159" spans="1:32" ht="15.75" hidden="1" thickBot="1">
      <c r="A159" s="23"/>
      <c r="B159" s="23"/>
      <c r="C159" s="84" t="s">
        <v>33</v>
      </c>
      <c r="D159" s="93"/>
      <c r="E159" s="94"/>
      <c r="F159" s="94"/>
      <c r="G159" s="94"/>
      <c r="H159" s="94"/>
      <c r="I159" s="94"/>
      <c r="J159" s="94"/>
      <c r="K159" s="94"/>
      <c r="L159" s="94"/>
      <c r="M159" s="94"/>
      <c r="N159" s="94"/>
      <c r="O159" s="95"/>
      <c r="P159" s="96">
        <f>SUM(D159:O159)</f>
        <v>0</v>
      </c>
      <c r="Q159" s="23"/>
      <c r="R159" s="91" t="s">
        <v>20</v>
      </c>
      <c r="S159" s="92"/>
      <c r="T159" s="23" t="str">
        <f>IF(COUNTIF('[3]Correpondance  PREPA MARG'!A:A,'Prépa marge'!C159)=0,IF(U158="démarque connue (valeur)","",T158),'Prépa marge'!C159)</f>
        <v/>
      </c>
      <c r="U159" s="23" t="str">
        <f t="shared" si="79"/>
        <v/>
      </c>
      <c r="V159" t="str">
        <f>IF(U159="","",IF(U159="CA HT",SUMIF('[3]Correpondance  PREPA MARG'!A:A,'Prépa marge'!T159,'[3]Correpondance  PREPA MARG'!CO:CO),""))</f>
        <v/>
      </c>
      <c r="W159" t="str">
        <f t="shared" si="75"/>
        <v/>
      </c>
      <c r="X159" t="str">
        <f>IF(U159="","",IF(AND(U159="Marge ABACO (valeur)",X153=""),SUMIF('[3]Correpondance  PREPA MARG'!A:A,'Prépa marge'!T159,'[3]Correpondance  PREPA MARG'!DB:DB),""))</f>
        <v/>
      </c>
      <c r="Y159" t="str">
        <f>IF(U159="","",IF(U159="Frais accessoires",SUMIF('[3]Correpondance  PREPA MARG'!A:A,'Prépa marge'!T159,'[3]Correpondance  PREPA MARG'!AO:AO),""))</f>
        <v/>
      </c>
      <c r="Z159" t="str">
        <f>IF(U159="","",IF(U159="Cotisation Centrale",SUMIF('[3]Correpondance  PREPA MARG'!A:A,'Prépa marge'!T159,'[3]Correpondance  PREPA MARG'!BO:BO),""))</f>
        <v/>
      </c>
      <c r="AA159" t="str">
        <f>IF(U159="","",IF(U159="CA HT REEL",SUMIF('[3]Correpondance  PREPA MARG'!A:A,'Prépa marge'!T159,'[3]Correpondance  PREPA MARG'!AB:AB),""))</f>
        <v/>
      </c>
      <c r="AB159" t="str">
        <f>IF(U159="","",IF(U159="CAMV REEL",SUMIF('[3]Correpondance  PREPA MARG'!A:A,'Prépa marge'!T159,'[3]Correpondance  PREPA MARG'!BB:BB),""))</f>
        <v/>
      </c>
      <c r="AC159" t="str">
        <f>IF(U159="","",IF(U159="démarque connue (valeur)",SUMIF('[3]Correpondance  PREPA MARG'!A:A,'Prépa marge'!T159,'[3]Correpondance  PREPA MARG'!DO:DO),""))</f>
        <v/>
      </c>
      <c r="AD159" s="2" t="str">
        <f t="shared" si="78"/>
        <v/>
      </c>
      <c r="AF159" t="s">
        <v>20</v>
      </c>
    </row>
    <row r="160" spans="1:32" hidden="1">
      <c r="A160" s="23"/>
      <c r="B160" s="23"/>
      <c r="C160" s="59" t="s">
        <v>34</v>
      </c>
      <c r="D160" s="81">
        <f t="shared" ref="D160:L160" si="89">IF(D147&lt;&gt;0,D159/D147,0)</f>
        <v>0</v>
      </c>
      <c r="E160" s="81">
        <f t="shared" si="89"/>
        <v>0</v>
      </c>
      <c r="F160" s="81">
        <f t="shared" si="89"/>
        <v>0</v>
      </c>
      <c r="G160" s="81">
        <f t="shared" si="89"/>
        <v>0</v>
      </c>
      <c r="H160" s="81">
        <f t="shared" si="89"/>
        <v>0</v>
      </c>
      <c r="I160" s="81">
        <f t="shared" si="89"/>
        <v>0</v>
      </c>
      <c r="J160" s="81">
        <f t="shared" si="89"/>
        <v>0</v>
      </c>
      <c r="K160" s="81">
        <f t="shared" si="89"/>
        <v>0</v>
      </c>
      <c r="L160" s="81">
        <f t="shared" si="89"/>
        <v>0</v>
      </c>
      <c r="M160" s="81">
        <f>IF(M147&lt;&gt;0,M159/M147,0)</f>
        <v>0</v>
      </c>
      <c r="N160" s="81">
        <f>IF(N147&lt;&gt;0,N159/N147,0)</f>
        <v>0</v>
      </c>
      <c r="O160" s="81">
        <f>IF(O147&lt;&gt;0,O159/O147,0)</f>
        <v>0</v>
      </c>
      <c r="P160" s="82">
        <f>IF(P147&lt;&gt;0,P159/P147,0)</f>
        <v>0</v>
      </c>
      <c r="Q160" s="23"/>
      <c r="R160" s="83" t="s">
        <v>20</v>
      </c>
      <c r="S160" s="97"/>
      <c r="T160" s="23" t="str">
        <f>IF(COUNTIF('[3]Correpondance  PREPA MARG'!A:A,'Prépa marge'!C160)=0,IF(U159="démarque connue (valeur)","",T159),'Prépa marge'!C160)</f>
        <v/>
      </c>
      <c r="U160" s="23" t="str">
        <f t="shared" si="79"/>
        <v/>
      </c>
      <c r="V160" t="str">
        <f>IF(U160="","",IF(U160="CA HT",SUMIF('[3]Correpondance  PREPA MARG'!A:A,'Prépa marge'!T160,'[3]Correpondance  PREPA MARG'!CO:CO),""))</f>
        <v/>
      </c>
      <c r="W160" t="str">
        <f t="shared" si="75"/>
        <v/>
      </c>
      <c r="X160" t="str">
        <f>IF(U160="","",IF(AND(U160="Marge ABACO (valeur)",X154=""),SUMIF('[3]Correpondance  PREPA MARG'!A:A,'Prépa marge'!T160,'[3]Correpondance  PREPA MARG'!DB:DB),""))</f>
        <v/>
      </c>
      <c r="Y160" t="str">
        <f>IF(U160="","",IF(U160="Frais accessoires",SUMIF('[3]Correpondance  PREPA MARG'!A:A,'Prépa marge'!T160,'[3]Correpondance  PREPA MARG'!AO:AO),""))</f>
        <v/>
      </c>
      <c r="Z160" t="str">
        <f>IF(U160="","",IF(U160="Cotisation Centrale",SUMIF('[3]Correpondance  PREPA MARG'!A:A,'Prépa marge'!T160,'[3]Correpondance  PREPA MARG'!BO:BO),""))</f>
        <v/>
      </c>
      <c r="AA160" t="str">
        <f>IF(U160="","",IF(U160="CA HT REEL",SUMIF('[3]Correpondance  PREPA MARG'!A:A,'Prépa marge'!T160,'[3]Correpondance  PREPA MARG'!AB:AB),""))</f>
        <v/>
      </c>
      <c r="AB160" t="str">
        <f>IF(U160="","",IF(U160="CAMV REEL",SUMIF('[3]Correpondance  PREPA MARG'!A:A,'Prépa marge'!T160,'[3]Correpondance  PREPA MARG'!BB:BB),""))</f>
        <v/>
      </c>
      <c r="AC160" t="str">
        <f>IF(U160="","",IF(U160="démarque connue (valeur)",SUMIF('[3]Correpondance  PREPA MARG'!A:A,'Prépa marge'!T160,'[3]Correpondance  PREPA MARG'!DO:DO),""))</f>
        <v/>
      </c>
      <c r="AD160" s="2" t="str">
        <f t="shared" si="78"/>
        <v/>
      </c>
      <c r="AF160" t="s">
        <v>20</v>
      </c>
    </row>
    <row r="161" spans="1:32" hidden="1">
      <c r="A161" s="23"/>
      <c r="B161" s="23"/>
      <c r="C161" s="59" t="s">
        <v>35</v>
      </c>
      <c r="D161" s="98">
        <f>D135-D147</f>
        <v>0</v>
      </c>
      <c r="E161" s="98">
        <f>E135-E147</f>
        <v>0</v>
      </c>
      <c r="F161" s="98">
        <f>F135-F147</f>
        <v>0</v>
      </c>
      <c r="G161" s="98">
        <f t="shared" ref="G161:L161" si="90">G135-G147</f>
        <v>0</v>
      </c>
      <c r="H161" s="98">
        <f t="shared" si="90"/>
        <v>0</v>
      </c>
      <c r="I161" s="98">
        <f t="shared" si="90"/>
        <v>0</v>
      </c>
      <c r="J161" s="98">
        <f t="shared" si="90"/>
        <v>0</v>
      </c>
      <c r="K161" s="98">
        <f t="shared" si="90"/>
        <v>0</v>
      </c>
      <c r="L161" s="98">
        <f t="shared" si="90"/>
        <v>0</v>
      </c>
      <c r="M161" s="98">
        <f>M135-M147</f>
        <v>0</v>
      </c>
      <c r="N161" s="98">
        <f>N135-N147</f>
        <v>0</v>
      </c>
      <c r="O161" s="98">
        <f>O135-O147</f>
        <v>0</v>
      </c>
      <c r="P161" s="74">
        <f>SUM(D161:O161)</f>
        <v>0</v>
      </c>
      <c r="Q161" s="23"/>
      <c r="R161" s="57" t="s">
        <v>20</v>
      </c>
      <c r="S161" s="92"/>
      <c r="T161" s="23" t="str">
        <f>IF(COUNTIF('[3]Correpondance  PREPA MARG'!A:A,'Prépa marge'!C161)=0,IF(U160="démarque connue (valeur)","",T160),'Prépa marge'!C161)</f>
        <v/>
      </c>
      <c r="U161" s="23" t="str">
        <f t="shared" si="79"/>
        <v/>
      </c>
      <c r="V161" t="str">
        <f>IF(U161="","",IF(U161="CA HT",SUMIF('[3]Correpondance  PREPA MARG'!A:A,'Prépa marge'!T161,'[3]Correpondance  PREPA MARG'!CO:CO),""))</f>
        <v/>
      </c>
      <c r="W161" t="str">
        <f t="shared" si="75"/>
        <v/>
      </c>
      <c r="X161" t="str">
        <f>IF(U161="","",IF(AND(U161="Marge ABACO (valeur)",X155=""),SUMIF('[3]Correpondance  PREPA MARG'!A:A,'Prépa marge'!T161,'[3]Correpondance  PREPA MARG'!DB:DB),""))</f>
        <v/>
      </c>
      <c r="Y161" t="str">
        <f>IF(U161="","",IF(U161="Frais accessoires",SUMIF('[3]Correpondance  PREPA MARG'!A:A,'Prépa marge'!T161,'[3]Correpondance  PREPA MARG'!AO:AO),""))</f>
        <v/>
      </c>
      <c r="Z161" t="str">
        <f>IF(U161="","",IF(U161="Cotisation Centrale",SUMIF('[3]Correpondance  PREPA MARG'!A:A,'Prépa marge'!T161,'[3]Correpondance  PREPA MARG'!BO:BO),""))</f>
        <v/>
      </c>
      <c r="AA161" t="str">
        <f>IF(U161="","",IF(U161="CA HT REEL",SUMIF('[3]Correpondance  PREPA MARG'!A:A,'Prépa marge'!T161,'[3]Correpondance  PREPA MARG'!AB:AB),""))</f>
        <v/>
      </c>
      <c r="AB161" t="str">
        <f>IF(U161="","",IF(U161="CAMV REEL",SUMIF('[3]Correpondance  PREPA MARG'!A:A,'Prépa marge'!T161,'[3]Correpondance  PREPA MARG'!BB:BB),""))</f>
        <v/>
      </c>
      <c r="AC161" t="str">
        <f>IF(U161="","",IF(U161="démarque connue (valeur)",SUMIF('[3]Correpondance  PREPA MARG'!A:A,'Prépa marge'!T161,'[3]Correpondance  PREPA MARG'!DO:DO),""))</f>
        <v/>
      </c>
      <c r="AD161" s="2" t="str">
        <f t="shared" si="78"/>
        <v/>
      </c>
      <c r="AF161" t="s">
        <v>20</v>
      </c>
    </row>
    <row r="162" spans="1:32" hidden="1">
      <c r="A162" s="23"/>
      <c r="B162" s="23"/>
      <c r="C162" s="59" t="s">
        <v>22</v>
      </c>
      <c r="D162" s="99">
        <f t="shared" ref="D162:L162" si="91">IF(D147&lt;&gt;0,D161/D147,0)</f>
        <v>0</v>
      </c>
      <c r="E162" s="99">
        <f t="shared" si="91"/>
        <v>0</v>
      </c>
      <c r="F162" s="99">
        <f t="shared" si="91"/>
        <v>0</v>
      </c>
      <c r="G162" s="99">
        <f t="shared" si="91"/>
        <v>0</v>
      </c>
      <c r="H162" s="99">
        <f t="shared" si="91"/>
        <v>0</v>
      </c>
      <c r="I162" s="99">
        <f t="shared" si="91"/>
        <v>0</v>
      </c>
      <c r="J162" s="99">
        <f t="shared" si="91"/>
        <v>0</v>
      </c>
      <c r="K162" s="99">
        <f t="shared" si="91"/>
        <v>0</v>
      </c>
      <c r="L162" s="99">
        <f t="shared" si="91"/>
        <v>0</v>
      </c>
      <c r="M162" s="99">
        <f>IF(M147&lt;&gt;0,M161/M147,0)</f>
        <v>0</v>
      </c>
      <c r="N162" s="99">
        <f>IF(N147&lt;&gt;0,N161/N147,0)</f>
        <v>0</v>
      </c>
      <c r="O162" s="99">
        <f>IF(O147&lt;&gt;0,O161/O147,0)</f>
        <v>0</v>
      </c>
      <c r="P162" s="61">
        <f>IF(P147&lt;&gt;0,P161/P147,0)</f>
        <v>0</v>
      </c>
      <c r="Q162" s="23"/>
      <c r="R162" s="62" t="s">
        <v>20</v>
      </c>
      <c r="S162" s="92"/>
      <c r="T162" s="23" t="str">
        <f>IF(COUNTIF('[3]Correpondance  PREPA MARG'!A:A,'Prépa marge'!C162)=0,IF(U161="démarque connue (valeur)","",T161),'Prépa marge'!C162)</f>
        <v/>
      </c>
      <c r="U162" s="23" t="str">
        <f t="shared" si="79"/>
        <v/>
      </c>
      <c r="V162" t="str">
        <f>IF(U162="","",IF(U162="CA HT",SUMIF('[3]Correpondance  PREPA MARG'!A:A,'Prépa marge'!T162,'[3]Correpondance  PREPA MARG'!CO:CO),""))</f>
        <v/>
      </c>
      <c r="W162" t="str">
        <f t="shared" si="75"/>
        <v/>
      </c>
      <c r="X162" t="str">
        <f>IF(U162="","",IF(AND(U162="Marge ABACO (valeur)",X156=""),SUMIF('[3]Correpondance  PREPA MARG'!A:A,'Prépa marge'!T162,'[3]Correpondance  PREPA MARG'!DB:DB),""))</f>
        <v/>
      </c>
      <c r="Y162" t="str">
        <f>IF(U162="","",IF(U162="Frais accessoires",SUMIF('[3]Correpondance  PREPA MARG'!A:A,'Prépa marge'!T162,'[3]Correpondance  PREPA MARG'!AO:AO),""))</f>
        <v/>
      </c>
      <c r="Z162" t="str">
        <f>IF(U162="","",IF(U162="Cotisation Centrale",SUMIF('[3]Correpondance  PREPA MARG'!A:A,'Prépa marge'!T162,'[3]Correpondance  PREPA MARG'!BO:BO),""))</f>
        <v/>
      </c>
      <c r="AA162" t="str">
        <f>IF(U162="","",IF(U162="CA HT REEL",SUMIF('[3]Correpondance  PREPA MARG'!A:A,'Prépa marge'!T162,'[3]Correpondance  PREPA MARG'!AB:AB),""))</f>
        <v/>
      </c>
      <c r="AB162" t="str">
        <f>IF(U162="","",IF(U162="CAMV REEL",SUMIF('[3]Correpondance  PREPA MARG'!A:A,'Prépa marge'!T162,'[3]Correpondance  PREPA MARG'!BB:BB),""))</f>
        <v/>
      </c>
      <c r="AC162" t="str">
        <f>IF(U162="","",IF(U162="démarque connue (valeur)",SUMIF('[3]Correpondance  PREPA MARG'!A:A,'Prépa marge'!T162,'[3]Correpondance  PREPA MARG'!DO:DO),""))</f>
        <v/>
      </c>
      <c r="AD162" s="2" t="str">
        <f t="shared" si="78"/>
        <v/>
      </c>
      <c r="AF162" t="s">
        <v>20</v>
      </c>
    </row>
    <row r="163" spans="1:32" hidden="1">
      <c r="A163" s="23"/>
      <c r="B163" s="23"/>
      <c r="C163" s="100" t="s">
        <v>36</v>
      </c>
      <c r="D163" s="47">
        <f t="shared" ref="D163:L163" si="92">D143-D155-D158-D159-D161</f>
        <v>0</v>
      </c>
      <c r="E163" s="47">
        <f t="shared" si="92"/>
        <v>0</v>
      </c>
      <c r="F163" s="47">
        <f t="shared" si="92"/>
        <v>0</v>
      </c>
      <c r="G163" s="47">
        <f t="shared" si="92"/>
        <v>0</v>
      </c>
      <c r="H163" s="47">
        <f t="shared" si="92"/>
        <v>0</v>
      </c>
      <c r="I163" s="47">
        <f t="shared" si="92"/>
        <v>0</v>
      </c>
      <c r="J163" s="47">
        <f t="shared" si="92"/>
        <v>0</v>
      </c>
      <c r="K163" s="47">
        <f t="shared" si="92"/>
        <v>0</v>
      </c>
      <c r="L163" s="47">
        <f t="shared" si="92"/>
        <v>0</v>
      </c>
      <c r="M163" s="47">
        <f>M143-M155-M158-M159-M161</f>
        <v>0</v>
      </c>
      <c r="N163" s="47">
        <f>N143-N155-N158-N159-N161</f>
        <v>0</v>
      </c>
      <c r="O163" s="47">
        <f>O143-O155-O158-O159-O161</f>
        <v>0</v>
      </c>
      <c r="P163" s="101">
        <f>SUM(D163:O163)</f>
        <v>0</v>
      </c>
      <c r="Q163" s="23"/>
      <c r="R163" s="102" t="s">
        <v>20</v>
      </c>
      <c r="S163" s="92"/>
      <c r="T163" s="23" t="str">
        <f>IF(COUNTIF('[3]Correpondance  PREPA MARG'!A:A,'Prépa marge'!C163)=0,IF(U162="démarque connue (valeur)","",T162),'Prépa marge'!C163)</f>
        <v/>
      </c>
      <c r="U163" s="23" t="str">
        <f t="shared" si="79"/>
        <v/>
      </c>
      <c r="V163" t="str">
        <f>IF(U163="","",IF(U163="CA HT",SUMIF('[3]Correpondance  PREPA MARG'!A:A,'Prépa marge'!T163,'[3]Correpondance  PREPA MARG'!CO:CO),""))</f>
        <v/>
      </c>
      <c r="W163" t="str">
        <f t="shared" si="75"/>
        <v/>
      </c>
      <c r="X163" t="str">
        <f>IF(U163="","",IF(AND(U163="Marge ABACO (valeur)",X157=""),SUMIF('[3]Correpondance  PREPA MARG'!A:A,'Prépa marge'!T163,'[3]Correpondance  PREPA MARG'!DB:DB),""))</f>
        <v/>
      </c>
      <c r="Y163" t="str">
        <f>IF(U163="","",IF(U163="Frais accessoires",SUMIF('[3]Correpondance  PREPA MARG'!A:A,'Prépa marge'!T163,'[3]Correpondance  PREPA MARG'!AO:AO),""))</f>
        <v/>
      </c>
      <c r="Z163" t="str">
        <f>IF(U163="","",IF(U163="Cotisation Centrale",SUMIF('[3]Correpondance  PREPA MARG'!A:A,'Prépa marge'!T163,'[3]Correpondance  PREPA MARG'!BO:BO),""))</f>
        <v/>
      </c>
      <c r="AA163" t="str">
        <f>IF(U163="","",IF(U163="CA HT REEL",SUMIF('[3]Correpondance  PREPA MARG'!A:A,'Prépa marge'!T163,'[3]Correpondance  PREPA MARG'!AB:AB),""))</f>
        <v/>
      </c>
      <c r="AB163" t="str">
        <f>IF(U163="","",IF(U163="CAMV REEL",SUMIF('[3]Correpondance  PREPA MARG'!A:A,'Prépa marge'!T163,'[3]Correpondance  PREPA MARG'!BB:BB),""))</f>
        <v/>
      </c>
      <c r="AC163" t="str">
        <f>IF(U163="","",IF(U163="démarque connue (valeur)",SUMIF('[3]Correpondance  PREPA MARG'!A:A,'Prépa marge'!T163,'[3]Correpondance  PREPA MARG'!DO:DO),""))</f>
        <v/>
      </c>
      <c r="AD163" s="2" t="str">
        <f t="shared" si="78"/>
        <v/>
      </c>
      <c r="AF163" t="s">
        <v>20</v>
      </c>
    </row>
    <row r="164" spans="1:32" hidden="1">
      <c r="A164" s="23"/>
      <c r="B164" s="23"/>
      <c r="C164" s="50" t="s">
        <v>37</v>
      </c>
      <c r="D164" s="67">
        <f t="shared" ref="D164:L164" si="93">D156+D157+D160+D162</f>
        <v>0</v>
      </c>
      <c r="E164" s="67">
        <f t="shared" si="93"/>
        <v>0</v>
      </c>
      <c r="F164" s="67">
        <f t="shared" si="93"/>
        <v>0</v>
      </c>
      <c r="G164" s="67">
        <f t="shared" si="93"/>
        <v>0</v>
      </c>
      <c r="H164" s="67">
        <f t="shared" si="93"/>
        <v>0</v>
      </c>
      <c r="I164" s="67">
        <f t="shared" si="93"/>
        <v>0</v>
      </c>
      <c r="J164" s="67">
        <f t="shared" si="93"/>
        <v>0</v>
      </c>
      <c r="K164" s="67">
        <f t="shared" si="93"/>
        <v>0</v>
      </c>
      <c r="L164" s="67">
        <f t="shared" si="93"/>
        <v>0</v>
      </c>
      <c r="M164" s="67">
        <f>M156+M157+M160+M162</f>
        <v>0</v>
      </c>
      <c r="N164" s="67">
        <f>N156+N157+N160+N162</f>
        <v>0</v>
      </c>
      <c r="O164" s="67">
        <f>O156+O157+O160+O162</f>
        <v>0</v>
      </c>
      <c r="P164" s="67">
        <f>P156+P157+P160+P162</f>
        <v>0</v>
      </c>
      <c r="Q164" s="23"/>
      <c r="R164" s="68" t="s">
        <v>20</v>
      </c>
      <c r="S164" s="92"/>
      <c r="T164" s="23" t="str">
        <f>IF(COUNTIF('[3]Correpondance  PREPA MARG'!A:A,'Prépa marge'!C164)=0,IF(U163="démarque connue (valeur)","",T163),'Prépa marge'!C164)</f>
        <v/>
      </c>
      <c r="U164" s="23" t="str">
        <f t="shared" si="79"/>
        <v/>
      </c>
      <c r="V164" t="str">
        <f>IF(U164="","",IF(U164="CA HT",SUMIF('[3]Correpondance  PREPA MARG'!A:A,'Prépa marge'!T164,'[3]Correpondance  PREPA MARG'!CO:CO),""))</f>
        <v/>
      </c>
      <c r="W164" t="str">
        <f t="shared" si="75"/>
        <v/>
      </c>
      <c r="X164" t="str">
        <f>IF(U164="","",IF(AND(U164="Marge ABACO (valeur)",X158=""),SUMIF('[3]Correpondance  PREPA MARG'!A:A,'Prépa marge'!T164,'[3]Correpondance  PREPA MARG'!DB:DB),""))</f>
        <v/>
      </c>
      <c r="Y164" t="str">
        <f>IF(U164="","",IF(U164="Frais accessoires",SUMIF('[3]Correpondance  PREPA MARG'!A:A,'Prépa marge'!T164,'[3]Correpondance  PREPA MARG'!AO:AO),""))</f>
        <v/>
      </c>
      <c r="Z164" t="str">
        <f>IF(U164="","",IF(U164="Cotisation Centrale",SUMIF('[3]Correpondance  PREPA MARG'!A:A,'Prépa marge'!T164,'[3]Correpondance  PREPA MARG'!BO:BO),""))</f>
        <v/>
      </c>
      <c r="AA164" t="str">
        <f>IF(U164="","",IF(U164="CA HT REEL",SUMIF('[3]Correpondance  PREPA MARG'!A:A,'Prépa marge'!T164,'[3]Correpondance  PREPA MARG'!AB:AB),""))</f>
        <v/>
      </c>
      <c r="AB164" t="str">
        <f>IF(U164="","",IF(U164="CAMV REEL",SUMIF('[3]Correpondance  PREPA MARG'!A:A,'Prépa marge'!T164,'[3]Correpondance  PREPA MARG'!BB:BB),""))</f>
        <v/>
      </c>
      <c r="AC164" t="str">
        <f>IF(U164="","",IF(U164="démarque connue (valeur)",SUMIF('[3]Correpondance  PREPA MARG'!A:A,'Prépa marge'!T164,'[3]Correpondance  PREPA MARG'!DO:DO),""))</f>
        <v/>
      </c>
      <c r="AD164" s="2" t="str">
        <f t="shared" si="78"/>
        <v/>
      </c>
      <c r="AF164" t="s">
        <v>20</v>
      </c>
    </row>
    <row r="165" spans="1:32" hidden="1">
      <c r="A165" s="23"/>
      <c r="B165" s="23"/>
      <c r="C165" s="50" t="s">
        <v>38</v>
      </c>
      <c r="D165" s="103">
        <f t="shared" ref="D165:L165" si="94">D155+D158+D159+D161</f>
        <v>0</v>
      </c>
      <c r="E165" s="103">
        <f t="shared" si="94"/>
        <v>0</v>
      </c>
      <c r="F165" s="103">
        <f t="shared" si="94"/>
        <v>0</v>
      </c>
      <c r="G165" s="103">
        <f t="shared" si="94"/>
        <v>0</v>
      </c>
      <c r="H165" s="103">
        <f t="shared" si="94"/>
        <v>0</v>
      </c>
      <c r="I165" s="103">
        <f t="shared" si="94"/>
        <v>0</v>
      </c>
      <c r="J165" s="103">
        <f t="shared" si="94"/>
        <v>0</v>
      </c>
      <c r="K165" s="103">
        <f t="shared" si="94"/>
        <v>0</v>
      </c>
      <c r="L165" s="103">
        <f t="shared" si="94"/>
        <v>0</v>
      </c>
      <c r="M165" s="103">
        <f>M155+M158+M159+M161</f>
        <v>0</v>
      </c>
      <c r="N165" s="103">
        <f>N155+N158+N159+N161</f>
        <v>0</v>
      </c>
      <c r="O165" s="103">
        <f>O155+O158+O159+O161</f>
        <v>0</v>
      </c>
      <c r="P165" s="103">
        <f>P155+P158+P159+P161</f>
        <v>0</v>
      </c>
      <c r="Q165" s="23"/>
      <c r="R165" s="104" t="s">
        <v>20</v>
      </c>
      <c r="S165" s="92"/>
      <c r="T165" s="23" t="str">
        <f>IF(COUNTIF('[3]Correpondance  PREPA MARG'!A:A,'Prépa marge'!C165)=0,IF(U164="démarque connue (valeur)","",T164),'Prépa marge'!C165)</f>
        <v/>
      </c>
      <c r="U165" s="23" t="str">
        <f t="shared" si="79"/>
        <v/>
      </c>
      <c r="V165" t="str">
        <f>IF(U165="","",IF(U165="CA HT",SUMIF('[3]Correpondance  PREPA MARG'!A:A,'Prépa marge'!T165,'[3]Correpondance  PREPA MARG'!CO:CO),""))</f>
        <v/>
      </c>
      <c r="W165" t="str">
        <f t="shared" si="75"/>
        <v/>
      </c>
      <c r="X165" t="str">
        <f>IF(U165="","",IF(AND(U165="Marge ABACO (valeur)",X159=""),SUMIF('[3]Correpondance  PREPA MARG'!A:A,'Prépa marge'!T165,'[3]Correpondance  PREPA MARG'!DB:DB),""))</f>
        <v/>
      </c>
      <c r="Y165" t="str">
        <f>IF(U165="","",IF(U165="Frais accessoires",SUMIF('[3]Correpondance  PREPA MARG'!A:A,'Prépa marge'!T165,'[3]Correpondance  PREPA MARG'!AO:AO),""))</f>
        <v/>
      </c>
      <c r="Z165" t="str">
        <f>IF(U165="","",IF(U165="Cotisation Centrale",SUMIF('[3]Correpondance  PREPA MARG'!A:A,'Prépa marge'!T165,'[3]Correpondance  PREPA MARG'!BO:BO),""))</f>
        <v/>
      </c>
      <c r="AA165" t="str">
        <f>IF(U165="","",IF(U165="CA HT REEL",SUMIF('[3]Correpondance  PREPA MARG'!A:A,'Prépa marge'!T165,'[3]Correpondance  PREPA MARG'!AB:AB),""))</f>
        <v/>
      </c>
      <c r="AB165" t="str">
        <f>IF(U165="","",IF(U165="CAMV REEL",SUMIF('[3]Correpondance  PREPA MARG'!A:A,'Prépa marge'!T165,'[3]Correpondance  PREPA MARG'!BB:BB),""))</f>
        <v/>
      </c>
      <c r="AC165" t="str">
        <f>IF(U165="","",IF(U165="démarque connue (valeur)",SUMIF('[3]Correpondance  PREPA MARG'!A:A,'Prépa marge'!T165,'[3]Correpondance  PREPA MARG'!DO:DO),""))</f>
        <v/>
      </c>
      <c r="AD165" s="2" t="str">
        <f t="shared" si="78"/>
        <v/>
      </c>
      <c r="AF165" t="s">
        <v>20</v>
      </c>
    </row>
    <row r="166" spans="1:32" hidden="1">
      <c r="A166" s="23"/>
      <c r="B166" s="23"/>
      <c r="C166" s="23"/>
      <c r="D166" s="23"/>
      <c r="E166" s="23"/>
      <c r="F166" s="23"/>
      <c r="G166" s="23"/>
      <c r="H166" s="23"/>
      <c r="I166" s="23"/>
      <c r="J166" s="23"/>
      <c r="K166" s="23"/>
      <c r="L166" s="23"/>
      <c r="M166" s="23"/>
      <c r="N166" s="23"/>
      <c r="O166" s="23"/>
      <c r="P166" s="23"/>
      <c r="Q166" s="23"/>
      <c r="R166" s="29" t="s">
        <v>20</v>
      </c>
      <c r="S166" s="23"/>
      <c r="T166" s="23" t="str">
        <f>IF(COUNTIF('[3]Correpondance  PREPA MARG'!A:A,'Prépa marge'!C166)=0,IF(U165="démarque connue (valeur)","",T165),'Prépa marge'!C166)</f>
        <v/>
      </c>
      <c r="U166" s="23" t="str">
        <f t="shared" si="79"/>
        <v/>
      </c>
      <c r="V166" t="str">
        <f>IF(U166="","",IF(U166="CA HT",SUMIF('[3]Correpondance  PREPA MARG'!A:A,'Prépa marge'!T166,'[3]Correpondance  PREPA MARG'!CO:CO),""))</f>
        <v/>
      </c>
      <c r="W166" t="str">
        <f t="shared" si="75"/>
        <v/>
      </c>
      <c r="X166" t="str">
        <f>IF(U166="","",IF(AND(U166="Marge ABACO (valeur)",X160=""),SUMIF('[3]Correpondance  PREPA MARG'!A:A,'Prépa marge'!T166,'[3]Correpondance  PREPA MARG'!DB:DB),""))</f>
        <v/>
      </c>
      <c r="Y166" t="str">
        <f>IF(U166="","",IF(U166="Frais accessoires",SUMIF('[3]Correpondance  PREPA MARG'!A:A,'Prépa marge'!T166,'[3]Correpondance  PREPA MARG'!AO:AO),""))</f>
        <v/>
      </c>
      <c r="Z166" t="str">
        <f>IF(U166="","",IF(U166="Cotisation Centrale",SUMIF('[3]Correpondance  PREPA MARG'!A:A,'Prépa marge'!T166,'[3]Correpondance  PREPA MARG'!BO:BO),""))</f>
        <v/>
      </c>
      <c r="AA166" t="str">
        <f>IF(U166="","",IF(U166="CA HT REEL",SUMIF('[3]Correpondance  PREPA MARG'!A:A,'Prépa marge'!T166,'[3]Correpondance  PREPA MARG'!AB:AB),""))</f>
        <v/>
      </c>
      <c r="AB166" t="str">
        <f>IF(U166="","",IF(U166="CAMV REEL",SUMIF('[3]Correpondance  PREPA MARG'!A:A,'Prépa marge'!T166,'[3]Correpondance  PREPA MARG'!BB:BB),""))</f>
        <v/>
      </c>
      <c r="AC166" t="str">
        <f>IF(U166="","",IF(U166="démarque connue (valeur)",SUMIF('[3]Correpondance  PREPA MARG'!A:A,'Prépa marge'!T166,'[3]Correpondance  PREPA MARG'!DO:DO),""))</f>
        <v/>
      </c>
      <c r="AD166" s="2" t="str">
        <f t="shared" si="78"/>
        <v/>
      </c>
      <c r="AF166" t="s">
        <v>20</v>
      </c>
    </row>
    <row r="167" spans="1:32" hidden="1">
      <c r="A167" s="23"/>
      <c r="B167" s="23"/>
      <c r="C167" s="30" t="s">
        <v>39</v>
      </c>
      <c r="D167" s="105"/>
      <c r="E167" s="105"/>
      <c r="F167" s="105"/>
      <c r="G167" s="105"/>
      <c r="H167" s="105"/>
      <c r="I167" s="105"/>
      <c r="J167" s="105"/>
      <c r="K167" s="105"/>
      <c r="L167" s="105"/>
      <c r="M167" s="105"/>
      <c r="N167" s="105"/>
      <c r="O167" s="105"/>
      <c r="P167" s="32"/>
      <c r="Q167" s="23"/>
      <c r="R167" s="33" t="s">
        <v>20</v>
      </c>
      <c r="S167" s="92"/>
      <c r="T167" s="23" t="str">
        <f>IF(COUNTIF('[3]Correpondance  PREPA MARG'!A:A,'Prépa marge'!C167)=0,IF(U166="démarque connue (valeur)","",T166),'Prépa marge'!C167)</f>
        <v/>
      </c>
      <c r="U167" s="23" t="str">
        <f t="shared" si="79"/>
        <v/>
      </c>
      <c r="V167" t="str">
        <f>IF(U167="","",IF(U167="CA HT",SUMIF('[3]Correpondance  PREPA MARG'!A:A,'Prépa marge'!T167,'[3]Correpondance  PREPA MARG'!CO:CO),""))</f>
        <v/>
      </c>
      <c r="W167" t="str">
        <f t="shared" si="75"/>
        <v/>
      </c>
      <c r="X167" t="str">
        <f>IF(U167="","",IF(AND(U167="Marge ABACO (valeur)",X161=""),SUMIF('[3]Correpondance  PREPA MARG'!A:A,'Prépa marge'!T167,'[3]Correpondance  PREPA MARG'!DB:DB),""))</f>
        <v/>
      </c>
      <c r="Y167" t="str">
        <f>IF(U167="","",IF(U167="Frais accessoires",SUMIF('[3]Correpondance  PREPA MARG'!A:A,'Prépa marge'!T167,'[3]Correpondance  PREPA MARG'!AO:AO),""))</f>
        <v/>
      </c>
      <c r="Z167" t="str">
        <f>IF(U167="","",IF(U167="Cotisation Centrale",SUMIF('[3]Correpondance  PREPA MARG'!A:A,'Prépa marge'!T167,'[3]Correpondance  PREPA MARG'!BO:BO),""))</f>
        <v/>
      </c>
      <c r="AA167" t="str">
        <f>IF(U167="","",IF(U167="CA HT REEL",SUMIF('[3]Correpondance  PREPA MARG'!A:A,'Prépa marge'!T167,'[3]Correpondance  PREPA MARG'!AB:AB),""))</f>
        <v/>
      </c>
      <c r="AB167" t="str">
        <f>IF(U167="","",IF(U167="CAMV REEL",SUMIF('[3]Correpondance  PREPA MARG'!A:A,'Prépa marge'!T167,'[3]Correpondance  PREPA MARG'!BB:BB),""))</f>
        <v/>
      </c>
      <c r="AC167" t="str">
        <f>IF(U167="","",IF(U167="démarque connue (valeur)",SUMIF('[3]Correpondance  PREPA MARG'!A:A,'Prépa marge'!T167,'[3]Correpondance  PREPA MARG'!DO:DO),""))</f>
        <v/>
      </c>
      <c r="AD167" s="2" t="str">
        <f t="shared" si="78"/>
        <v/>
      </c>
      <c r="AF167" t="s">
        <v>20</v>
      </c>
    </row>
    <row r="168" spans="1:32" hidden="1">
      <c r="A168" s="23"/>
      <c r="B168" s="23"/>
      <c r="C168" s="106" t="s">
        <v>40</v>
      </c>
      <c r="D168" s="107">
        <f t="shared" ref="D168:L168" si="95">IF(D147&lt;&gt;0,D163/D147,0)</f>
        <v>0</v>
      </c>
      <c r="E168" s="107">
        <f t="shared" si="95"/>
        <v>0</v>
      </c>
      <c r="F168" s="107">
        <f t="shared" si="95"/>
        <v>0</v>
      </c>
      <c r="G168" s="107">
        <f t="shared" si="95"/>
        <v>0</v>
      </c>
      <c r="H168" s="107">
        <f t="shared" si="95"/>
        <v>0</v>
      </c>
      <c r="I168" s="107">
        <f t="shared" si="95"/>
        <v>0</v>
      </c>
      <c r="J168" s="107">
        <f t="shared" si="95"/>
        <v>0</v>
      </c>
      <c r="K168" s="107">
        <f t="shared" si="95"/>
        <v>0</v>
      </c>
      <c r="L168" s="107">
        <f t="shared" si="95"/>
        <v>0</v>
      </c>
      <c r="M168" s="107">
        <f>IF(M147&lt;&gt;0,M163/M147,0)</f>
        <v>0</v>
      </c>
      <c r="N168" s="107">
        <f>IF(N147&lt;&gt;0,N163/N147,0)</f>
        <v>0</v>
      </c>
      <c r="O168" s="107">
        <f>IF(O147&lt;&gt;0,O163/O147,0)</f>
        <v>0</v>
      </c>
      <c r="P168" s="107">
        <f>IF(P147&lt;&gt;0,P163/P147,0)</f>
        <v>0</v>
      </c>
      <c r="Q168" s="23"/>
      <c r="R168" s="108" t="s">
        <v>20</v>
      </c>
      <c r="S168" s="92"/>
      <c r="T168" s="23" t="str">
        <f>IF(COUNTIF('[3]Correpondance  PREPA MARG'!A:A,'Prépa marge'!C168)=0,IF(U167="démarque connue (valeur)","",T167),'Prépa marge'!C168)</f>
        <v/>
      </c>
      <c r="U168" s="23" t="str">
        <f t="shared" si="79"/>
        <v/>
      </c>
      <c r="V168" t="str">
        <f>IF(U168="","",IF(U168="CA HT",SUMIF('[3]Correpondance  PREPA MARG'!A:A,'Prépa marge'!T168,'[3]Correpondance  PREPA MARG'!CO:CO),""))</f>
        <v/>
      </c>
      <c r="W168" t="str">
        <f t="shared" si="75"/>
        <v/>
      </c>
      <c r="X168" t="str">
        <f>IF(U168="","",IF(AND(U168="Marge ABACO (valeur)",X162=""),SUMIF('[3]Correpondance  PREPA MARG'!A:A,'Prépa marge'!T168,'[3]Correpondance  PREPA MARG'!DB:DB),""))</f>
        <v/>
      </c>
      <c r="Y168" t="str">
        <f>IF(U168="","",IF(U168="Frais accessoires",SUMIF('[3]Correpondance  PREPA MARG'!A:A,'Prépa marge'!T168,'[3]Correpondance  PREPA MARG'!AO:AO),""))</f>
        <v/>
      </c>
      <c r="Z168" t="str">
        <f>IF(U168="","",IF(U168="Cotisation Centrale",SUMIF('[3]Correpondance  PREPA MARG'!A:A,'Prépa marge'!T168,'[3]Correpondance  PREPA MARG'!BO:BO),""))</f>
        <v/>
      </c>
      <c r="AA168" t="str">
        <f>IF(U168="","",IF(U168="CA HT REEL",SUMIF('[3]Correpondance  PREPA MARG'!A:A,'Prépa marge'!T168,'[3]Correpondance  PREPA MARG'!AB:AB),""))</f>
        <v/>
      </c>
      <c r="AB168" t="str">
        <f>IF(U168="","",IF(U168="CAMV REEL",SUMIF('[3]Correpondance  PREPA MARG'!A:A,'Prépa marge'!T168,'[3]Correpondance  PREPA MARG'!BB:BB),""))</f>
        <v/>
      </c>
      <c r="AC168" t="str">
        <f>IF(U168="","",IF(U168="démarque connue (valeur)",SUMIF('[3]Correpondance  PREPA MARG'!A:A,'Prépa marge'!T168,'[3]Correpondance  PREPA MARG'!DO:DO),""))</f>
        <v/>
      </c>
      <c r="AD168" s="2" t="str">
        <f t="shared" si="78"/>
        <v/>
      </c>
      <c r="AF168" t="s">
        <v>20</v>
      </c>
    </row>
    <row r="169" spans="1:32" hidden="1">
      <c r="A169" s="23"/>
      <c r="B169" s="23"/>
      <c r="C169" s="109" t="s">
        <v>41</v>
      </c>
      <c r="D169" s="110">
        <f>D163</f>
        <v>0</v>
      </c>
      <c r="E169" s="110">
        <f t="shared" ref="E169:L169" si="96">D169+E163</f>
        <v>0</v>
      </c>
      <c r="F169" s="110">
        <f t="shared" si="96"/>
        <v>0</v>
      </c>
      <c r="G169" s="110">
        <f t="shared" si="96"/>
        <v>0</v>
      </c>
      <c r="H169" s="110">
        <f t="shared" si="96"/>
        <v>0</v>
      </c>
      <c r="I169" s="110">
        <f t="shared" si="96"/>
        <v>0</v>
      </c>
      <c r="J169" s="110">
        <f t="shared" si="96"/>
        <v>0</v>
      </c>
      <c r="K169" s="110">
        <f t="shared" si="96"/>
        <v>0</v>
      </c>
      <c r="L169" s="110">
        <f t="shared" si="96"/>
        <v>0</v>
      </c>
      <c r="M169" s="110">
        <f>L169+M163</f>
        <v>0</v>
      </c>
      <c r="N169" s="110">
        <f>M169+N163</f>
        <v>0</v>
      </c>
      <c r="O169" s="110">
        <f>N169+O163</f>
        <v>0</v>
      </c>
      <c r="P169" s="111"/>
      <c r="Q169" s="23"/>
      <c r="R169" s="112" t="s">
        <v>20</v>
      </c>
      <c r="S169" s="92"/>
      <c r="T169" s="23" t="str">
        <f>IF(COUNTIF('[3]Correpondance  PREPA MARG'!A:A,'Prépa marge'!C169)=0,IF(U168="démarque connue (valeur)","",T168),'Prépa marge'!C169)</f>
        <v/>
      </c>
      <c r="U169" s="23" t="str">
        <f t="shared" si="79"/>
        <v/>
      </c>
      <c r="V169" t="str">
        <f>IF(U169="","",IF(U169="CA HT",SUMIF('[3]Correpondance  PREPA MARG'!A:A,'Prépa marge'!T169,'[3]Correpondance  PREPA MARG'!CO:CO),""))</f>
        <v/>
      </c>
      <c r="W169" t="str">
        <f t="shared" si="75"/>
        <v/>
      </c>
      <c r="X169" t="str">
        <f>IF(U169="","",IF(AND(U169="Marge ABACO (valeur)",X163=""),SUMIF('[3]Correpondance  PREPA MARG'!A:A,'Prépa marge'!T169,'[3]Correpondance  PREPA MARG'!DB:DB),""))</f>
        <v/>
      </c>
      <c r="Y169" t="str">
        <f>IF(U169="","",IF(U169="Frais accessoires",SUMIF('[3]Correpondance  PREPA MARG'!A:A,'Prépa marge'!T169,'[3]Correpondance  PREPA MARG'!AO:AO),""))</f>
        <v/>
      </c>
      <c r="Z169" t="str">
        <f>IF(U169="","",IF(U169="Cotisation Centrale",SUMIF('[3]Correpondance  PREPA MARG'!A:A,'Prépa marge'!T169,'[3]Correpondance  PREPA MARG'!BO:BO),""))</f>
        <v/>
      </c>
      <c r="AA169" t="str">
        <f>IF(U169="","",IF(U169="CA HT REEL",SUMIF('[3]Correpondance  PREPA MARG'!A:A,'Prépa marge'!T169,'[3]Correpondance  PREPA MARG'!AB:AB),""))</f>
        <v/>
      </c>
      <c r="AB169" t="str">
        <f>IF(U169="","",IF(U169="CAMV REEL",SUMIF('[3]Correpondance  PREPA MARG'!A:A,'Prépa marge'!T169,'[3]Correpondance  PREPA MARG'!BB:BB),""))</f>
        <v/>
      </c>
      <c r="AC169" t="str">
        <f>IF(U169="","",IF(U169="démarque connue (valeur)",SUMIF('[3]Correpondance  PREPA MARG'!A:A,'Prépa marge'!T169,'[3]Correpondance  PREPA MARG'!DO:DO),""))</f>
        <v/>
      </c>
      <c r="AD169" s="2" t="str">
        <f t="shared" si="78"/>
        <v/>
      </c>
      <c r="AF169" t="s">
        <v>20</v>
      </c>
    </row>
    <row r="170" spans="1:32" hidden="1">
      <c r="A170" s="23"/>
      <c r="B170" s="23"/>
      <c r="C170" s="109" t="s">
        <v>42</v>
      </c>
      <c r="D170" s="110">
        <f>D147</f>
        <v>0</v>
      </c>
      <c r="E170" s="110">
        <f t="shared" ref="E170:L170" si="97">D170+E147</f>
        <v>0</v>
      </c>
      <c r="F170" s="110">
        <f t="shared" si="97"/>
        <v>0</v>
      </c>
      <c r="G170" s="110">
        <f t="shared" si="97"/>
        <v>0</v>
      </c>
      <c r="H170" s="110">
        <f t="shared" si="97"/>
        <v>0</v>
      </c>
      <c r="I170" s="110">
        <f t="shared" si="97"/>
        <v>0</v>
      </c>
      <c r="J170" s="110">
        <f t="shared" si="97"/>
        <v>0</v>
      </c>
      <c r="K170" s="110">
        <f t="shared" si="97"/>
        <v>0</v>
      </c>
      <c r="L170" s="110">
        <f t="shared" si="97"/>
        <v>0</v>
      </c>
      <c r="M170" s="110">
        <f>L170+M147</f>
        <v>0</v>
      </c>
      <c r="N170" s="110">
        <f>M170+N147</f>
        <v>0</v>
      </c>
      <c r="O170" s="110">
        <f>N170+O147</f>
        <v>0</v>
      </c>
      <c r="P170" s="111"/>
      <c r="Q170" s="23"/>
      <c r="R170" s="112" t="s">
        <v>20</v>
      </c>
      <c r="S170" s="92"/>
      <c r="T170" s="23" t="str">
        <f>IF(COUNTIF('[3]Correpondance  PREPA MARG'!A:A,'Prépa marge'!C170)=0,IF(U169="démarque connue (valeur)","",T169),'Prépa marge'!C170)</f>
        <v/>
      </c>
      <c r="U170" s="23" t="str">
        <f t="shared" si="79"/>
        <v/>
      </c>
      <c r="V170" t="str">
        <f>IF(U170="","",IF(U170="CA HT",SUMIF('[3]Correpondance  PREPA MARG'!A:A,'Prépa marge'!T170,'[3]Correpondance  PREPA MARG'!CO:CO),""))</f>
        <v/>
      </c>
      <c r="W170" t="str">
        <f t="shared" si="75"/>
        <v/>
      </c>
      <c r="X170" t="str">
        <f>IF(U170="","",IF(AND(U170="Marge ABACO (valeur)",X164=""),SUMIF('[3]Correpondance  PREPA MARG'!A:A,'Prépa marge'!T170,'[3]Correpondance  PREPA MARG'!DB:DB),""))</f>
        <v/>
      </c>
      <c r="Y170" t="str">
        <f>IF(U170="","",IF(U170="Frais accessoires",SUMIF('[3]Correpondance  PREPA MARG'!A:A,'Prépa marge'!T170,'[3]Correpondance  PREPA MARG'!AO:AO),""))</f>
        <v/>
      </c>
      <c r="Z170" t="str">
        <f>IF(U170="","",IF(U170="Cotisation Centrale",SUMIF('[3]Correpondance  PREPA MARG'!A:A,'Prépa marge'!T170,'[3]Correpondance  PREPA MARG'!BO:BO),""))</f>
        <v/>
      </c>
      <c r="AA170" t="str">
        <f>IF(U170="","",IF(U170="CA HT REEL",SUMIF('[3]Correpondance  PREPA MARG'!A:A,'Prépa marge'!T170,'[3]Correpondance  PREPA MARG'!AB:AB),""))</f>
        <v/>
      </c>
      <c r="AB170" t="str">
        <f>IF(U170="","",IF(U170="CAMV REEL",SUMIF('[3]Correpondance  PREPA MARG'!A:A,'Prépa marge'!T170,'[3]Correpondance  PREPA MARG'!BB:BB),""))</f>
        <v/>
      </c>
      <c r="AC170" t="str">
        <f>IF(U170="","",IF(U170="démarque connue (valeur)",SUMIF('[3]Correpondance  PREPA MARG'!A:A,'Prépa marge'!T170,'[3]Correpondance  PREPA MARG'!DO:DO),""))</f>
        <v/>
      </c>
      <c r="AD170" s="2" t="str">
        <f t="shared" si="78"/>
        <v/>
      </c>
      <c r="AF170" t="s">
        <v>20</v>
      </c>
    </row>
    <row r="171" spans="1:32" hidden="1">
      <c r="A171" s="23"/>
      <c r="B171" s="23"/>
      <c r="C171" s="113" t="s">
        <v>43</v>
      </c>
      <c r="D171" s="114">
        <f>D168</f>
        <v>0</v>
      </c>
      <c r="E171" s="114">
        <f t="shared" ref="E171:L171" si="98">IF(E147&lt;&gt;0,E169/E170,0)</f>
        <v>0</v>
      </c>
      <c r="F171" s="114">
        <f t="shared" si="98"/>
        <v>0</v>
      </c>
      <c r="G171" s="114">
        <f t="shared" si="98"/>
        <v>0</v>
      </c>
      <c r="H171" s="114">
        <f t="shared" si="98"/>
        <v>0</v>
      </c>
      <c r="I171" s="114">
        <f t="shared" si="98"/>
        <v>0</v>
      </c>
      <c r="J171" s="114">
        <f t="shared" si="98"/>
        <v>0</v>
      </c>
      <c r="K171" s="114">
        <f t="shared" si="98"/>
        <v>0</v>
      </c>
      <c r="L171" s="114">
        <f t="shared" si="98"/>
        <v>0</v>
      </c>
      <c r="M171" s="114">
        <f>IF(M147&lt;&gt;0,M169/M170,0)</f>
        <v>0</v>
      </c>
      <c r="N171" s="114">
        <f>IF(N147&lt;&gt;0,N169/N170,0)</f>
        <v>0</v>
      </c>
      <c r="O171" s="114">
        <f>IF(O147&lt;&gt;0,O169/O170,0)</f>
        <v>0</v>
      </c>
      <c r="P171" s="115"/>
      <c r="Q171" s="23"/>
      <c r="R171" s="116" t="s">
        <v>20</v>
      </c>
      <c r="S171" s="92"/>
      <c r="T171" s="23" t="str">
        <f>IF(COUNTIF('[3]Correpondance  PREPA MARG'!A:A,'Prépa marge'!C171)=0,IF(U170="démarque connue (valeur)","",T170),'Prépa marge'!C171)</f>
        <v/>
      </c>
      <c r="U171" s="23" t="str">
        <f t="shared" si="79"/>
        <v/>
      </c>
      <c r="V171" t="str">
        <f>IF(U171="","",IF(U171="CA HT",SUMIF('[3]Correpondance  PREPA MARG'!A:A,'Prépa marge'!T171,'[3]Correpondance  PREPA MARG'!CO:CO),""))</f>
        <v/>
      </c>
      <c r="W171" t="str">
        <f t="shared" si="75"/>
        <v/>
      </c>
      <c r="X171" t="str">
        <f>IF(U171="","",IF(AND(U171="Marge ABACO (valeur)",X165=""),SUMIF('[3]Correpondance  PREPA MARG'!A:A,'Prépa marge'!T171,'[3]Correpondance  PREPA MARG'!DB:DB),""))</f>
        <v/>
      </c>
      <c r="Y171" t="str">
        <f>IF(U171="","",IF(U171="Frais accessoires",SUMIF('[3]Correpondance  PREPA MARG'!A:A,'Prépa marge'!T171,'[3]Correpondance  PREPA MARG'!AO:AO),""))</f>
        <v/>
      </c>
      <c r="Z171" t="str">
        <f>IF(U171="","",IF(U171="Cotisation Centrale",SUMIF('[3]Correpondance  PREPA MARG'!A:A,'Prépa marge'!T171,'[3]Correpondance  PREPA MARG'!BO:BO),""))</f>
        <v/>
      </c>
      <c r="AA171" t="str">
        <f>IF(U171="","",IF(U171="CA HT REEL",SUMIF('[3]Correpondance  PREPA MARG'!A:A,'Prépa marge'!T171,'[3]Correpondance  PREPA MARG'!AB:AB),""))</f>
        <v/>
      </c>
      <c r="AB171" t="str">
        <f>IF(U171="","",IF(U171="CAMV REEL",SUMIF('[3]Correpondance  PREPA MARG'!A:A,'Prépa marge'!T171,'[3]Correpondance  PREPA MARG'!BB:BB),""))</f>
        <v/>
      </c>
      <c r="AC171" t="str">
        <f>IF(U171="","",IF(U171="démarque connue (valeur)",SUMIF('[3]Correpondance  PREPA MARG'!A:A,'Prépa marge'!T171,'[3]Correpondance  PREPA MARG'!DO:DO),""))</f>
        <v/>
      </c>
      <c r="AD171" s="2" t="str">
        <f t="shared" si="78"/>
        <v/>
      </c>
      <c r="AF171" t="s">
        <v>20</v>
      </c>
    </row>
    <row r="172" spans="1:32" ht="15.75" hidden="1" thickBot="1">
      <c r="A172" s="23"/>
      <c r="B172" s="23"/>
      <c r="C172" s="117" t="s">
        <v>44</v>
      </c>
      <c r="D172" s="118" t="s">
        <v>14</v>
      </c>
      <c r="E172" s="119" t="s">
        <v>11</v>
      </c>
      <c r="F172" s="119" t="s">
        <v>11</v>
      </c>
      <c r="G172" s="119" t="s">
        <v>11</v>
      </c>
      <c r="H172" s="119" t="s">
        <v>11</v>
      </c>
      <c r="I172" s="119" t="s">
        <v>11</v>
      </c>
      <c r="J172" s="119" t="s">
        <v>11</v>
      </c>
      <c r="K172" s="119" t="s">
        <v>11</v>
      </c>
      <c r="L172" s="119" t="s">
        <v>11</v>
      </c>
      <c r="M172" s="119" t="s">
        <v>11</v>
      </c>
      <c r="N172" s="119" t="s">
        <v>11</v>
      </c>
      <c r="O172" s="119" t="s">
        <v>11</v>
      </c>
      <c r="P172" s="120" t="s">
        <v>14</v>
      </c>
      <c r="Q172" s="23"/>
      <c r="R172" s="121" t="s">
        <v>20</v>
      </c>
      <c r="S172" s="92"/>
      <c r="T172" s="23" t="str">
        <f>IF(COUNTIF('[3]Correpondance  PREPA MARG'!A:A,'Prépa marge'!C172)=0,IF(U171="démarque connue (valeur)","",T171),'Prépa marge'!C172)</f>
        <v/>
      </c>
      <c r="U172" s="23" t="str">
        <f t="shared" si="79"/>
        <v/>
      </c>
      <c r="V172" t="str">
        <f>IF(U172="","",IF(U172="CA HT",SUMIF('[3]Correpondance  PREPA MARG'!A:A,'Prépa marge'!T172,'[3]Correpondance  PREPA MARG'!CO:CO),""))</f>
        <v/>
      </c>
      <c r="W172" t="str">
        <f t="shared" si="75"/>
        <v/>
      </c>
      <c r="X172" t="str">
        <f>IF(U172="","",IF(AND(U172="Marge ABACO (valeur)",X166=""),SUMIF('[3]Correpondance  PREPA MARG'!A:A,'Prépa marge'!T172,'[3]Correpondance  PREPA MARG'!DB:DB),""))</f>
        <v/>
      </c>
      <c r="Y172" t="str">
        <f>IF(U172="","",IF(U172="Frais accessoires",SUMIF('[3]Correpondance  PREPA MARG'!A:A,'Prépa marge'!T172,'[3]Correpondance  PREPA MARG'!AO:AO),""))</f>
        <v/>
      </c>
      <c r="Z172" t="str">
        <f>IF(U172="","",IF(U172="Cotisation Centrale",SUMIF('[3]Correpondance  PREPA MARG'!A:A,'Prépa marge'!T172,'[3]Correpondance  PREPA MARG'!BO:BO),""))</f>
        <v/>
      </c>
      <c r="AA172" t="str">
        <f>IF(U172="","",IF(U172="CA HT REEL",SUMIF('[3]Correpondance  PREPA MARG'!A:A,'Prépa marge'!T172,'[3]Correpondance  PREPA MARG'!AB:AB),""))</f>
        <v/>
      </c>
      <c r="AB172" t="str">
        <f>IF(U172="","",IF(U172="CAMV REEL",SUMIF('[3]Correpondance  PREPA MARG'!A:A,'Prépa marge'!T172,'[3]Correpondance  PREPA MARG'!BB:BB),""))</f>
        <v/>
      </c>
      <c r="AC172" t="str">
        <f>IF(U172="","",IF(U172="démarque connue (valeur)",SUMIF('[3]Correpondance  PREPA MARG'!A:A,'Prépa marge'!T172,'[3]Correpondance  PREPA MARG'!DO:DO),""))</f>
        <v/>
      </c>
      <c r="AD172" s="2" t="str">
        <f t="shared" si="78"/>
        <v/>
      </c>
      <c r="AF172" t="s">
        <v>20</v>
      </c>
    </row>
    <row r="173" spans="1:32">
      <c r="A173" s="23"/>
      <c r="B173" s="23"/>
      <c r="C173" s="23"/>
      <c r="D173" s="23"/>
      <c r="E173" s="23"/>
      <c r="F173" s="23"/>
      <c r="G173" s="23"/>
      <c r="H173" s="23"/>
      <c r="I173" s="23"/>
      <c r="J173" s="23"/>
      <c r="K173" s="23"/>
      <c r="L173" s="23"/>
      <c r="M173" s="23"/>
      <c r="N173" s="23"/>
      <c r="O173" s="23"/>
      <c r="P173" s="23"/>
      <c r="Q173" s="23"/>
      <c r="R173" s="29" t="s">
        <v>20</v>
      </c>
      <c r="S173" s="92"/>
      <c r="T173" s="23" t="str">
        <f>IF(COUNTIF('[3]Correpondance  PREPA MARG'!A:A,'Prépa marge'!C173)=0,IF(U172="démarque connue (valeur)","",T172),'Prépa marge'!C173)</f>
        <v/>
      </c>
      <c r="U173" s="23" t="str">
        <f t="shared" si="79"/>
        <v/>
      </c>
      <c r="V173" t="str">
        <f>IF(U173="","",IF(U173="CA HT",SUMIF('[3]Correpondance  PREPA MARG'!A:A,'Prépa marge'!T173,'[3]Correpondance  PREPA MARG'!CO:CO),""))</f>
        <v/>
      </c>
      <c r="W173" t="str">
        <f t="shared" si="75"/>
        <v/>
      </c>
      <c r="X173" t="str">
        <f>IF(U173="","",IF(AND(U173="Marge ABACO (valeur)",X167=""),SUMIF('[3]Correpondance  PREPA MARG'!A:A,'Prépa marge'!T173,'[3]Correpondance  PREPA MARG'!DB:DB),""))</f>
        <v/>
      </c>
      <c r="Y173" t="str">
        <f>IF(U173="","",IF(U173="Frais accessoires",SUMIF('[3]Correpondance  PREPA MARG'!A:A,'Prépa marge'!T173,'[3]Correpondance  PREPA MARG'!AO:AO),""))</f>
        <v/>
      </c>
      <c r="Z173" t="str">
        <f>IF(U173="","",IF(U173="Cotisation Centrale",SUMIF('[3]Correpondance  PREPA MARG'!A:A,'Prépa marge'!T173,'[3]Correpondance  PREPA MARG'!BO:BO),""))</f>
        <v/>
      </c>
      <c r="AA173" t="str">
        <f>IF(U173="","",IF(U173="CA HT REEL",SUMIF('[3]Correpondance  PREPA MARG'!A:A,'Prépa marge'!T173,'[3]Correpondance  PREPA MARG'!AB:AB),""))</f>
        <v/>
      </c>
      <c r="AB173" t="str">
        <f>IF(U173="","",IF(U173="CAMV REEL",SUMIF('[3]Correpondance  PREPA MARG'!A:A,'Prépa marge'!T173,'[3]Correpondance  PREPA MARG'!BB:BB),""))</f>
        <v/>
      </c>
      <c r="AC173" t="str">
        <f>IF(U173="","",IF(U173="démarque connue (valeur)",SUMIF('[3]Correpondance  PREPA MARG'!A:A,'Prépa marge'!T173,'[3]Correpondance  PREPA MARG'!DO:DO),""))</f>
        <v/>
      </c>
      <c r="AD173" s="2" t="str">
        <f t="shared" si="78"/>
        <v/>
      </c>
      <c r="AF173" t="s">
        <v>20</v>
      </c>
    </row>
    <row r="174" spans="1:32">
      <c r="A174" s="23"/>
      <c r="B174" s="23"/>
      <c r="C174" s="24" t="str">
        <f>[2]Rens!C20</f>
        <v>Charcuterie LS</v>
      </c>
      <c r="D174" s="26">
        <f>+D132</f>
        <v>41943</v>
      </c>
      <c r="E174" s="26">
        <f t="shared" ref="E174:L174" si="99">DATE(YEAR(D174),MONTH(D174)+2,0)</f>
        <v>41973</v>
      </c>
      <c r="F174" s="26">
        <f t="shared" si="99"/>
        <v>42004</v>
      </c>
      <c r="G174" s="26">
        <f t="shared" si="99"/>
        <v>42035</v>
      </c>
      <c r="H174" s="26">
        <f t="shared" si="99"/>
        <v>42063</v>
      </c>
      <c r="I174" s="26">
        <f t="shared" si="99"/>
        <v>42094</v>
      </c>
      <c r="J174" s="26">
        <f t="shared" si="99"/>
        <v>42124</v>
      </c>
      <c r="K174" s="26">
        <f t="shared" si="99"/>
        <v>42155</v>
      </c>
      <c r="L174" s="26">
        <f t="shared" si="99"/>
        <v>42185</v>
      </c>
      <c r="M174" s="26">
        <f>DATE(YEAR(L174),MONTH(L174)+2,0)</f>
        <v>42216</v>
      </c>
      <c r="N174" s="26">
        <f>DATE(YEAR(M174),MONTH(M174)+2,0)</f>
        <v>42247</v>
      </c>
      <c r="O174" s="26">
        <f>DATE(YEAR(N174),MONTH(N174)+2,0)</f>
        <v>42277</v>
      </c>
      <c r="P174" s="27" t="s">
        <v>16</v>
      </c>
      <c r="Q174" s="23"/>
      <c r="R174" s="28" t="s">
        <v>20</v>
      </c>
      <c r="S174" s="23"/>
      <c r="T174" s="23" t="str">
        <f>IF(COUNTIF('[3]Correpondance  PREPA MARG'!A:A,'Prépa marge'!C174)=0,IF(U173="démarque connue (valeur)","",T173),'Prépa marge'!C174)</f>
        <v>Charcuterie LS</v>
      </c>
      <c r="U174" s="23" t="str">
        <f t="shared" si="79"/>
        <v/>
      </c>
      <c r="V174" t="str">
        <f>IF(U174="","",IF(U174="CA HT",SUMIF('[3]Correpondance  PREPA MARG'!A:A,'Prépa marge'!T174,'[3]Correpondance  PREPA MARG'!CO:CO),""))</f>
        <v/>
      </c>
      <c r="W174" t="str">
        <f t="shared" si="75"/>
        <v/>
      </c>
      <c r="X174" t="str">
        <f>IF(U174="","",IF(AND(U174="Marge ABACO (valeur)",X168=""),SUMIF('[3]Correpondance  PREPA MARG'!A:A,'Prépa marge'!T174,'[3]Correpondance  PREPA MARG'!DB:DB),""))</f>
        <v/>
      </c>
      <c r="Y174" t="str">
        <f>IF(U174="","",IF(U174="Frais accessoires",SUMIF('[3]Correpondance  PREPA MARG'!A:A,'Prépa marge'!T174,'[3]Correpondance  PREPA MARG'!AO:AO),""))</f>
        <v/>
      </c>
      <c r="Z174" t="str">
        <f>IF(U174="","",IF(U174="Cotisation Centrale",SUMIF('[3]Correpondance  PREPA MARG'!A:A,'Prépa marge'!T174,'[3]Correpondance  PREPA MARG'!BO:BO),""))</f>
        <v/>
      </c>
      <c r="AA174" t="str">
        <f>IF(U174="","",IF(U174="CA HT REEL",SUMIF('[3]Correpondance  PREPA MARG'!A:A,'Prépa marge'!T174,'[3]Correpondance  PREPA MARG'!AB:AB),""))</f>
        <v/>
      </c>
      <c r="AB174" t="str">
        <f>IF(U174="","",IF(U174="CAMV REEL",SUMIF('[3]Correpondance  PREPA MARG'!A:A,'Prépa marge'!T174,'[3]Correpondance  PREPA MARG'!BB:BB),""))</f>
        <v/>
      </c>
      <c r="AC174" t="str">
        <f>IF(U174="","",IF(U174="démarque connue (valeur)",SUMIF('[3]Correpondance  PREPA MARG'!A:A,'Prépa marge'!T174,'[3]Correpondance  PREPA MARG'!DO:DO),""))</f>
        <v/>
      </c>
      <c r="AD174" s="2" t="str">
        <f t="shared" si="78"/>
        <v/>
      </c>
      <c r="AF174" t="s">
        <v>20</v>
      </c>
    </row>
    <row r="175" spans="1:32">
      <c r="A175" s="23"/>
      <c r="B175" s="23"/>
      <c r="C175" s="23"/>
      <c r="D175" s="23"/>
      <c r="E175" s="23"/>
      <c r="F175" s="23"/>
      <c r="G175" s="23"/>
      <c r="H175" s="23"/>
      <c r="I175" s="23"/>
      <c r="J175" s="23"/>
      <c r="K175" s="23"/>
      <c r="L175" s="23"/>
      <c r="M175" s="23"/>
      <c r="N175" s="23"/>
      <c r="O175" s="23"/>
      <c r="P175" s="23"/>
      <c r="Q175" s="23"/>
      <c r="R175" s="29" t="s">
        <v>20</v>
      </c>
      <c r="S175" s="23"/>
      <c r="T175" s="23" t="str">
        <f>IF(COUNTIF('[3]Correpondance  PREPA MARG'!A:A,'Prépa marge'!C175)=0,IF(U174="démarque connue (valeur)","",T174),'Prépa marge'!C175)</f>
        <v>Charcuterie LS</v>
      </c>
      <c r="U175" s="23" t="str">
        <f t="shared" si="79"/>
        <v/>
      </c>
      <c r="V175" t="str">
        <f>IF(U175="","",IF(U175="CA HT",SUMIF('[3]Correpondance  PREPA MARG'!A:A,'Prépa marge'!T175,'[3]Correpondance  PREPA MARG'!CO:CO),""))</f>
        <v/>
      </c>
      <c r="W175" t="str">
        <f t="shared" si="75"/>
        <v/>
      </c>
      <c r="X175" t="str">
        <f>IF(U175="","",IF(AND(U175="Marge ABACO (valeur)",X169=""),SUMIF('[3]Correpondance  PREPA MARG'!A:A,'Prépa marge'!T175,'[3]Correpondance  PREPA MARG'!DB:DB),""))</f>
        <v/>
      </c>
      <c r="Y175" t="str">
        <f>IF(U175="","",IF(U175="Frais accessoires",SUMIF('[3]Correpondance  PREPA MARG'!A:A,'Prépa marge'!T175,'[3]Correpondance  PREPA MARG'!AO:AO),""))</f>
        <v/>
      </c>
      <c r="Z175" t="str">
        <f>IF(U175="","",IF(U175="Cotisation Centrale",SUMIF('[3]Correpondance  PREPA MARG'!A:A,'Prépa marge'!T175,'[3]Correpondance  PREPA MARG'!BO:BO),""))</f>
        <v/>
      </c>
      <c r="AA175" t="str">
        <f>IF(U175="","",IF(U175="CA HT REEL",SUMIF('[3]Correpondance  PREPA MARG'!A:A,'Prépa marge'!T175,'[3]Correpondance  PREPA MARG'!AB:AB),""))</f>
        <v/>
      </c>
      <c r="AB175" t="str">
        <f>IF(U175="","",IF(U175="CAMV REEL",SUMIF('[3]Correpondance  PREPA MARG'!A:A,'Prépa marge'!T175,'[3]Correpondance  PREPA MARG'!BB:BB),""))</f>
        <v/>
      </c>
      <c r="AC175" t="str">
        <f>IF(U175="","",IF(U175="démarque connue (valeur)",SUMIF('[3]Correpondance  PREPA MARG'!A:A,'Prépa marge'!T175,'[3]Correpondance  PREPA MARG'!DO:DO),""))</f>
        <v/>
      </c>
      <c r="AD175" s="2" t="str">
        <f t="shared" si="78"/>
        <v/>
      </c>
      <c r="AF175" t="s">
        <v>20</v>
      </c>
    </row>
    <row r="176" spans="1:32" ht="15.75" thickBot="1">
      <c r="A176" s="23"/>
      <c r="B176" s="23"/>
      <c r="C176" s="30" t="s">
        <v>18</v>
      </c>
      <c r="D176" s="31"/>
      <c r="E176" s="31"/>
      <c r="F176" s="31"/>
      <c r="G176" s="31"/>
      <c r="H176" s="31"/>
      <c r="I176" s="31"/>
      <c r="J176" s="31"/>
      <c r="K176" s="31"/>
      <c r="L176" s="31"/>
      <c r="M176" s="31"/>
      <c r="N176" s="31"/>
      <c r="O176" s="31"/>
      <c r="P176" s="32"/>
      <c r="Q176" s="23"/>
      <c r="R176" s="33" t="s">
        <v>20</v>
      </c>
      <c r="S176" s="23"/>
      <c r="T176" s="23" t="str">
        <f>IF(COUNTIF('[3]Correpondance  PREPA MARG'!A:A,'Prépa marge'!C176)=0,IF(U175="démarque connue (valeur)","",T175),'Prépa marge'!C176)</f>
        <v>Charcuterie LS</v>
      </c>
      <c r="U176" s="23" t="str">
        <f t="shared" si="79"/>
        <v/>
      </c>
      <c r="V176" t="str">
        <f>IF(U176="","",IF(U176="CA HT",SUMIF('[3]Correpondance  PREPA MARG'!A:A,'Prépa marge'!T176,'[3]Correpondance  PREPA MARG'!CO:CO),""))</f>
        <v/>
      </c>
      <c r="W176" t="str">
        <f t="shared" si="75"/>
        <v/>
      </c>
      <c r="X176" t="str">
        <f>IF(U176="","",IF(AND(U176="Marge ABACO (valeur)",X170=""),SUMIF('[3]Correpondance  PREPA MARG'!A:A,'Prépa marge'!T176,'[3]Correpondance  PREPA MARG'!DB:DB),""))</f>
        <v/>
      </c>
      <c r="Y176" t="str">
        <f>IF(U176="","",IF(U176="Frais accessoires",SUMIF('[3]Correpondance  PREPA MARG'!A:A,'Prépa marge'!T176,'[3]Correpondance  PREPA MARG'!AO:AO),""))</f>
        <v/>
      </c>
      <c r="Z176" t="str">
        <f>IF(U176="","",IF(U176="Cotisation Centrale",SUMIF('[3]Correpondance  PREPA MARG'!A:A,'Prépa marge'!T176,'[3]Correpondance  PREPA MARG'!BO:BO),""))</f>
        <v/>
      </c>
      <c r="AA176" t="str">
        <f>IF(U176="","",IF(U176="CA HT REEL",SUMIF('[3]Correpondance  PREPA MARG'!A:A,'Prépa marge'!T176,'[3]Correpondance  PREPA MARG'!AB:AB),""))</f>
        <v/>
      </c>
      <c r="AB176" t="str">
        <f>IF(U176="","",IF(U176="CAMV REEL",SUMIF('[3]Correpondance  PREPA MARG'!A:A,'Prépa marge'!T176,'[3]Correpondance  PREPA MARG'!BB:BB),""))</f>
        <v/>
      </c>
      <c r="AC176" t="str">
        <f>IF(U176="","",IF(U176="démarque connue (valeur)",SUMIF('[3]Correpondance  PREPA MARG'!A:A,'Prépa marge'!T176,'[3]Correpondance  PREPA MARG'!DO:DO),""))</f>
        <v/>
      </c>
      <c r="AD176" s="2" t="str">
        <f t="shared" si="78"/>
        <v/>
      </c>
      <c r="AF176" t="s">
        <v>20</v>
      </c>
    </row>
    <row r="177" spans="1:32">
      <c r="A177" s="23"/>
      <c r="B177" s="23"/>
      <c r="C177" s="34" t="s">
        <v>0</v>
      </c>
      <c r="D177" s="35">
        <v>9019</v>
      </c>
      <c r="E177" s="36">
        <v>9051</v>
      </c>
      <c r="F177" s="36"/>
      <c r="G177" s="36"/>
      <c r="H177" s="36"/>
      <c r="I177" s="36"/>
      <c r="J177" s="36"/>
      <c r="K177" s="36"/>
      <c r="L177" s="36"/>
      <c r="M177" s="36"/>
      <c r="N177" s="36"/>
      <c r="O177" s="37"/>
      <c r="P177" s="38">
        <f>SUM(D177:O177)</f>
        <v>18070</v>
      </c>
      <c r="Q177" s="23"/>
      <c r="R177" s="39">
        <v>134717</v>
      </c>
      <c r="S177" s="23"/>
      <c r="T177" s="23" t="str">
        <f>IF(COUNTIF('[3]Correpondance  PREPA MARG'!A:A,'Prépa marge'!C177)=0,IF(U176="démarque connue (valeur)","",T176),'Prépa marge'!C177)</f>
        <v>Charcuterie LS</v>
      </c>
      <c r="U177" s="23" t="str">
        <f t="shared" si="79"/>
        <v>CA HT</v>
      </c>
      <c r="V177">
        <f ca="1">IF(U177="","",IF(U177="CA HT",SUMIF('[3]Correpondance  PREPA MARG'!A:A,'Prépa marge'!T177,'[3]Correpondance  PREPA MARG'!CO:CO),""))</f>
        <v>18070</v>
      </c>
      <c r="W177" t="str">
        <f t="shared" si="75"/>
        <v/>
      </c>
      <c r="X177" t="str">
        <f>IF(U177="","",IF(AND(U177="Marge ABACO (valeur)",X171=""),SUMIF('[3]Correpondance  PREPA MARG'!A:A,'Prépa marge'!T177,'[3]Correpondance  PREPA MARG'!DB:DB),""))</f>
        <v/>
      </c>
      <c r="Y177" t="str">
        <f>IF(U177="","",IF(U177="Frais accessoires",SUMIF('[3]Correpondance  PREPA MARG'!A:A,'Prépa marge'!T177,'[3]Correpondance  PREPA MARG'!AO:AO),""))</f>
        <v/>
      </c>
      <c r="Z177" t="str">
        <f>IF(U177="","",IF(U177="Cotisation Centrale",SUMIF('[3]Correpondance  PREPA MARG'!A:A,'Prépa marge'!T177,'[3]Correpondance  PREPA MARG'!BO:BO),""))</f>
        <v/>
      </c>
      <c r="AA177" t="str">
        <f>IF(U177="","",IF(U177="CA HT REEL",SUMIF('[3]Correpondance  PREPA MARG'!A:A,'Prépa marge'!T177,'[3]Correpondance  PREPA MARG'!AB:AB),""))</f>
        <v/>
      </c>
      <c r="AB177" t="str">
        <f>IF(U177="","",IF(U177="CAMV REEL",SUMIF('[3]Correpondance  PREPA MARG'!A:A,'Prépa marge'!T177,'[3]Correpondance  PREPA MARG'!BB:BB),""))</f>
        <v/>
      </c>
      <c r="AC177" t="str">
        <f>IF(U177="","",IF(U177="démarque connue (valeur)",SUMIF('[3]Correpondance  PREPA MARG'!A:A,'Prépa marge'!T177,'[3]Correpondance  PREPA MARG'!DO:DO),""))</f>
        <v/>
      </c>
      <c r="AD177" s="2">
        <f t="shared" ca="1" si="78"/>
        <v>0</v>
      </c>
      <c r="AF177">
        <v>151577</v>
      </c>
    </row>
    <row r="178" spans="1:32" ht="15.75" thickBot="1">
      <c r="A178" s="23"/>
      <c r="B178" s="23"/>
      <c r="C178" s="40" t="s">
        <v>1</v>
      </c>
      <c r="D178" s="41">
        <v>6231</v>
      </c>
      <c r="E178" s="42">
        <v>6118</v>
      </c>
      <c r="F178" s="42"/>
      <c r="G178" s="42"/>
      <c r="H178" s="42"/>
      <c r="I178" s="42"/>
      <c r="J178" s="42"/>
      <c r="K178" s="42"/>
      <c r="L178" s="42"/>
      <c r="M178" s="42"/>
      <c r="N178" s="42"/>
      <c r="O178" s="43"/>
      <c r="P178" s="44">
        <f>SUM(D178:O178)</f>
        <v>12349</v>
      </c>
      <c r="Q178" s="23"/>
      <c r="R178" s="45">
        <v>90996</v>
      </c>
      <c r="S178" s="23"/>
      <c r="T178" s="23" t="str">
        <f>IF(COUNTIF('[3]Correpondance  PREPA MARG'!A:A,'Prépa marge'!C178)=0,IF(U177="démarque connue (valeur)","",T177),'Prépa marge'!C178)</f>
        <v>Charcuterie LS</v>
      </c>
      <c r="U178" s="23" t="str">
        <f t="shared" si="79"/>
        <v>PRMV ABACO</v>
      </c>
      <c r="V178" t="str">
        <f>IF(U178="","",IF(U178="CA HT",SUMIF('[3]Correpondance  PREPA MARG'!A:A,'Prépa marge'!T178,'[3]Correpondance  PREPA MARG'!CO:CO),""))</f>
        <v/>
      </c>
      <c r="W178">
        <f t="shared" ca="1" si="75"/>
        <v>12349</v>
      </c>
      <c r="X178" t="str">
        <f>IF(U178="","",IF(AND(U178="Marge ABACO (valeur)",X172=""),SUMIF('[3]Correpondance  PREPA MARG'!A:A,'Prépa marge'!T178,'[3]Correpondance  PREPA MARG'!DB:DB),""))</f>
        <v/>
      </c>
      <c r="Y178" t="str">
        <f>IF(U178="","",IF(U178="Frais accessoires",SUMIF('[3]Correpondance  PREPA MARG'!A:A,'Prépa marge'!T178,'[3]Correpondance  PREPA MARG'!AO:AO),""))</f>
        <v/>
      </c>
      <c r="Z178" t="str">
        <f>IF(U178="","",IF(U178="Cotisation Centrale",SUMIF('[3]Correpondance  PREPA MARG'!A:A,'Prépa marge'!T178,'[3]Correpondance  PREPA MARG'!BO:BO),""))</f>
        <v/>
      </c>
      <c r="AA178" t="str">
        <f>IF(U178="","",IF(U178="CA HT REEL",SUMIF('[3]Correpondance  PREPA MARG'!A:A,'Prépa marge'!T178,'[3]Correpondance  PREPA MARG'!AB:AB),""))</f>
        <v/>
      </c>
      <c r="AB178" t="str">
        <f>IF(U178="","",IF(U178="CAMV REEL",SUMIF('[3]Correpondance  PREPA MARG'!A:A,'Prépa marge'!T178,'[3]Correpondance  PREPA MARG'!BB:BB),""))</f>
        <v/>
      </c>
      <c r="AC178" t="str">
        <f>IF(U178="","",IF(U178="démarque connue (valeur)",SUMIF('[3]Correpondance  PREPA MARG'!A:A,'Prépa marge'!T178,'[3]Correpondance  PREPA MARG'!DO:DO),""))</f>
        <v/>
      </c>
      <c r="AD178" s="2">
        <f t="shared" ca="1" si="78"/>
        <v>0</v>
      </c>
      <c r="AF178">
        <v>102554</v>
      </c>
    </row>
    <row r="179" spans="1:32">
      <c r="A179" s="23"/>
      <c r="B179" s="23"/>
      <c r="C179" s="46" t="s">
        <v>19</v>
      </c>
      <c r="D179" s="47">
        <f t="shared" ref="D179:L179" si="100">D177-D178</f>
        <v>2788</v>
      </c>
      <c r="E179" s="47">
        <f t="shared" si="100"/>
        <v>2933</v>
      </c>
      <c r="F179" s="47">
        <f t="shared" si="100"/>
        <v>0</v>
      </c>
      <c r="G179" s="47">
        <f t="shared" si="100"/>
        <v>0</v>
      </c>
      <c r="H179" s="47">
        <f t="shared" si="100"/>
        <v>0</v>
      </c>
      <c r="I179" s="47">
        <f t="shared" si="100"/>
        <v>0</v>
      </c>
      <c r="J179" s="47">
        <f t="shared" si="100"/>
        <v>0</v>
      </c>
      <c r="K179" s="47">
        <f t="shared" si="100"/>
        <v>0</v>
      </c>
      <c r="L179" s="47">
        <f t="shared" si="100"/>
        <v>0</v>
      </c>
      <c r="M179" s="47">
        <f>M177-M178</f>
        <v>0</v>
      </c>
      <c r="N179" s="47">
        <f>N177-N178</f>
        <v>0</v>
      </c>
      <c r="O179" s="47">
        <f>O177-O178</f>
        <v>0</v>
      </c>
      <c r="P179" s="48">
        <f>P177-P178</f>
        <v>5721</v>
      </c>
      <c r="Q179" s="23"/>
      <c r="R179" s="49" t="s">
        <v>20</v>
      </c>
      <c r="S179" s="23"/>
      <c r="T179" s="23" t="str">
        <f>IF(COUNTIF('[3]Correpondance  PREPA MARG'!A:A,'Prépa marge'!C179)=0,IF(U178="démarque connue (valeur)","",T178),'Prépa marge'!C179)</f>
        <v>Charcuterie LS</v>
      </c>
      <c r="U179" s="23" t="str">
        <f t="shared" si="79"/>
        <v>Marge ABACO (valeur)</v>
      </c>
      <c r="V179" t="str">
        <f>IF(U179="","",IF(U179="CA HT",SUMIF('[3]Correpondance  PREPA MARG'!A:A,'Prépa marge'!T179,'[3]Correpondance  PREPA MARG'!CO:CO),""))</f>
        <v/>
      </c>
      <c r="W179" t="str">
        <f t="shared" si="75"/>
        <v/>
      </c>
      <c r="X179">
        <f ca="1">IF(U179="","",IF(AND(U179="Marge ABACO (valeur)",X173=""),SUMIF('[3]Correpondance  PREPA MARG'!A:A,'Prépa marge'!T179,'[3]Correpondance  PREPA MARG'!DB:DB),""))</f>
        <v>5721</v>
      </c>
      <c r="Y179" t="str">
        <f>IF(U179="","",IF(U179="Frais accessoires",SUMIF('[3]Correpondance  PREPA MARG'!A:A,'Prépa marge'!T179,'[3]Correpondance  PREPA MARG'!AO:AO),""))</f>
        <v/>
      </c>
      <c r="Z179" t="str">
        <f>IF(U179="","",IF(U179="Cotisation Centrale",SUMIF('[3]Correpondance  PREPA MARG'!A:A,'Prépa marge'!T179,'[3]Correpondance  PREPA MARG'!BO:BO),""))</f>
        <v/>
      </c>
      <c r="AA179" t="str">
        <f>IF(U179="","",IF(U179="CA HT REEL",SUMIF('[3]Correpondance  PREPA MARG'!A:A,'Prépa marge'!T179,'[3]Correpondance  PREPA MARG'!AB:AB),""))</f>
        <v/>
      </c>
      <c r="AB179" t="str">
        <f>IF(U179="","",IF(U179="CAMV REEL",SUMIF('[3]Correpondance  PREPA MARG'!A:A,'Prépa marge'!T179,'[3]Correpondance  PREPA MARG'!BB:BB),""))</f>
        <v/>
      </c>
      <c r="AC179" t="str">
        <f>IF(U179="","",IF(U179="démarque connue (valeur)",SUMIF('[3]Correpondance  PREPA MARG'!A:A,'Prépa marge'!T179,'[3]Correpondance  PREPA MARG'!DO:DO),""))</f>
        <v/>
      </c>
      <c r="AD179" s="2" t="str">
        <f t="shared" ca="1" si="78"/>
        <v/>
      </c>
      <c r="AF179" t="s">
        <v>20</v>
      </c>
    </row>
    <row r="180" spans="1:32" ht="15.75" thickBot="1">
      <c r="A180" s="23"/>
      <c r="B180" s="23"/>
      <c r="C180" s="50" t="s">
        <v>21</v>
      </c>
      <c r="D180" s="51">
        <f t="shared" ref="D180:L180" si="101">IF(D177=0,0,D179/D177)</f>
        <v>0.3091251801751857</v>
      </c>
      <c r="E180" s="51">
        <f t="shared" si="101"/>
        <v>0.32405259087393656</v>
      </c>
      <c r="F180" s="51">
        <f t="shared" si="101"/>
        <v>0</v>
      </c>
      <c r="G180" s="51">
        <f t="shared" si="101"/>
        <v>0</v>
      </c>
      <c r="H180" s="51">
        <f t="shared" si="101"/>
        <v>0</v>
      </c>
      <c r="I180" s="51">
        <f t="shared" si="101"/>
        <v>0</v>
      </c>
      <c r="J180" s="51">
        <f t="shared" si="101"/>
        <v>0</v>
      </c>
      <c r="K180" s="51">
        <f t="shared" si="101"/>
        <v>0</v>
      </c>
      <c r="L180" s="51">
        <f t="shared" si="101"/>
        <v>0</v>
      </c>
      <c r="M180" s="51">
        <f>IF(M177=0,0,M179/M177)</f>
        <v>0</v>
      </c>
      <c r="N180" s="51">
        <f>IF(N177=0,0,N179/N177)</f>
        <v>0</v>
      </c>
      <c r="O180" s="51">
        <f>IF(O177=0,0,O179/O177)</f>
        <v>0</v>
      </c>
      <c r="P180" s="52">
        <f>IF(P177=0,0,P179/P177)</f>
        <v>0.3166021029330382</v>
      </c>
      <c r="Q180" s="23"/>
      <c r="R180" s="53" t="s">
        <v>20</v>
      </c>
      <c r="S180" s="23"/>
      <c r="T180" s="23" t="str">
        <f>IF(COUNTIF('[3]Correpondance  PREPA MARG'!A:A,'Prépa marge'!C180)=0,IF(U179="démarque connue (valeur)","",T179),'Prépa marge'!C180)</f>
        <v>Charcuterie LS</v>
      </c>
      <c r="U180" s="23" t="str">
        <f t="shared" si="79"/>
        <v/>
      </c>
      <c r="V180" t="str">
        <f>IF(U180="","",IF(U180="CA HT",SUMIF('[3]Correpondance  PREPA MARG'!A:A,'Prépa marge'!T180,'[3]Correpondance  PREPA MARG'!CO:CO),""))</f>
        <v/>
      </c>
      <c r="W180" t="str">
        <f t="shared" si="75"/>
        <v/>
      </c>
      <c r="X180" t="str">
        <f>IF(U180="","",IF(AND(U180="Marge ABACO (valeur)",X174=""),SUMIF('[3]Correpondance  PREPA MARG'!A:A,'Prépa marge'!T180,'[3]Correpondance  PREPA MARG'!DB:DB),""))</f>
        <v/>
      </c>
      <c r="Y180" t="str">
        <f>IF(U180="","",IF(U180="Frais accessoires",SUMIF('[3]Correpondance  PREPA MARG'!A:A,'Prépa marge'!T180,'[3]Correpondance  PREPA MARG'!AO:AO),""))</f>
        <v/>
      </c>
      <c r="Z180" t="str">
        <f>IF(U180="","",IF(U180="Cotisation Centrale",SUMIF('[3]Correpondance  PREPA MARG'!A:A,'Prépa marge'!T180,'[3]Correpondance  PREPA MARG'!BO:BO),""))</f>
        <v/>
      </c>
      <c r="AA180" t="str">
        <f>IF(U180="","",IF(U180="CA HT REEL",SUMIF('[3]Correpondance  PREPA MARG'!A:A,'Prépa marge'!T180,'[3]Correpondance  PREPA MARG'!AB:AB),""))</f>
        <v/>
      </c>
      <c r="AB180" t="str">
        <f>IF(U180="","",IF(U180="CAMV REEL",SUMIF('[3]Correpondance  PREPA MARG'!A:A,'Prépa marge'!T180,'[3]Correpondance  PREPA MARG'!BB:BB),""))</f>
        <v/>
      </c>
      <c r="AC180" t="str">
        <f>IF(U180="","",IF(U180="démarque connue (valeur)",SUMIF('[3]Correpondance  PREPA MARG'!A:A,'Prépa marge'!T180,'[3]Correpondance  PREPA MARG'!DO:DO),""))</f>
        <v/>
      </c>
      <c r="AD180" s="2" t="str">
        <f t="shared" si="78"/>
        <v/>
      </c>
      <c r="AF180" t="s">
        <v>20</v>
      </c>
    </row>
    <row r="181" spans="1:32">
      <c r="A181" s="23"/>
      <c r="B181" s="23"/>
      <c r="C181" s="54" t="s">
        <v>3</v>
      </c>
      <c r="D181" s="35"/>
      <c r="E181" s="36"/>
      <c r="F181" s="36"/>
      <c r="G181" s="36"/>
      <c r="H181" s="36"/>
      <c r="I181" s="55"/>
      <c r="J181" s="55"/>
      <c r="K181" s="36"/>
      <c r="L181" s="36"/>
      <c r="M181" s="36"/>
      <c r="N181" s="36"/>
      <c r="O181" s="37"/>
      <c r="P181" s="56">
        <f>SUM(D181:O181)</f>
        <v>0</v>
      </c>
      <c r="Q181" s="23"/>
      <c r="R181" s="57" t="s">
        <v>20</v>
      </c>
      <c r="S181" s="23"/>
      <c r="T181" s="23" t="str">
        <f>IF(COUNTIF('[3]Correpondance  PREPA MARG'!A:A,'Prépa marge'!C181)=0,IF(U180="démarque connue (valeur)","",T180),'Prépa marge'!C181)</f>
        <v>Charcuterie LS</v>
      </c>
      <c r="U181" s="23" t="str">
        <f t="shared" si="79"/>
        <v>Frais accessoires</v>
      </c>
      <c r="V181" t="str">
        <f>IF(U181="","",IF(U181="CA HT",SUMIF('[3]Correpondance  PREPA MARG'!A:A,'Prépa marge'!T181,'[3]Correpondance  PREPA MARG'!CO:CO),""))</f>
        <v/>
      </c>
      <c r="W181" t="str">
        <f t="shared" si="75"/>
        <v/>
      </c>
      <c r="X181" t="str">
        <f>IF(U181="","",IF(AND(U181="Marge ABACO (valeur)",X175=""),SUMIF('[3]Correpondance  PREPA MARG'!A:A,'Prépa marge'!T181,'[3]Correpondance  PREPA MARG'!DB:DB),""))</f>
        <v/>
      </c>
      <c r="Y181">
        <f ca="1">IF(U181="","",IF(U181="Frais accessoires",SUMIF('[3]Correpondance  PREPA MARG'!A:A,'Prépa marge'!T181,'[3]Correpondance  PREPA MARG'!AO:AO),""))</f>
        <v>0</v>
      </c>
      <c r="Z181" t="str">
        <f>IF(U181="","",IF(U181="Cotisation Centrale",SUMIF('[3]Correpondance  PREPA MARG'!A:A,'Prépa marge'!T181,'[3]Correpondance  PREPA MARG'!BO:BO),""))</f>
        <v/>
      </c>
      <c r="AA181" t="str">
        <f>IF(U181="","",IF(U181="CA HT REEL",SUMIF('[3]Correpondance  PREPA MARG'!A:A,'Prépa marge'!T181,'[3]Correpondance  PREPA MARG'!AB:AB),""))</f>
        <v/>
      </c>
      <c r="AB181" t="str">
        <f>IF(U181="","",IF(U181="CAMV REEL",SUMIF('[3]Correpondance  PREPA MARG'!A:A,'Prépa marge'!T181,'[3]Correpondance  PREPA MARG'!BB:BB),""))</f>
        <v/>
      </c>
      <c r="AC181" t="str">
        <f>IF(U181="","",IF(U181="démarque connue (valeur)",SUMIF('[3]Correpondance  PREPA MARG'!A:A,'Prépa marge'!T181,'[3]Correpondance  PREPA MARG'!DO:DO),""))</f>
        <v/>
      </c>
      <c r="AD181" s="2" t="str">
        <f t="shared" ca="1" si="78"/>
        <v/>
      </c>
      <c r="AF181" t="s">
        <v>20</v>
      </c>
    </row>
    <row r="182" spans="1:32" ht="15.75" thickBot="1">
      <c r="A182" s="23"/>
      <c r="B182" s="23"/>
      <c r="C182" s="58" t="s">
        <v>4</v>
      </c>
      <c r="D182" s="41">
        <v>330</v>
      </c>
      <c r="E182" s="42">
        <v>352</v>
      </c>
      <c r="F182" s="42"/>
      <c r="G182" s="42"/>
      <c r="H182" s="42"/>
      <c r="I182" s="42"/>
      <c r="J182" s="42"/>
      <c r="K182" s="42"/>
      <c r="L182" s="42"/>
      <c r="M182" s="42"/>
      <c r="N182" s="42"/>
      <c r="O182" s="43"/>
      <c r="P182" s="56">
        <f>SUM(D182:O182)</f>
        <v>682</v>
      </c>
      <c r="Q182" s="23"/>
      <c r="R182" s="57">
        <v>4652.7699999999968</v>
      </c>
      <c r="S182" s="23"/>
      <c r="T182" s="23" t="str">
        <f>IF(COUNTIF('[3]Correpondance  PREPA MARG'!A:A,'Prépa marge'!C182)=0,IF(U181="démarque connue (valeur)","",T181),'Prépa marge'!C182)</f>
        <v>Charcuterie LS</v>
      </c>
      <c r="U182" s="23" t="str">
        <f t="shared" si="79"/>
        <v>Cotisation Centrale</v>
      </c>
      <c r="V182" t="str">
        <f>IF(U182="","",IF(U182="CA HT",SUMIF('[3]Correpondance  PREPA MARG'!A:A,'Prépa marge'!T182,'[3]Correpondance  PREPA MARG'!CO:CO),""))</f>
        <v/>
      </c>
      <c r="W182" t="str">
        <f t="shared" si="75"/>
        <v/>
      </c>
      <c r="X182" t="str">
        <f>IF(U182="","",IF(AND(U182="Marge ABACO (valeur)",X176=""),SUMIF('[3]Correpondance  PREPA MARG'!A:A,'Prépa marge'!T182,'[3]Correpondance  PREPA MARG'!DB:DB),""))</f>
        <v/>
      </c>
      <c r="Y182" t="str">
        <f>IF(U182="","",IF(U182="Frais accessoires",SUMIF('[3]Correpondance  PREPA MARG'!A:A,'Prépa marge'!T182,'[3]Correpondance  PREPA MARG'!AO:AO),""))</f>
        <v/>
      </c>
      <c r="Z182">
        <f ca="1">IF(U182="","",IF(U182="Cotisation Centrale",SUMIF('[3]Correpondance  PREPA MARG'!A:A,'Prépa marge'!T182,'[3]Correpondance  PREPA MARG'!BO:BO),""))</f>
        <v>681.92000000000007</v>
      </c>
      <c r="AA182" t="str">
        <f>IF(U182="","",IF(U182="CA HT REEL",SUMIF('[3]Correpondance  PREPA MARG'!A:A,'Prépa marge'!T182,'[3]Correpondance  PREPA MARG'!AB:AB),""))</f>
        <v/>
      </c>
      <c r="AB182" t="str">
        <f>IF(U182="","",IF(U182="CAMV REEL",SUMIF('[3]Correpondance  PREPA MARG'!A:A,'Prépa marge'!T182,'[3]Correpondance  PREPA MARG'!BB:BB),""))</f>
        <v/>
      </c>
      <c r="AC182" t="str">
        <f>IF(U182="","",IF(U182="démarque connue (valeur)",SUMIF('[3]Correpondance  PREPA MARG'!A:A,'Prépa marge'!T182,'[3]Correpondance  PREPA MARG'!DO:DO),""))</f>
        <v/>
      </c>
      <c r="AD182" s="2">
        <f t="shared" ca="1" si="78"/>
        <v>-7.999999999992724E-2</v>
      </c>
      <c r="AF182">
        <v>5308.2</v>
      </c>
    </row>
    <row r="183" spans="1:32">
      <c r="A183" s="23"/>
      <c r="B183" s="23"/>
      <c r="C183" s="59" t="s">
        <v>22</v>
      </c>
      <c r="D183" s="60">
        <f t="shared" ref="D183:L183" si="102">IF(D189&lt;&gt;0,(D181+D182)/D189,0)</f>
        <v>3.6589422330635328E-2</v>
      </c>
      <c r="E183" s="60">
        <f t="shared" si="102"/>
        <v>0</v>
      </c>
      <c r="F183" s="60">
        <f t="shared" si="102"/>
        <v>0</v>
      </c>
      <c r="G183" s="60">
        <f t="shared" si="102"/>
        <v>0</v>
      </c>
      <c r="H183" s="60">
        <f t="shared" si="102"/>
        <v>0</v>
      </c>
      <c r="I183" s="60">
        <f t="shared" si="102"/>
        <v>0</v>
      </c>
      <c r="J183" s="60">
        <f t="shared" si="102"/>
        <v>0</v>
      </c>
      <c r="K183" s="60">
        <f t="shared" si="102"/>
        <v>0</v>
      </c>
      <c r="L183" s="60">
        <f t="shared" si="102"/>
        <v>0</v>
      </c>
      <c r="M183" s="60">
        <f>IF(M189&lt;&gt;0,(M181+M182)/M189,0)</f>
        <v>0</v>
      </c>
      <c r="N183" s="60">
        <f>IF(N189&lt;&gt;0,(N181+N182)/N189,0)</f>
        <v>0</v>
      </c>
      <c r="O183" s="60">
        <f>IF(O189&lt;&gt;0,(O181+O182)/O189,0)</f>
        <v>0</v>
      </c>
      <c r="P183" s="61">
        <f>IF(P189&lt;&gt;0,(P181+P182)/P189,0)</f>
        <v>7.5618139483313002E-2</v>
      </c>
      <c r="Q183" s="23"/>
      <c r="R183" s="62" t="s">
        <v>20</v>
      </c>
      <c r="S183" s="23"/>
      <c r="T183" s="23" t="str">
        <f>IF(COUNTIF('[3]Correpondance  PREPA MARG'!A:A,'Prépa marge'!C183)=0,IF(U182="démarque connue (valeur)","",T182),'Prépa marge'!C183)</f>
        <v>Charcuterie LS</v>
      </c>
      <c r="U183" s="23" t="str">
        <f t="shared" si="79"/>
        <v/>
      </c>
      <c r="V183" t="str">
        <f>IF(U183="","",IF(U183="CA HT",SUMIF('[3]Correpondance  PREPA MARG'!A:A,'Prépa marge'!T183,'[3]Correpondance  PREPA MARG'!CO:CO),""))</f>
        <v/>
      </c>
      <c r="W183" t="str">
        <f t="shared" si="75"/>
        <v/>
      </c>
      <c r="X183" t="str">
        <f>IF(U183="","",IF(AND(U183="Marge ABACO (valeur)",X177=""),SUMIF('[3]Correpondance  PREPA MARG'!A:A,'Prépa marge'!T183,'[3]Correpondance  PREPA MARG'!DB:DB),""))</f>
        <v/>
      </c>
      <c r="Y183" t="str">
        <f>IF(U183="","",IF(U183="Frais accessoires",SUMIF('[3]Correpondance  PREPA MARG'!A:A,'Prépa marge'!T183,'[3]Correpondance  PREPA MARG'!AO:AO),""))</f>
        <v/>
      </c>
      <c r="Z183" t="str">
        <f>IF(U183="","",IF(U183="Cotisation Centrale",SUMIF('[3]Correpondance  PREPA MARG'!A:A,'Prépa marge'!T183,'[3]Correpondance  PREPA MARG'!BO:BO),""))</f>
        <v/>
      </c>
      <c r="AA183" t="str">
        <f>IF(U183="","",IF(U183="CA HT REEL",SUMIF('[3]Correpondance  PREPA MARG'!A:A,'Prépa marge'!T183,'[3]Correpondance  PREPA MARG'!AB:AB),""))</f>
        <v/>
      </c>
      <c r="AB183" t="str">
        <f>IF(U183="","",IF(U183="CAMV REEL",SUMIF('[3]Correpondance  PREPA MARG'!A:A,'Prépa marge'!T183,'[3]Correpondance  PREPA MARG'!BB:BB),""))</f>
        <v/>
      </c>
      <c r="AC183" t="str">
        <f>IF(U183="","",IF(U183="démarque connue (valeur)",SUMIF('[3]Correpondance  PREPA MARG'!A:A,'Prépa marge'!T183,'[3]Correpondance  PREPA MARG'!DO:DO),""))</f>
        <v/>
      </c>
      <c r="AD183" s="2" t="str">
        <f t="shared" si="78"/>
        <v/>
      </c>
      <c r="AF183" t="s">
        <v>20</v>
      </c>
    </row>
    <row r="184" spans="1:32">
      <c r="A184" s="23"/>
      <c r="B184" s="23"/>
      <c r="C184" s="63" t="s">
        <v>23</v>
      </c>
      <c r="D184" s="64">
        <f>D178+D181+D182</f>
        <v>6561</v>
      </c>
      <c r="E184" s="64">
        <f t="shared" ref="E184:L184" si="103">E178+E181+E182</f>
        <v>6470</v>
      </c>
      <c r="F184" s="64">
        <f t="shared" si="103"/>
        <v>0</v>
      </c>
      <c r="G184" s="64">
        <f t="shared" si="103"/>
        <v>0</v>
      </c>
      <c r="H184" s="64">
        <f t="shared" si="103"/>
        <v>0</v>
      </c>
      <c r="I184" s="64">
        <f t="shared" si="103"/>
        <v>0</v>
      </c>
      <c r="J184" s="64">
        <f t="shared" si="103"/>
        <v>0</v>
      </c>
      <c r="K184" s="64">
        <f t="shared" si="103"/>
        <v>0</v>
      </c>
      <c r="L184" s="64">
        <f t="shared" si="103"/>
        <v>0</v>
      </c>
      <c r="M184" s="64">
        <f>M178+M181+M182</f>
        <v>0</v>
      </c>
      <c r="N184" s="64">
        <f>N178+N181+N182</f>
        <v>0</v>
      </c>
      <c r="O184" s="64">
        <f>O178+O181+O182</f>
        <v>0</v>
      </c>
      <c r="P184" s="65">
        <f>SUM(D184:O184)</f>
        <v>13031</v>
      </c>
      <c r="Q184" s="23"/>
      <c r="R184" s="66" t="s">
        <v>20</v>
      </c>
      <c r="S184" s="23"/>
      <c r="T184" s="23" t="str">
        <f>IF(COUNTIF('[3]Correpondance  PREPA MARG'!A:A,'Prépa marge'!C184)=0,IF(U183="démarque connue (valeur)","",T183),'Prépa marge'!C184)</f>
        <v>Charcuterie LS</v>
      </c>
      <c r="U184" s="23" t="str">
        <f t="shared" si="79"/>
        <v/>
      </c>
      <c r="V184" t="str">
        <f>IF(U184="","",IF(U184="CA HT",SUMIF('[3]Correpondance  PREPA MARG'!A:A,'Prépa marge'!T184,'[3]Correpondance  PREPA MARG'!CO:CO),""))</f>
        <v/>
      </c>
      <c r="W184" t="str">
        <f t="shared" ca="1" si="75"/>
        <v/>
      </c>
      <c r="X184" t="str">
        <f>IF(U184="","",IF(AND(U184="Marge ABACO (valeur)",X178=""),SUMIF('[3]Correpondance  PREPA MARG'!A:A,'Prépa marge'!T184,'[3]Correpondance  PREPA MARG'!DB:DB),""))</f>
        <v/>
      </c>
      <c r="Y184" t="str">
        <f>IF(U184="","",IF(U184="Frais accessoires",SUMIF('[3]Correpondance  PREPA MARG'!A:A,'Prépa marge'!T184,'[3]Correpondance  PREPA MARG'!AO:AO),""))</f>
        <v/>
      </c>
      <c r="Z184" t="str">
        <f>IF(U184="","",IF(U184="Cotisation Centrale",SUMIF('[3]Correpondance  PREPA MARG'!A:A,'Prépa marge'!T184,'[3]Correpondance  PREPA MARG'!BO:BO),""))</f>
        <v/>
      </c>
      <c r="AA184" t="str">
        <f>IF(U184="","",IF(U184="CA HT REEL",SUMIF('[3]Correpondance  PREPA MARG'!A:A,'Prépa marge'!T184,'[3]Correpondance  PREPA MARG'!AB:AB),""))</f>
        <v/>
      </c>
      <c r="AB184" t="str">
        <f>IF(U184="","",IF(U184="CAMV REEL",SUMIF('[3]Correpondance  PREPA MARG'!A:A,'Prépa marge'!T184,'[3]Correpondance  PREPA MARG'!BB:BB),""))</f>
        <v/>
      </c>
      <c r="AC184" t="str">
        <f>IF(U184="","",IF(U184="démarque connue (valeur)",SUMIF('[3]Correpondance  PREPA MARG'!A:A,'Prépa marge'!T184,'[3]Correpondance  PREPA MARG'!DO:DO),""))</f>
        <v/>
      </c>
      <c r="AD184" s="2" t="str">
        <f t="shared" ca="1" si="78"/>
        <v/>
      </c>
      <c r="AF184" t="s">
        <v>20</v>
      </c>
    </row>
    <row r="185" spans="1:32">
      <c r="A185" s="23"/>
      <c r="B185" s="23"/>
      <c r="C185" s="63" t="s">
        <v>19</v>
      </c>
      <c r="D185" s="64">
        <f t="shared" ref="D185:L185" si="104">D177-D184</f>
        <v>2458</v>
      </c>
      <c r="E185" s="64">
        <f t="shared" si="104"/>
        <v>2581</v>
      </c>
      <c r="F185" s="64">
        <f t="shared" si="104"/>
        <v>0</v>
      </c>
      <c r="G185" s="64">
        <f t="shared" si="104"/>
        <v>0</v>
      </c>
      <c r="H185" s="64">
        <f t="shared" si="104"/>
        <v>0</v>
      </c>
      <c r="I185" s="64">
        <f t="shared" si="104"/>
        <v>0</v>
      </c>
      <c r="J185" s="64">
        <f t="shared" si="104"/>
        <v>0</v>
      </c>
      <c r="K185" s="64">
        <f t="shared" si="104"/>
        <v>0</v>
      </c>
      <c r="L185" s="64">
        <f t="shared" si="104"/>
        <v>0</v>
      </c>
      <c r="M185" s="64">
        <f>M177-M184</f>
        <v>0</v>
      </c>
      <c r="N185" s="64">
        <f>N177-N184</f>
        <v>0</v>
      </c>
      <c r="O185" s="64">
        <f>O177-O184</f>
        <v>0</v>
      </c>
      <c r="P185" s="65">
        <f>SUM(D185:O185)</f>
        <v>5039</v>
      </c>
      <c r="Q185" s="23"/>
      <c r="R185" s="66" t="s">
        <v>20</v>
      </c>
      <c r="S185" s="23"/>
      <c r="T185" s="23" t="str">
        <f>IF(COUNTIF('[3]Correpondance  PREPA MARG'!A:A,'Prépa marge'!C185)=0,IF(U184="démarque connue (valeur)","",T184),'Prépa marge'!C185)</f>
        <v>Charcuterie LS</v>
      </c>
      <c r="U185" s="23" t="str">
        <f t="shared" si="79"/>
        <v>Marge ABACO (valeur)</v>
      </c>
      <c r="V185" t="str">
        <f>IF(U185="","",IF(U185="CA HT",SUMIF('[3]Correpondance  PREPA MARG'!A:A,'Prépa marge'!T185,'[3]Correpondance  PREPA MARG'!CO:CO),""))</f>
        <v/>
      </c>
      <c r="W185" t="str">
        <f t="shared" si="75"/>
        <v/>
      </c>
      <c r="X185" t="str">
        <f ca="1">IF(U185="","",IF(AND(U185="Marge ABACO (valeur)",X179=""),SUMIF('[3]Correpondance  PREPA MARG'!A:A,'Prépa marge'!T185,'[3]Correpondance  PREPA MARG'!DB:DB),""))</f>
        <v/>
      </c>
      <c r="Y185" t="str">
        <f>IF(U185="","",IF(U185="Frais accessoires",SUMIF('[3]Correpondance  PREPA MARG'!A:A,'Prépa marge'!T185,'[3]Correpondance  PREPA MARG'!AO:AO),""))</f>
        <v/>
      </c>
      <c r="Z185" t="str">
        <f>IF(U185="","",IF(U185="Cotisation Centrale",SUMIF('[3]Correpondance  PREPA MARG'!A:A,'Prépa marge'!T185,'[3]Correpondance  PREPA MARG'!BO:BO),""))</f>
        <v/>
      </c>
      <c r="AA185" t="str">
        <f>IF(U185="","",IF(U185="CA HT REEL",SUMIF('[3]Correpondance  PREPA MARG'!A:A,'Prépa marge'!T185,'[3]Correpondance  PREPA MARG'!AB:AB),""))</f>
        <v/>
      </c>
      <c r="AB185" t="str">
        <f>IF(U185="","",IF(U185="CAMV REEL",SUMIF('[3]Correpondance  PREPA MARG'!A:A,'Prépa marge'!T185,'[3]Correpondance  PREPA MARG'!BB:BB),""))</f>
        <v/>
      </c>
      <c r="AC185" t="str">
        <f>IF(U185="","",IF(U185="démarque connue (valeur)",SUMIF('[3]Correpondance  PREPA MARG'!A:A,'Prépa marge'!T185,'[3]Correpondance  PREPA MARG'!DO:DO),""))</f>
        <v/>
      </c>
      <c r="AD185" s="2" t="str">
        <f t="shared" ca="1" si="78"/>
        <v/>
      </c>
      <c r="AF185" t="s">
        <v>20</v>
      </c>
    </row>
    <row r="186" spans="1:32">
      <c r="A186" s="23"/>
      <c r="B186" s="23"/>
      <c r="C186" s="50" t="s">
        <v>24</v>
      </c>
      <c r="D186" s="67">
        <f t="shared" ref="D186:L186" si="105">IF(D177=0,0,D185/D177)</f>
        <v>0.27253575784455042</v>
      </c>
      <c r="E186" s="67">
        <f t="shared" si="105"/>
        <v>0.28516186056789306</v>
      </c>
      <c r="F186" s="67">
        <f t="shared" si="105"/>
        <v>0</v>
      </c>
      <c r="G186" s="67">
        <f t="shared" si="105"/>
        <v>0</v>
      </c>
      <c r="H186" s="67">
        <f t="shared" si="105"/>
        <v>0</v>
      </c>
      <c r="I186" s="67">
        <f t="shared" si="105"/>
        <v>0</v>
      </c>
      <c r="J186" s="67">
        <f t="shared" si="105"/>
        <v>0</v>
      </c>
      <c r="K186" s="67">
        <f t="shared" si="105"/>
        <v>0</v>
      </c>
      <c r="L186" s="67">
        <f t="shared" si="105"/>
        <v>0</v>
      </c>
      <c r="M186" s="67">
        <f>IF(M177=0,0,M185/M177)</f>
        <v>0</v>
      </c>
      <c r="N186" s="67">
        <f>IF(N177=0,0,N185/N177)</f>
        <v>0</v>
      </c>
      <c r="O186" s="67">
        <f>IF(O177=0,0,O185/O177)</f>
        <v>0</v>
      </c>
      <c r="P186" s="67">
        <f>IF(P177=0,0,P185/P177)</f>
        <v>0.27885998893193137</v>
      </c>
      <c r="Q186" s="23"/>
      <c r="R186" s="68" t="s">
        <v>20</v>
      </c>
      <c r="S186" s="23"/>
      <c r="T186" s="23" t="str">
        <f>IF(COUNTIF('[3]Correpondance  PREPA MARG'!A:A,'Prépa marge'!C186)=0,IF(U185="démarque connue (valeur)","",T185),'Prépa marge'!C186)</f>
        <v>Charcuterie LS</v>
      </c>
      <c r="U186" s="23" t="str">
        <f t="shared" si="79"/>
        <v/>
      </c>
      <c r="V186" t="str">
        <f>IF(U186="","",IF(U186="CA HT",SUMIF('[3]Correpondance  PREPA MARG'!A:A,'Prépa marge'!T186,'[3]Correpondance  PREPA MARG'!CO:CO),""))</f>
        <v/>
      </c>
      <c r="W186" t="str">
        <f t="shared" si="75"/>
        <v/>
      </c>
      <c r="X186" t="str">
        <f>IF(U186="","",IF(AND(U186="Marge ABACO (valeur)",X180=""),SUMIF('[3]Correpondance  PREPA MARG'!A:A,'Prépa marge'!T186,'[3]Correpondance  PREPA MARG'!DB:DB),""))</f>
        <v/>
      </c>
      <c r="Y186" t="str">
        <f>IF(U186="","",IF(U186="Frais accessoires",SUMIF('[3]Correpondance  PREPA MARG'!A:A,'Prépa marge'!T186,'[3]Correpondance  PREPA MARG'!AO:AO),""))</f>
        <v/>
      </c>
      <c r="Z186" t="str">
        <f>IF(U186="","",IF(U186="Cotisation Centrale",SUMIF('[3]Correpondance  PREPA MARG'!A:A,'Prépa marge'!T186,'[3]Correpondance  PREPA MARG'!BO:BO),""))</f>
        <v/>
      </c>
      <c r="AA186" t="str">
        <f>IF(U186="","",IF(U186="CA HT REEL",SUMIF('[3]Correpondance  PREPA MARG'!A:A,'Prépa marge'!T186,'[3]Correpondance  PREPA MARG'!AB:AB),""))</f>
        <v/>
      </c>
      <c r="AB186" t="str">
        <f>IF(U186="","",IF(U186="CAMV REEL",SUMIF('[3]Correpondance  PREPA MARG'!A:A,'Prépa marge'!T186,'[3]Correpondance  PREPA MARG'!BB:BB),""))</f>
        <v/>
      </c>
      <c r="AC186" t="str">
        <f>IF(U186="","",IF(U186="démarque connue (valeur)",SUMIF('[3]Correpondance  PREPA MARG'!A:A,'Prépa marge'!T186,'[3]Correpondance  PREPA MARG'!DO:DO),""))</f>
        <v/>
      </c>
      <c r="AD186" s="2" t="str">
        <f t="shared" si="78"/>
        <v/>
      </c>
      <c r="AF186" t="s">
        <v>20</v>
      </c>
    </row>
    <row r="187" spans="1:32">
      <c r="A187" s="23"/>
      <c r="B187" s="23"/>
      <c r="C187" s="23"/>
      <c r="D187" s="23"/>
      <c r="E187" s="23"/>
      <c r="F187" s="23"/>
      <c r="G187" s="23"/>
      <c r="H187" s="23"/>
      <c r="I187" s="23"/>
      <c r="J187" s="23"/>
      <c r="K187" s="23"/>
      <c r="L187" s="23"/>
      <c r="M187" s="23"/>
      <c r="N187" s="23"/>
      <c r="O187" s="23"/>
      <c r="P187" s="23"/>
      <c r="Q187" s="23"/>
      <c r="R187" s="29" t="s">
        <v>20</v>
      </c>
      <c r="S187" s="23"/>
      <c r="T187" s="23" t="str">
        <f>IF(COUNTIF('[3]Correpondance  PREPA MARG'!A:A,'Prépa marge'!C187)=0,IF(U186="démarque connue (valeur)","",T186),'Prépa marge'!C187)</f>
        <v>Charcuterie LS</v>
      </c>
      <c r="U187" s="23" t="str">
        <f t="shared" si="79"/>
        <v/>
      </c>
      <c r="V187" t="str">
        <f>IF(U187="","",IF(U187="CA HT",SUMIF('[3]Correpondance  PREPA MARG'!A:A,'Prépa marge'!T187,'[3]Correpondance  PREPA MARG'!CO:CO),""))</f>
        <v/>
      </c>
      <c r="W187" t="str">
        <f t="shared" si="75"/>
        <v/>
      </c>
      <c r="X187" t="str">
        <f>IF(U187="","",IF(AND(U187="Marge ABACO (valeur)",X181=""),SUMIF('[3]Correpondance  PREPA MARG'!A:A,'Prépa marge'!T187,'[3]Correpondance  PREPA MARG'!DB:DB),""))</f>
        <v/>
      </c>
      <c r="Y187" t="str">
        <f>IF(U187="","",IF(U187="Frais accessoires",SUMIF('[3]Correpondance  PREPA MARG'!A:A,'Prépa marge'!T187,'[3]Correpondance  PREPA MARG'!AO:AO),""))</f>
        <v/>
      </c>
      <c r="Z187" t="str">
        <f>IF(U187="","",IF(U187="Cotisation Centrale",SUMIF('[3]Correpondance  PREPA MARG'!A:A,'Prépa marge'!T187,'[3]Correpondance  PREPA MARG'!BO:BO),""))</f>
        <v/>
      </c>
      <c r="AA187" t="str">
        <f>IF(U187="","",IF(U187="CA HT REEL",SUMIF('[3]Correpondance  PREPA MARG'!A:A,'Prépa marge'!T187,'[3]Correpondance  PREPA MARG'!AB:AB),""))</f>
        <v/>
      </c>
      <c r="AB187" t="str">
        <f>IF(U187="","",IF(U187="CAMV REEL",SUMIF('[3]Correpondance  PREPA MARG'!A:A,'Prépa marge'!T187,'[3]Correpondance  PREPA MARG'!BB:BB),""))</f>
        <v/>
      </c>
      <c r="AC187" t="str">
        <f>IF(U187="","",IF(U187="démarque connue (valeur)",SUMIF('[3]Correpondance  PREPA MARG'!A:A,'Prépa marge'!T187,'[3]Correpondance  PREPA MARG'!DO:DO),""))</f>
        <v/>
      </c>
      <c r="AD187" s="2" t="str">
        <f t="shared" si="78"/>
        <v/>
      </c>
      <c r="AF187" t="s">
        <v>20</v>
      </c>
    </row>
    <row r="188" spans="1:32" ht="15.75" thickBot="1">
      <c r="A188" s="23"/>
      <c r="B188" s="23"/>
      <c r="C188" s="30" t="s">
        <v>25</v>
      </c>
      <c r="D188" s="31"/>
      <c r="E188" s="31"/>
      <c r="F188" s="31"/>
      <c r="G188" s="31"/>
      <c r="H188" s="31"/>
      <c r="I188" s="31"/>
      <c r="J188" s="31"/>
      <c r="K188" s="31"/>
      <c r="L188" s="31"/>
      <c r="M188" s="31"/>
      <c r="N188" s="31"/>
      <c r="O188" s="31"/>
      <c r="P188" s="32"/>
      <c r="Q188" s="23"/>
      <c r="R188" s="33" t="s">
        <v>20</v>
      </c>
      <c r="S188" s="23"/>
      <c r="T188" s="23" t="str">
        <f>IF(COUNTIF('[3]Correpondance  PREPA MARG'!A:A,'Prépa marge'!C188)=0,IF(U187="démarque connue (valeur)","",T187),'Prépa marge'!C188)</f>
        <v>Charcuterie LS</v>
      </c>
      <c r="U188" s="23" t="str">
        <f t="shared" si="79"/>
        <v/>
      </c>
      <c r="V188" t="str">
        <f>IF(U188="","",IF(U188="CA HT",SUMIF('[3]Correpondance  PREPA MARG'!A:A,'Prépa marge'!T188,'[3]Correpondance  PREPA MARG'!CO:CO),""))</f>
        <v/>
      </c>
      <c r="W188" t="str">
        <f t="shared" si="75"/>
        <v/>
      </c>
      <c r="X188" t="str">
        <f>IF(U188="","",IF(AND(U188="Marge ABACO (valeur)",X182=""),SUMIF('[3]Correpondance  PREPA MARG'!A:A,'Prépa marge'!T188,'[3]Correpondance  PREPA MARG'!DB:DB),""))</f>
        <v/>
      </c>
      <c r="Y188" t="str">
        <f>IF(U188="","",IF(U188="Frais accessoires",SUMIF('[3]Correpondance  PREPA MARG'!A:A,'Prépa marge'!T188,'[3]Correpondance  PREPA MARG'!AO:AO),""))</f>
        <v/>
      </c>
      <c r="Z188" t="str">
        <f>IF(U188="","",IF(U188="Cotisation Centrale",SUMIF('[3]Correpondance  PREPA MARG'!A:A,'Prépa marge'!T188,'[3]Correpondance  PREPA MARG'!BO:BO),""))</f>
        <v/>
      </c>
      <c r="AA188" t="str">
        <f>IF(U188="","",IF(U188="CA HT REEL",SUMIF('[3]Correpondance  PREPA MARG'!A:A,'Prépa marge'!T188,'[3]Correpondance  PREPA MARG'!AB:AB),""))</f>
        <v/>
      </c>
      <c r="AB188" t="str">
        <f>IF(U188="","",IF(U188="CAMV REEL",SUMIF('[3]Correpondance  PREPA MARG'!A:A,'Prépa marge'!T188,'[3]Correpondance  PREPA MARG'!BB:BB),""))</f>
        <v/>
      </c>
      <c r="AC188" t="str">
        <f>IF(U188="","",IF(U188="démarque connue (valeur)",SUMIF('[3]Correpondance  PREPA MARG'!A:A,'Prépa marge'!T188,'[3]Correpondance  PREPA MARG'!DO:DO),""))</f>
        <v/>
      </c>
      <c r="AD188" s="2" t="str">
        <f t="shared" si="78"/>
        <v/>
      </c>
      <c r="AF188" t="s">
        <v>20</v>
      </c>
    </row>
    <row r="189" spans="1:32">
      <c r="A189" s="23"/>
      <c r="B189" s="23"/>
      <c r="C189" s="69" t="s">
        <v>5</v>
      </c>
      <c r="D189" s="35">
        <v>9019</v>
      </c>
      <c r="E189" s="36"/>
      <c r="F189" s="36"/>
      <c r="G189" s="36"/>
      <c r="H189" s="36"/>
      <c r="I189" s="36"/>
      <c r="J189" s="55"/>
      <c r="K189" s="55"/>
      <c r="L189" s="55"/>
      <c r="M189" s="55"/>
      <c r="N189" s="55"/>
      <c r="O189" s="70"/>
      <c r="P189" s="38">
        <f>SUM(D189:O189)</f>
        <v>9019</v>
      </c>
      <c r="Q189" s="23"/>
      <c r="R189" s="39">
        <v>134717.37000000011</v>
      </c>
      <c r="S189" s="23"/>
      <c r="T189" s="23" t="str">
        <f>IF(COUNTIF('[3]Correpondance  PREPA MARG'!A:A,'Prépa marge'!C189)=0,IF(U188="démarque connue (valeur)","",T188),'Prépa marge'!C189)</f>
        <v>Charcuterie LS</v>
      </c>
      <c r="U189" s="23" t="str">
        <f t="shared" si="79"/>
        <v>CA HT REEL</v>
      </c>
      <c r="V189" t="str">
        <f>IF(U189="","",IF(U189="CA HT",SUMIF('[3]Correpondance  PREPA MARG'!A:A,'Prépa marge'!T189,'[3]Correpondance  PREPA MARG'!CO:CO),""))</f>
        <v/>
      </c>
      <c r="W189" t="str">
        <f t="shared" si="75"/>
        <v/>
      </c>
      <c r="X189" t="str">
        <f>IF(U189="","",IF(AND(U189="Marge ABACO (valeur)",X183=""),SUMIF('[3]Correpondance  PREPA MARG'!A:A,'Prépa marge'!T189,'[3]Correpondance  PREPA MARG'!DB:DB),""))</f>
        <v/>
      </c>
      <c r="Y189" t="str">
        <f>IF(U189="","",IF(U189="Frais accessoires",SUMIF('[3]Correpondance  PREPA MARG'!A:A,'Prépa marge'!T189,'[3]Correpondance  PREPA MARG'!AO:AO),""))</f>
        <v/>
      </c>
      <c r="Z189" t="str">
        <f>IF(U189="","",IF(U189="Cotisation Centrale",SUMIF('[3]Correpondance  PREPA MARG'!A:A,'Prépa marge'!T189,'[3]Correpondance  PREPA MARG'!BO:BO),""))</f>
        <v/>
      </c>
      <c r="AA189">
        <f ca="1">IF(U189="","",IF(U189="CA HT REEL",SUMIF('[3]Correpondance  PREPA MARG'!A:A,'Prépa marge'!T189,'[3]Correpondance  PREPA MARG'!AB:AB),""))</f>
        <v>18033.23</v>
      </c>
      <c r="AB189" t="str">
        <f>IF(U189="","",IF(U189="CAMV REEL",SUMIF('[3]Correpondance  PREPA MARG'!A:A,'Prépa marge'!T189,'[3]Correpondance  PREPA MARG'!BB:BB),""))</f>
        <v/>
      </c>
      <c r="AC189" t="str">
        <f>IF(U189="","",IF(U189="démarque connue (valeur)",SUMIF('[3]Correpondance  PREPA MARG'!A:A,'Prépa marge'!T189,'[3]Correpondance  PREPA MARG'!DO:DO),""))</f>
        <v/>
      </c>
      <c r="AD189" s="2">
        <f t="shared" ca="1" si="78"/>
        <v>9014.23</v>
      </c>
      <c r="AF189">
        <v>151577.07999999999</v>
      </c>
    </row>
    <row r="190" spans="1:32" ht="15.75" thickBot="1">
      <c r="A190" s="23"/>
      <c r="B190" s="23"/>
      <c r="C190" s="58" t="s">
        <v>6</v>
      </c>
      <c r="D190" s="41">
        <v>6653</v>
      </c>
      <c r="E190" s="42"/>
      <c r="F190" s="42"/>
      <c r="G190" s="42"/>
      <c r="H190" s="42"/>
      <c r="I190" s="42"/>
      <c r="J190" s="71"/>
      <c r="K190" s="71"/>
      <c r="L190" s="71"/>
      <c r="M190" s="71"/>
      <c r="N190" s="71"/>
      <c r="O190" s="72"/>
      <c r="P190" s="56">
        <f>SUM(D190:O190)</f>
        <v>6653</v>
      </c>
      <c r="Q190" s="23"/>
      <c r="R190" s="57">
        <v>92574.839999999851</v>
      </c>
      <c r="S190" s="23"/>
      <c r="T190" s="23" t="str">
        <f>IF(COUNTIF('[3]Correpondance  PREPA MARG'!A:A,'Prépa marge'!C190)=0,IF(U189="démarque connue (valeur)","",T189),'Prépa marge'!C190)</f>
        <v>Charcuterie LS</v>
      </c>
      <c r="U190" s="23" t="str">
        <f t="shared" si="79"/>
        <v>CAMV REEL</v>
      </c>
      <c r="V190" t="str">
        <f>IF(U190="","",IF(U190="CA HT",SUMIF('[3]Correpondance  PREPA MARG'!A:A,'Prépa marge'!T190,'[3]Correpondance  PREPA MARG'!CO:CO),""))</f>
        <v/>
      </c>
      <c r="W190" t="str">
        <f t="shared" si="75"/>
        <v/>
      </c>
      <c r="X190" t="str">
        <f>IF(U190="","",IF(AND(U190="Marge ABACO (valeur)",X184=""),SUMIF('[3]Correpondance  PREPA MARG'!A:A,'Prépa marge'!T190,'[3]Correpondance  PREPA MARG'!DB:DB),""))</f>
        <v/>
      </c>
      <c r="Y190" t="str">
        <f>IF(U190="","",IF(U190="Frais accessoires",SUMIF('[3]Correpondance  PREPA MARG'!A:A,'Prépa marge'!T190,'[3]Correpondance  PREPA MARG'!AO:AO),""))</f>
        <v/>
      </c>
      <c r="Z190" t="str">
        <f>IF(U190="","",IF(U190="Cotisation Centrale",SUMIF('[3]Correpondance  PREPA MARG'!A:A,'Prépa marge'!T190,'[3]Correpondance  PREPA MARG'!BO:BO),""))</f>
        <v/>
      </c>
      <c r="AA190" t="str">
        <f>IF(U190="","",IF(U190="CA HT REEL",SUMIF('[3]Correpondance  PREPA MARG'!A:A,'Prépa marge'!T190,'[3]Correpondance  PREPA MARG'!AB:AB),""))</f>
        <v/>
      </c>
      <c r="AB190">
        <f ca="1">IF(U190="","",IF(U190="CAMV REEL",SUMIF('[3]Correpondance  PREPA MARG'!A:A,'Prépa marge'!T190,'[3]Correpondance  PREPA MARG'!BB:BB),""))</f>
        <v>13067.45</v>
      </c>
      <c r="AC190" t="str">
        <f>IF(U190="","",IF(U190="démarque connue (valeur)",SUMIF('[3]Correpondance  PREPA MARG'!A:A,'Prépa marge'!T190,'[3]Correpondance  PREPA MARG'!DO:DO),""))</f>
        <v/>
      </c>
      <c r="AD190" s="2">
        <f t="shared" ca="1" si="78"/>
        <v>6414.4500000000007</v>
      </c>
      <c r="AF190">
        <v>104518.15</v>
      </c>
    </row>
    <row r="191" spans="1:32">
      <c r="A191" s="23"/>
      <c r="B191" s="23"/>
      <c r="C191" s="59" t="s">
        <v>26</v>
      </c>
      <c r="D191" s="73">
        <f t="shared" ref="D191:L191" si="106">D189-D190-D181-D182</f>
        <v>2036</v>
      </c>
      <c r="E191" s="73">
        <f t="shared" si="106"/>
        <v>-352</v>
      </c>
      <c r="F191" s="73">
        <f t="shared" si="106"/>
        <v>0</v>
      </c>
      <c r="G191" s="73">
        <f t="shared" si="106"/>
        <v>0</v>
      </c>
      <c r="H191" s="73">
        <f t="shared" si="106"/>
        <v>0</v>
      </c>
      <c r="I191" s="73">
        <f t="shared" si="106"/>
        <v>0</v>
      </c>
      <c r="J191" s="73">
        <f t="shared" si="106"/>
        <v>0</v>
      </c>
      <c r="K191" s="73">
        <f t="shared" si="106"/>
        <v>0</v>
      </c>
      <c r="L191" s="73">
        <f t="shared" si="106"/>
        <v>0</v>
      </c>
      <c r="M191" s="73">
        <f>M189-M190-M181-M182</f>
        <v>0</v>
      </c>
      <c r="N191" s="73">
        <f>N189-N190-N181-N182</f>
        <v>0</v>
      </c>
      <c r="O191" s="73">
        <f>O189-O190-O181-O182</f>
        <v>0</v>
      </c>
      <c r="P191" s="74">
        <f>SUM(D191:O191)</f>
        <v>1684</v>
      </c>
      <c r="Q191" s="23"/>
      <c r="R191" s="57" t="s">
        <v>20</v>
      </c>
      <c r="S191" s="23"/>
      <c r="T191" s="23" t="str">
        <f>IF(COUNTIF('[3]Correpondance  PREPA MARG'!A:A,'Prépa marge'!C191)=0,IF(U190="démarque connue (valeur)","",T190),'Prépa marge'!C191)</f>
        <v>Charcuterie LS</v>
      </c>
      <c r="U191" s="23" t="str">
        <f t="shared" si="79"/>
        <v/>
      </c>
      <c r="V191" t="str">
        <f>IF(U191="","",IF(U191="CA HT",SUMIF('[3]Correpondance  PREPA MARG'!A:A,'Prépa marge'!T191,'[3]Correpondance  PREPA MARG'!CO:CO),""))</f>
        <v/>
      </c>
      <c r="W191" t="str">
        <f t="shared" si="75"/>
        <v/>
      </c>
      <c r="X191" t="str">
        <f>IF(U191="","",IF(AND(U191="Marge ABACO (valeur)",X185=""),SUMIF('[3]Correpondance  PREPA MARG'!A:A,'Prépa marge'!T191,'[3]Correpondance  PREPA MARG'!DB:DB),""))</f>
        <v/>
      </c>
      <c r="Y191" t="str">
        <f>IF(U191="","",IF(U191="Frais accessoires",SUMIF('[3]Correpondance  PREPA MARG'!A:A,'Prépa marge'!T191,'[3]Correpondance  PREPA MARG'!AO:AO),""))</f>
        <v/>
      </c>
      <c r="Z191" t="str">
        <f>IF(U191="","",IF(U191="Cotisation Centrale",SUMIF('[3]Correpondance  PREPA MARG'!A:A,'Prépa marge'!T191,'[3]Correpondance  PREPA MARG'!BO:BO),""))</f>
        <v/>
      </c>
      <c r="AA191" t="str">
        <f>IF(U191="","",IF(U191="CA HT REEL",SUMIF('[3]Correpondance  PREPA MARG'!A:A,'Prépa marge'!T191,'[3]Correpondance  PREPA MARG'!AB:AB),""))</f>
        <v/>
      </c>
      <c r="AB191" t="str">
        <f>IF(U191="","",IF(U191="CAMV REEL",SUMIF('[3]Correpondance  PREPA MARG'!A:A,'Prépa marge'!T191,'[3]Correpondance  PREPA MARG'!BB:BB),""))</f>
        <v/>
      </c>
      <c r="AC191" t="str">
        <f>IF(U191="","",IF(U191="démarque connue (valeur)",SUMIF('[3]Correpondance  PREPA MARG'!A:A,'Prépa marge'!T191,'[3]Correpondance  PREPA MARG'!DO:DO),""))</f>
        <v/>
      </c>
      <c r="AD191" s="2" t="str">
        <f t="shared" si="78"/>
        <v/>
      </c>
      <c r="AF191" t="s">
        <v>20</v>
      </c>
    </row>
    <row r="192" spans="1:32">
      <c r="A192" s="23"/>
      <c r="B192" s="23"/>
      <c r="C192" s="50" t="s">
        <v>27</v>
      </c>
      <c r="D192" s="67">
        <f t="shared" ref="D192:L192" si="107">IF(D214="ABACO","     néant",IF(D177=0,0,D191/D189))</f>
        <v>0.22574564807628339</v>
      </c>
      <c r="E192" s="67" t="str">
        <f t="shared" si="107"/>
        <v xml:space="preserve">     néant</v>
      </c>
      <c r="F192" s="67">
        <f t="shared" si="107"/>
        <v>0</v>
      </c>
      <c r="G192" s="67" t="str">
        <f t="shared" si="107"/>
        <v xml:space="preserve">     néant</v>
      </c>
      <c r="H192" s="67" t="str">
        <f t="shared" si="107"/>
        <v xml:space="preserve">     néant</v>
      </c>
      <c r="I192" s="67">
        <f t="shared" si="107"/>
        <v>0</v>
      </c>
      <c r="J192" s="67">
        <f t="shared" si="107"/>
        <v>0</v>
      </c>
      <c r="K192" s="67">
        <f t="shared" si="107"/>
        <v>0</v>
      </c>
      <c r="L192" s="67">
        <f t="shared" si="107"/>
        <v>0</v>
      </c>
      <c r="M192" s="67">
        <f>IF(M214="ABACO","     néant",IF(M177=0,0,M191/M189))</f>
        <v>0</v>
      </c>
      <c r="N192" s="67">
        <f>IF(N214="ABACO","     néant",IF(N177=0,0,N191/N189))</f>
        <v>0</v>
      </c>
      <c r="O192" s="67">
        <f>IF(O214="ABACO","     néant",IF(O177=0,0,O191/O189))</f>
        <v>0</v>
      </c>
      <c r="P192" s="67">
        <f>IF(P214="ABACO","     néant",IF(P177=0,0,P191/P189))</f>
        <v>0.18671693092360572</v>
      </c>
      <c r="Q192" s="23"/>
      <c r="R192" s="68" t="s">
        <v>20</v>
      </c>
      <c r="S192" s="23"/>
      <c r="T192" s="23" t="str">
        <f>IF(COUNTIF('[3]Correpondance  PREPA MARG'!A:A,'Prépa marge'!C192)=0,IF(U191="démarque connue (valeur)","",T191),'Prépa marge'!C192)</f>
        <v>Charcuterie LS</v>
      </c>
      <c r="U192" s="23" t="str">
        <f t="shared" si="79"/>
        <v/>
      </c>
      <c r="V192" t="str">
        <f>IF(U192="","",IF(U192="CA HT",SUMIF('[3]Correpondance  PREPA MARG'!A:A,'Prépa marge'!T192,'[3]Correpondance  PREPA MARG'!CO:CO),""))</f>
        <v/>
      </c>
      <c r="W192" t="str">
        <f t="shared" si="75"/>
        <v/>
      </c>
      <c r="X192" t="str">
        <f>IF(U192="","",IF(AND(U192="Marge ABACO (valeur)",X186=""),SUMIF('[3]Correpondance  PREPA MARG'!A:A,'Prépa marge'!T192,'[3]Correpondance  PREPA MARG'!DB:DB),""))</f>
        <v/>
      </c>
      <c r="Y192" t="str">
        <f>IF(U192="","",IF(U192="Frais accessoires",SUMIF('[3]Correpondance  PREPA MARG'!A:A,'Prépa marge'!T192,'[3]Correpondance  PREPA MARG'!AO:AO),""))</f>
        <v/>
      </c>
      <c r="Z192" t="str">
        <f>IF(U192="","",IF(U192="Cotisation Centrale",SUMIF('[3]Correpondance  PREPA MARG'!A:A,'Prépa marge'!T192,'[3]Correpondance  PREPA MARG'!BO:BO),""))</f>
        <v/>
      </c>
      <c r="AA192" t="str">
        <f>IF(U192="","",IF(U192="CA HT REEL",SUMIF('[3]Correpondance  PREPA MARG'!A:A,'Prépa marge'!T192,'[3]Correpondance  PREPA MARG'!AB:AB),""))</f>
        <v/>
      </c>
      <c r="AB192" t="str">
        <f>IF(U192="","",IF(U192="CAMV REEL",SUMIF('[3]Correpondance  PREPA MARG'!A:A,'Prépa marge'!T192,'[3]Correpondance  PREPA MARG'!BB:BB),""))</f>
        <v/>
      </c>
      <c r="AC192" t="str">
        <f>IF(U192="","",IF(U192="démarque connue (valeur)",SUMIF('[3]Correpondance  PREPA MARG'!A:A,'Prépa marge'!T192,'[3]Correpondance  PREPA MARG'!DO:DO),""))</f>
        <v/>
      </c>
      <c r="AD192" s="2" t="str">
        <f t="shared" si="78"/>
        <v/>
      </c>
      <c r="AF192" t="s">
        <v>20</v>
      </c>
    </row>
    <row r="193" spans="1:32">
      <c r="A193" s="23"/>
      <c r="B193" s="23"/>
      <c r="C193" s="23"/>
      <c r="D193" s="23"/>
      <c r="E193" s="23"/>
      <c r="F193" s="23"/>
      <c r="G193" s="23"/>
      <c r="H193" s="23"/>
      <c r="I193" s="23"/>
      <c r="J193" s="23"/>
      <c r="K193" s="23"/>
      <c r="L193" s="23"/>
      <c r="M193" s="23"/>
      <c r="N193" s="23"/>
      <c r="O193" s="23"/>
      <c r="P193" s="23"/>
      <c r="Q193" s="23"/>
      <c r="R193" s="29" t="s">
        <v>20</v>
      </c>
      <c r="S193" s="23"/>
      <c r="T193" s="23" t="str">
        <f>IF(COUNTIF('[3]Correpondance  PREPA MARG'!A:A,'Prépa marge'!C193)=0,IF(U192="démarque connue (valeur)","",T192),'Prépa marge'!C193)</f>
        <v>Charcuterie LS</v>
      </c>
      <c r="U193" s="23" t="str">
        <f t="shared" si="79"/>
        <v/>
      </c>
      <c r="V193" t="str">
        <f>IF(U193="","",IF(U193="CA HT",SUMIF('[3]Correpondance  PREPA MARG'!A:A,'Prépa marge'!T193,'[3]Correpondance  PREPA MARG'!CO:CO),""))</f>
        <v/>
      </c>
      <c r="W193" t="str">
        <f t="shared" si="75"/>
        <v/>
      </c>
      <c r="X193" t="str">
        <f>IF(U193="","",IF(AND(U193="Marge ABACO (valeur)",X187=""),SUMIF('[3]Correpondance  PREPA MARG'!A:A,'Prépa marge'!T193,'[3]Correpondance  PREPA MARG'!DB:DB),""))</f>
        <v/>
      </c>
      <c r="Y193" t="str">
        <f>IF(U193="","",IF(U193="Frais accessoires",SUMIF('[3]Correpondance  PREPA MARG'!A:A,'Prépa marge'!T193,'[3]Correpondance  PREPA MARG'!AO:AO),""))</f>
        <v/>
      </c>
      <c r="Z193" t="str">
        <f>IF(U193="","",IF(U193="Cotisation Centrale",SUMIF('[3]Correpondance  PREPA MARG'!A:A,'Prépa marge'!T193,'[3]Correpondance  PREPA MARG'!BO:BO),""))</f>
        <v/>
      </c>
      <c r="AA193" t="str">
        <f>IF(U193="","",IF(U193="CA HT REEL",SUMIF('[3]Correpondance  PREPA MARG'!A:A,'Prépa marge'!T193,'[3]Correpondance  PREPA MARG'!AB:AB),""))</f>
        <v/>
      </c>
      <c r="AB193" t="str">
        <f>IF(U193="","",IF(U193="CAMV REEL",SUMIF('[3]Correpondance  PREPA MARG'!A:A,'Prépa marge'!T193,'[3]Correpondance  PREPA MARG'!BB:BB),""))</f>
        <v/>
      </c>
      <c r="AC193" t="str">
        <f>IF(U193="","",IF(U193="démarque connue (valeur)",SUMIF('[3]Correpondance  PREPA MARG'!A:A,'Prépa marge'!T193,'[3]Correpondance  PREPA MARG'!DO:DO),""))</f>
        <v/>
      </c>
      <c r="AD193" s="2" t="str">
        <f t="shared" si="78"/>
        <v/>
      </c>
      <c r="AF193" t="s">
        <v>20</v>
      </c>
    </row>
    <row r="194" spans="1:32">
      <c r="A194" s="23"/>
      <c r="B194" s="23"/>
      <c r="C194" s="75" t="s">
        <v>28</v>
      </c>
      <c r="D194" s="76">
        <f t="shared" ref="D194:L194" si="108">IF(D214="ABACO","       NA",D186-D192)</f>
        <v>4.679010976826703E-2</v>
      </c>
      <c r="E194" s="76" t="str">
        <f t="shared" si="108"/>
        <v xml:space="preserve">       NA</v>
      </c>
      <c r="F194" s="76">
        <f t="shared" si="108"/>
        <v>0</v>
      </c>
      <c r="G194" s="76" t="str">
        <f t="shared" si="108"/>
        <v xml:space="preserve">       NA</v>
      </c>
      <c r="H194" s="76" t="str">
        <f t="shared" si="108"/>
        <v xml:space="preserve">       NA</v>
      </c>
      <c r="I194" s="76">
        <f t="shared" si="108"/>
        <v>0</v>
      </c>
      <c r="J194" s="76">
        <f t="shared" si="108"/>
        <v>0</v>
      </c>
      <c r="K194" s="76">
        <f t="shared" si="108"/>
        <v>0</v>
      </c>
      <c r="L194" s="76">
        <f t="shared" si="108"/>
        <v>0</v>
      </c>
      <c r="M194" s="76">
        <f>IF(M214="ABACO","       NA",M186-M192)</f>
        <v>0</v>
      </c>
      <c r="N194" s="76">
        <f>IF(N214="ABACO","       NA",N186-N192)</f>
        <v>0</v>
      </c>
      <c r="O194" s="76">
        <f>IF(O214="ABACO","       NA",O186-O192)</f>
        <v>0</v>
      </c>
      <c r="P194" s="76">
        <f>IF(P214="ABACO","       NA",P186-P192)</f>
        <v>9.2143058008325646E-2</v>
      </c>
      <c r="Q194" s="23"/>
      <c r="R194" s="77" t="s">
        <v>20</v>
      </c>
      <c r="S194" s="23"/>
      <c r="T194" s="23" t="str">
        <f>IF(COUNTIF('[3]Correpondance  PREPA MARG'!A:A,'Prépa marge'!C194)=0,IF(U193="démarque connue (valeur)","",T193),'Prépa marge'!C194)</f>
        <v>Charcuterie LS</v>
      </c>
      <c r="U194" s="23" t="str">
        <f t="shared" si="79"/>
        <v/>
      </c>
      <c r="V194" t="str">
        <f>IF(U194="","",IF(U194="CA HT",SUMIF('[3]Correpondance  PREPA MARG'!A:A,'Prépa marge'!T194,'[3]Correpondance  PREPA MARG'!CO:CO),""))</f>
        <v/>
      </c>
      <c r="W194" t="str">
        <f t="shared" si="75"/>
        <v/>
      </c>
      <c r="X194" t="str">
        <f>IF(U194="","",IF(AND(U194="Marge ABACO (valeur)",X188=""),SUMIF('[3]Correpondance  PREPA MARG'!A:A,'Prépa marge'!T194,'[3]Correpondance  PREPA MARG'!DB:DB),""))</f>
        <v/>
      </c>
      <c r="Y194" t="str">
        <f>IF(U194="","",IF(U194="Frais accessoires",SUMIF('[3]Correpondance  PREPA MARG'!A:A,'Prépa marge'!T194,'[3]Correpondance  PREPA MARG'!AO:AO),""))</f>
        <v/>
      </c>
      <c r="Z194" t="str">
        <f>IF(U194="","",IF(U194="Cotisation Centrale",SUMIF('[3]Correpondance  PREPA MARG'!A:A,'Prépa marge'!T194,'[3]Correpondance  PREPA MARG'!BO:BO),""))</f>
        <v/>
      </c>
      <c r="AA194" t="str">
        <f>IF(U194="","",IF(U194="CA HT REEL",SUMIF('[3]Correpondance  PREPA MARG'!A:A,'Prépa marge'!T194,'[3]Correpondance  PREPA MARG'!AB:AB),""))</f>
        <v/>
      </c>
      <c r="AB194" t="str">
        <f>IF(U194="","",IF(U194="CAMV REEL",SUMIF('[3]Correpondance  PREPA MARG'!A:A,'Prépa marge'!T194,'[3]Correpondance  PREPA MARG'!BB:BB),""))</f>
        <v/>
      </c>
      <c r="AC194" t="str">
        <f>IF(U194="","",IF(U194="démarque connue (valeur)",SUMIF('[3]Correpondance  PREPA MARG'!A:A,'Prépa marge'!T194,'[3]Correpondance  PREPA MARG'!DO:DO),""))</f>
        <v/>
      </c>
      <c r="AD194" s="2" t="str">
        <f t="shared" si="78"/>
        <v/>
      </c>
      <c r="AF194" t="s">
        <v>20</v>
      </c>
    </row>
    <row r="195" spans="1:32">
      <c r="A195" s="23"/>
      <c r="B195" s="23"/>
      <c r="C195" s="23"/>
      <c r="D195" s="23"/>
      <c r="E195" s="23"/>
      <c r="F195" s="23"/>
      <c r="G195" s="23"/>
      <c r="H195" s="23"/>
      <c r="I195" s="23"/>
      <c r="J195" s="23"/>
      <c r="K195" s="23"/>
      <c r="L195" s="23"/>
      <c r="M195" s="23"/>
      <c r="N195" s="23"/>
      <c r="O195" s="23"/>
      <c r="P195" s="23"/>
      <c r="Q195" s="23"/>
      <c r="R195" s="29" t="s">
        <v>20</v>
      </c>
      <c r="S195" s="23"/>
      <c r="T195" s="23" t="str">
        <f>IF(COUNTIF('[3]Correpondance  PREPA MARG'!A:A,'Prépa marge'!C195)=0,IF(U194="démarque connue (valeur)","",T194),'Prépa marge'!C195)</f>
        <v>Charcuterie LS</v>
      </c>
      <c r="U195" s="23" t="str">
        <f t="shared" si="79"/>
        <v/>
      </c>
      <c r="V195" t="str">
        <f>IF(U195="","",IF(U195="CA HT",SUMIF('[3]Correpondance  PREPA MARG'!A:A,'Prépa marge'!T195,'[3]Correpondance  PREPA MARG'!CO:CO),""))</f>
        <v/>
      </c>
      <c r="W195" t="str">
        <f t="shared" si="75"/>
        <v/>
      </c>
      <c r="X195" t="str">
        <f>IF(U195="","",IF(AND(U195="Marge ABACO (valeur)",X189=""),SUMIF('[3]Correpondance  PREPA MARG'!A:A,'Prépa marge'!T195,'[3]Correpondance  PREPA MARG'!DB:DB),""))</f>
        <v/>
      </c>
      <c r="Y195" t="str">
        <f>IF(U195="","",IF(U195="Frais accessoires",SUMIF('[3]Correpondance  PREPA MARG'!A:A,'Prépa marge'!T195,'[3]Correpondance  PREPA MARG'!AO:AO),""))</f>
        <v/>
      </c>
      <c r="Z195" t="str">
        <f>IF(U195="","",IF(U195="Cotisation Centrale",SUMIF('[3]Correpondance  PREPA MARG'!A:A,'Prépa marge'!T195,'[3]Correpondance  PREPA MARG'!BO:BO),""))</f>
        <v/>
      </c>
      <c r="AA195" t="str">
        <f>IF(U195="","",IF(U195="CA HT REEL",SUMIF('[3]Correpondance  PREPA MARG'!A:A,'Prépa marge'!T195,'[3]Correpondance  PREPA MARG'!AB:AB),""))</f>
        <v/>
      </c>
      <c r="AB195" t="str">
        <f>IF(U195="","",IF(U195="CAMV REEL",SUMIF('[3]Correpondance  PREPA MARG'!A:A,'Prépa marge'!T195,'[3]Correpondance  PREPA MARG'!BB:BB),""))</f>
        <v/>
      </c>
      <c r="AC195" t="str">
        <f>IF(U195="","",IF(U195="démarque connue (valeur)",SUMIF('[3]Correpondance  PREPA MARG'!A:A,'Prépa marge'!T195,'[3]Correpondance  PREPA MARG'!DO:DO),""))</f>
        <v/>
      </c>
      <c r="AD195" s="2" t="str">
        <f t="shared" si="78"/>
        <v/>
      </c>
      <c r="AF195" t="s">
        <v>20</v>
      </c>
    </row>
    <row r="196" spans="1:32" ht="15.75" thickBot="1">
      <c r="A196" s="23"/>
      <c r="B196" s="23"/>
      <c r="C196" s="30" t="s">
        <v>29</v>
      </c>
      <c r="D196" s="31"/>
      <c r="E196" s="31"/>
      <c r="F196" s="31"/>
      <c r="G196" s="31"/>
      <c r="H196" s="31"/>
      <c r="I196" s="31"/>
      <c r="J196" s="31"/>
      <c r="K196" s="31"/>
      <c r="L196" s="31"/>
      <c r="M196" s="31"/>
      <c r="N196" s="31"/>
      <c r="O196" s="31"/>
      <c r="P196" s="32"/>
      <c r="Q196" s="23"/>
      <c r="R196" s="33" t="s">
        <v>20</v>
      </c>
      <c r="S196" s="23"/>
      <c r="T196" s="23" t="str">
        <f>IF(COUNTIF('[3]Correpondance  PREPA MARG'!A:A,'Prépa marge'!C196)=0,IF(U195="démarque connue (valeur)","",T195),'Prépa marge'!C196)</f>
        <v>Charcuterie LS</v>
      </c>
      <c r="U196" s="23" t="str">
        <f t="shared" si="79"/>
        <v/>
      </c>
      <c r="V196" t="str">
        <f>IF(U196="","",IF(U196="CA HT",SUMIF('[3]Correpondance  PREPA MARG'!A:A,'Prépa marge'!T196,'[3]Correpondance  PREPA MARG'!CO:CO),""))</f>
        <v/>
      </c>
      <c r="W196" t="str">
        <f t="shared" si="75"/>
        <v/>
      </c>
      <c r="X196" t="str">
        <f>IF(U196="","",IF(AND(U196="Marge ABACO (valeur)",X190=""),SUMIF('[3]Correpondance  PREPA MARG'!A:A,'Prépa marge'!T196,'[3]Correpondance  PREPA MARG'!DB:DB),""))</f>
        <v/>
      </c>
      <c r="Y196" t="str">
        <f>IF(U196="","",IF(U196="Frais accessoires",SUMIF('[3]Correpondance  PREPA MARG'!A:A,'Prépa marge'!T196,'[3]Correpondance  PREPA MARG'!AO:AO),""))</f>
        <v/>
      </c>
      <c r="Z196" t="str">
        <f>IF(U196="","",IF(U196="Cotisation Centrale",SUMIF('[3]Correpondance  PREPA MARG'!A:A,'Prépa marge'!T196,'[3]Correpondance  PREPA MARG'!BO:BO),""))</f>
        <v/>
      </c>
      <c r="AA196" t="str">
        <f>IF(U196="","",IF(U196="CA HT REEL",SUMIF('[3]Correpondance  PREPA MARG'!A:A,'Prépa marge'!T196,'[3]Correpondance  PREPA MARG'!AB:AB),""))</f>
        <v/>
      </c>
      <c r="AB196" t="str">
        <f>IF(U196="","",IF(U196="CAMV REEL",SUMIF('[3]Correpondance  PREPA MARG'!A:A,'Prépa marge'!T196,'[3]Correpondance  PREPA MARG'!BB:BB),""))</f>
        <v/>
      </c>
      <c r="AC196" t="str">
        <f>IF(U196="","",IF(U196="démarque connue (valeur)",SUMIF('[3]Correpondance  PREPA MARG'!A:A,'Prépa marge'!T196,'[3]Correpondance  PREPA MARG'!DO:DO),""))</f>
        <v/>
      </c>
      <c r="AD196" s="2" t="str">
        <f t="shared" si="78"/>
        <v/>
      </c>
      <c r="AF196" t="s">
        <v>20</v>
      </c>
    </row>
    <row r="197" spans="1:32" ht="15.75" thickBot="1">
      <c r="A197" s="23"/>
      <c r="B197" s="23"/>
      <c r="C197" s="54" t="s">
        <v>7</v>
      </c>
      <c r="D197" s="78">
        <v>421</v>
      </c>
      <c r="E197" s="79"/>
      <c r="F197" s="79"/>
      <c r="G197" s="79"/>
      <c r="H197" s="79"/>
      <c r="I197" s="79"/>
      <c r="J197" s="79"/>
      <c r="K197" s="79"/>
      <c r="L197" s="79"/>
      <c r="M197" s="79"/>
      <c r="N197" s="79"/>
      <c r="O197" s="80"/>
      <c r="P197" s="44">
        <f>SUM(D197:O197)</f>
        <v>421</v>
      </c>
      <c r="Q197" s="23"/>
      <c r="R197" s="45">
        <v>3193</v>
      </c>
      <c r="S197" s="23"/>
      <c r="T197" s="23" t="str">
        <f>IF(COUNTIF('[3]Correpondance  PREPA MARG'!A:A,'Prépa marge'!C197)=0,IF(U196="démarque connue (valeur)","",T196),'Prépa marge'!C197)</f>
        <v>Charcuterie LS</v>
      </c>
      <c r="U197" s="23" t="str">
        <f t="shared" si="79"/>
        <v>démarque connue (valeur)</v>
      </c>
      <c r="V197" t="str">
        <f>IF(U197="","",IF(U197="CA HT",SUMIF('[3]Correpondance  PREPA MARG'!A:A,'Prépa marge'!T197,'[3]Correpondance  PREPA MARG'!CO:CO),""))</f>
        <v/>
      </c>
      <c r="W197" t="str">
        <f t="shared" si="75"/>
        <v/>
      </c>
      <c r="X197" t="str">
        <f>IF(U197="","",IF(AND(U197="Marge ABACO (valeur)",X191=""),SUMIF('[3]Correpondance  PREPA MARG'!A:A,'Prépa marge'!T197,'[3]Correpondance  PREPA MARG'!DB:DB),""))</f>
        <v/>
      </c>
      <c r="Y197" t="str">
        <f>IF(U197="","",IF(U197="Frais accessoires",SUMIF('[3]Correpondance  PREPA MARG'!A:A,'Prépa marge'!T197,'[3]Correpondance  PREPA MARG'!AO:AO),""))</f>
        <v/>
      </c>
      <c r="Z197" t="str">
        <f>IF(U197="","",IF(U197="Cotisation Centrale",SUMIF('[3]Correpondance  PREPA MARG'!A:A,'Prépa marge'!T197,'[3]Correpondance  PREPA MARG'!BO:BO),""))</f>
        <v/>
      </c>
      <c r="AA197" t="str">
        <f>IF(U197="","",IF(U197="CA HT REEL",SUMIF('[3]Correpondance  PREPA MARG'!A:A,'Prépa marge'!T197,'[3]Correpondance  PREPA MARG'!AB:AB),""))</f>
        <v/>
      </c>
      <c r="AB197" t="str">
        <f>IF(U197="","",IF(U197="CAMV REEL",SUMIF('[3]Correpondance  PREPA MARG'!A:A,'Prépa marge'!T197,'[3]Correpondance  PREPA MARG'!BB:BB),""))</f>
        <v/>
      </c>
      <c r="AC197">
        <f ca="1">IF(U197="","",IF(U197="démarque connue (valeur)",SUMIF('[3]Correpondance  PREPA MARG'!A:A,'Prépa marge'!T197,'[3]Correpondance  PREPA MARG'!DO:DO),""))</f>
        <v>749</v>
      </c>
      <c r="AD197" s="2">
        <f t="shared" ca="1" si="78"/>
        <v>328</v>
      </c>
      <c r="AF197">
        <v>1903</v>
      </c>
    </row>
    <row r="198" spans="1:32" ht="15.75" thickBot="1">
      <c r="A198" s="23"/>
      <c r="B198" s="23"/>
      <c r="C198" s="59" t="s">
        <v>30</v>
      </c>
      <c r="D198" s="81">
        <f t="shared" ref="D198:L198" si="109">IF(D189=0,0,D197/D189)</f>
        <v>4.6679232730901431E-2</v>
      </c>
      <c r="E198" s="81">
        <f t="shared" si="109"/>
        <v>0</v>
      </c>
      <c r="F198" s="81">
        <f t="shared" si="109"/>
        <v>0</v>
      </c>
      <c r="G198" s="81">
        <f t="shared" si="109"/>
        <v>0</v>
      </c>
      <c r="H198" s="81">
        <f t="shared" si="109"/>
        <v>0</v>
      </c>
      <c r="I198" s="81">
        <f t="shared" si="109"/>
        <v>0</v>
      </c>
      <c r="J198" s="81">
        <f t="shared" si="109"/>
        <v>0</v>
      </c>
      <c r="K198" s="81">
        <f t="shared" si="109"/>
        <v>0</v>
      </c>
      <c r="L198" s="81">
        <f t="shared" si="109"/>
        <v>0</v>
      </c>
      <c r="M198" s="81">
        <f>IF(M189=0,0,M197/M189)</f>
        <v>0</v>
      </c>
      <c r="N198" s="81">
        <f>IF(N189=0,0,N197/N189)</f>
        <v>0</v>
      </c>
      <c r="O198" s="81">
        <f>IF(O189=0,0,O197/O189)</f>
        <v>0</v>
      </c>
      <c r="P198" s="82">
        <f>IF(P189=0,0,P197/P189)</f>
        <v>4.6679232730901431E-2</v>
      </c>
      <c r="Q198" s="23"/>
      <c r="R198" s="83" t="s">
        <v>20</v>
      </c>
      <c r="S198" s="23"/>
      <c r="T198" s="23" t="str">
        <f>IF(COUNTIF('[3]Correpondance  PREPA MARG'!A:A,'Prépa marge'!C198)=0,IF(U197="démarque connue (valeur)","",T197),'Prépa marge'!C198)</f>
        <v/>
      </c>
      <c r="U198" s="23" t="str">
        <f t="shared" si="79"/>
        <v/>
      </c>
      <c r="V198" t="str">
        <f>IF(U198="","",IF(U198="CA HT",SUMIF('[3]Correpondance  PREPA MARG'!A:A,'Prépa marge'!T198,'[3]Correpondance  PREPA MARG'!CO:CO),""))</f>
        <v/>
      </c>
      <c r="W198" t="str">
        <f t="shared" si="75"/>
        <v/>
      </c>
      <c r="X198" t="str">
        <f>IF(U198="","",IF(AND(U198="Marge ABACO (valeur)",X192=""),SUMIF('[3]Correpondance  PREPA MARG'!A:A,'Prépa marge'!T198,'[3]Correpondance  PREPA MARG'!DB:DB),""))</f>
        <v/>
      </c>
      <c r="Y198" t="str">
        <f>IF(U198="","",IF(U198="Frais accessoires",SUMIF('[3]Correpondance  PREPA MARG'!A:A,'Prépa marge'!T198,'[3]Correpondance  PREPA MARG'!AO:AO),""))</f>
        <v/>
      </c>
      <c r="Z198" t="str">
        <f>IF(U198="","",IF(U198="Cotisation Centrale",SUMIF('[3]Correpondance  PREPA MARG'!A:A,'Prépa marge'!T198,'[3]Correpondance  PREPA MARG'!BO:BO),""))</f>
        <v/>
      </c>
      <c r="AA198" t="str">
        <f>IF(U198="","",IF(U198="CA HT REEL",SUMIF('[3]Correpondance  PREPA MARG'!A:A,'Prépa marge'!T198,'[3]Correpondance  PREPA MARG'!AB:AB),""))</f>
        <v/>
      </c>
      <c r="AB198" t="str">
        <f>IF(U198="","",IF(U198="CAMV REEL",SUMIF('[3]Correpondance  PREPA MARG'!A:A,'Prépa marge'!T198,'[3]Correpondance  PREPA MARG'!BB:BB),""))</f>
        <v/>
      </c>
      <c r="AC198" t="str">
        <f>IF(U198="","",IF(U198="démarque connue (valeur)",SUMIF('[3]Correpondance  PREPA MARG'!A:A,'Prépa marge'!T198,'[3]Correpondance  PREPA MARG'!DO:DO),""))</f>
        <v/>
      </c>
      <c r="AD198" s="2" t="str">
        <f t="shared" si="78"/>
        <v/>
      </c>
      <c r="AF198" t="s">
        <v>20</v>
      </c>
    </row>
    <row r="199" spans="1:32" ht="15.75" thickBot="1">
      <c r="A199" s="23"/>
      <c r="B199" s="23"/>
      <c r="C199" s="84" t="s">
        <v>31</v>
      </c>
      <c r="D199" s="85"/>
      <c r="E199" s="86"/>
      <c r="F199" s="86"/>
      <c r="G199" s="86"/>
      <c r="H199" s="86"/>
      <c r="I199" s="86"/>
      <c r="J199" s="86"/>
      <c r="K199" s="86"/>
      <c r="L199" s="86"/>
      <c r="M199" s="86"/>
      <c r="N199" s="86"/>
      <c r="O199" s="87"/>
      <c r="P199" s="88">
        <f>IF(P189&lt;&gt;0,P200/P189,0)</f>
        <v>0</v>
      </c>
      <c r="Q199" s="23"/>
      <c r="R199" s="83" t="s">
        <v>20</v>
      </c>
      <c r="S199" s="23"/>
      <c r="T199" s="23" t="str">
        <f>IF(COUNTIF('[3]Correpondance  PREPA MARG'!A:A,'Prépa marge'!C199)=0,IF(U198="démarque connue (valeur)","",T198),'Prépa marge'!C199)</f>
        <v/>
      </c>
      <c r="U199" s="23" t="str">
        <f t="shared" si="79"/>
        <v/>
      </c>
      <c r="V199" t="str">
        <f>IF(U199="","",IF(U199="CA HT",SUMIF('[3]Correpondance  PREPA MARG'!A:A,'Prépa marge'!T199,'[3]Correpondance  PREPA MARG'!CO:CO),""))</f>
        <v/>
      </c>
      <c r="W199" t="str">
        <f t="shared" ref="W199:W262" si="110">IF(AND(V198&lt;&gt;"",X200&lt;&gt;""),V198-X200,"")</f>
        <v/>
      </c>
      <c r="X199" t="str">
        <f>IF(U199="","",IF(AND(U199="Marge ABACO (valeur)",X193=""),SUMIF('[3]Correpondance  PREPA MARG'!A:A,'Prépa marge'!T199,'[3]Correpondance  PREPA MARG'!DB:DB),""))</f>
        <v/>
      </c>
      <c r="Y199" t="str">
        <f>IF(U199="","",IF(U199="Frais accessoires",SUMIF('[3]Correpondance  PREPA MARG'!A:A,'Prépa marge'!T199,'[3]Correpondance  PREPA MARG'!AO:AO),""))</f>
        <v/>
      </c>
      <c r="Z199" t="str">
        <f>IF(U199="","",IF(U199="Cotisation Centrale",SUMIF('[3]Correpondance  PREPA MARG'!A:A,'Prépa marge'!T199,'[3]Correpondance  PREPA MARG'!BO:BO),""))</f>
        <v/>
      </c>
      <c r="AA199" t="str">
        <f>IF(U199="","",IF(U199="CA HT REEL",SUMIF('[3]Correpondance  PREPA MARG'!A:A,'Prépa marge'!T199,'[3]Correpondance  PREPA MARG'!AB:AB),""))</f>
        <v/>
      </c>
      <c r="AB199" t="str">
        <f>IF(U199="","",IF(U199="CAMV REEL",SUMIF('[3]Correpondance  PREPA MARG'!A:A,'Prépa marge'!T199,'[3]Correpondance  PREPA MARG'!BB:BB),""))</f>
        <v/>
      </c>
      <c r="AC199" t="str">
        <f>IF(U199="","",IF(U199="démarque connue (valeur)",SUMIF('[3]Correpondance  PREPA MARG'!A:A,'Prépa marge'!T199,'[3]Correpondance  PREPA MARG'!DO:DO),""))</f>
        <v/>
      </c>
      <c r="AD199" s="2" t="str">
        <f t="shared" si="78"/>
        <v/>
      </c>
      <c r="AF199" t="s">
        <v>20</v>
      </c>
    </row>
    <row r="200" spans="1:32" ht="15.75" thickBot="1">
      <c r="A200" s="23"/>
      <c r="B200" s="23"/>
      <c r="C200" s="89" t="s">
        <v>32</v>
      </c>
      <c r="D200" s="47">
        <f t="shared" ref="D200:L200" si="111">D189*D199</f>
        <v>0</v>
      </c>
      <c r="E200" s="47">
        <f t="shared" si="111"/>
        <v>0</v>
      </c>
      <c r="F200" s="47">
        <f t="shared" si="111"/>
        <v>0</v>
      </c>
      <c r="G200" s="47">
        <f t="shared" si="111"/>
        <v>0</v>
      </c>
      <c r="H200" s="47">
        <f t="shared" si="111"/>
        <v>0</v>
      </c>
      <c r="I200" s="47">
        <f t="shared" si="111"/>
        <v>0</v>
      </c>
      <c r="J200" s="47">
        <f t="shared" si="111"/>
        <v>0</v>
      </c>
      <c r="K200" s="47">
        <f t="shared" si="111"/>
        <v>0</v>
      </c>
      <c r="L200" s="47">
        <f t="shared" si="111"/>
        <v>0</v>
      </c>
      <c r="M200" s="47">
        <f>M189*M199</f>
        <v>0</v>
      </c>
      <c r="N200" s="47">
        <f>N189*N199</f>
        <v>0</v>
      </c>
      <c r="O200" s="47">
        <f>O189*O199</f>
        <v>0</v>
      </c>
      <c r="P200" s="90">
        <f>SUM(D200:O200)</f>
        <v>0</v>
      </c>
      <c r="Q200" s="23"/>
      <c r="R200" s="91" t="s">
        <v>20</v>
      </c>
      <c r="S200" s="92"/>
      <c r="T200" s="23" t="str">
        <f>IF(COUNTIF('[3]Correpondance  PREPA MARG'!A:A,'Prépa marge'!C200)=0,IF(U199="démarque connue (valeur)","",T199),'Prépa marge'!C200)</f>
        <v/>
      </c>
      <c r="U200" s="23" t="str">
        <f t="shared" si="79"/>
        <v/>
      </c>
      <c r="V200" t="str">
        <f>IF(U200="","",IF(U200="CA HT",SUMIF('[3]Correpondance  PREPA MARG'!A:A,'Prépa marge'!T200,'[3]Correpondance  PREPA MARG'!CO:CO),""))</f>
        <v/>
      </c>
      <c r="W200" t="str">
        <f t="shared" si="110"/>
        <v/>
      </c>
      <c r="X200" t="str">
        <f>IF(U200="","",IF(AND(U200="Marge ABACO (valeur)",X194=""),SUMIF('[3]Correpondance  PREPA MARG'!A:A,'Prépa marge'!T200,'[3]Correpondance  PREPA MARG'!DB:DB),""))</f>
        <v/>
      </c>
      <c r="Y200" t="str">
        <f>IF(U200="","",IF(U200="Frais accessoires",SUMIF('[3]Correpondance  PREPA MARG'!A:A,'Prépa marge'!T200,'[3]Correpondance  PREPA MARG'!AO:AO),""))</f>
        <v/>
      </c>
      <c r="Z200" t="str">
        <f>IF(U200="","",IF(U200="Cotisation Centrale",SUMIF('[3]Correpondance  PREPA MARG'!A:A,'Prépa marge'!T200,'[3]Correpondance  PREPA MARG'!BO:BO),""))</f>
        <v/>
      </c>
      <c r="AA200" t="str">
        <f>IF(U200="","",IF(U200="CA HT REEL",SUMIF('[3]Correpondance  PREPA MARG'!A:A,'Prépa marge'!T200,'[3]Correpondance  PREPA MARG'!AB:AB),""))</f>
        <v/>
      </c>
      <c r="AB200" t="str">
        <f>IF(U200="","",IF(U200="CAMV REEL",SUMIF('[3]Correpondance  PREPA MARG'!A:A,'Prépa marge'!T200,'[3]Correpondance  PREPA MARG'!BB:BB),""))</f>
        <v/>
      </c>
      <c r="AC200" t="str">
        <f>IF(U200="","",IF(U200="démarque connue (valeur)",SUMIF('[3]Correpondance  PREPA MARG'!A:A,'Prépa marge'!T200,'[3]Correpondance  PREPA MARG'!DO:DO),""))</f>
        <v/>
      </c>
      <c r="AD200" s="2" t="str">
        <f t="shared" si="78"/>
        <v/>
      </c>
      <c r="AF200" t="s">
        <v>20</v>
      </c>
    </row>
    <row r="201" spans="1:32" ht="15.75" thickBot="1">
      <c r="A201" s="23"/>
      <c r="B201" s="23"/>
      <c r="C201" s="84" t="s">
        <v>33</v>
      </c>
      <c r="D201" s="93"/>
      <c r="E201" s="94"/>
      <c r="F201" s="94"/>
      <c r="G201" s="94"/>
      <c r="H201" s="94"/>
      <c r="I201" s="94"/>
      <c r="J201" s="94"/>
      <c r="K201" s="94"/>
      <c r="L201" s="94"/>
      <c r="M201" s="94"/>
      <c r="N201" s="94"/>
      <c r="O201" s="95"/>
      <c r="P201" s="96">
        <f>SUM(D201:O201)</f>
        <v>0</v>
      </c>
      <c r="Q201" s="23"/>
      <c r="R201" s="91" t="s">
        <v>20</v>
      </c>
      <c r="S201" s="92"/>
      <c r="T201" s="23" t="str">
        <f>IF(COUNTIF('[3]Correpondance  PREPA MARG'!A:A,'Prépa marge'!C201)=0,IF(U200="démarque connue (valeur)","",T200),'Prépa marge'!C201)</f>
        <v/>
      </c>
      <c r="U201" s="23" t="str">
        <f t="shared" si="79"/>
        <v/>
      </c>
      <c r="V201" t="str">
        <f>IF(U201="","",IF(U201="CA HT",SUMIF('[3]Correpondance  PREPA MARG'!A:A,'Prépa marge'!T201,'[3]Correpondance  PREPA MARG'!CO:CO),""))</f>
        <v/>
      </c>
      <c r="W201" t="str">
        <f t="shared" si="110"/>
        <v/>
      </c>
      <c r="X201" t="str">
        <f>IF(U201="","",IF(AND(U201="Marge ABACO (valeur)",X195=""),SUMIF('[3]Correpondance  PREPA MARG'!A:A,'Prépa marge'!T201,'[3]Correpondance  PREPA MARG'!DB:DB),""))</f>
        <v/>
      </c>
      <c r="Y201" t="str">
        <f>IF(U201="","",IF(U201="Frais accessoires",SUMIF('[3]Correpondance  PREPA MARG'!A:A,'Prépa marge'!T201,'[3]Correpondance  PREPA MARG'!AO:AO),""))</f>
        <v/>
      </c>
      <c r="Z201" t="str">
        <f>IF(U201="","",IF(U201="Cotisation Centrale",SUMIF('[3]Correpondance  PREPA MARG'!A:A,'Prépa marge'!T201,'[3]Correpondance  PREPA MARG'!BO:BO),""))</f>
        <v/>
      </c>
      <c r="AA201" t="str">
        <f>IF(U201="","",IF(U201="CA HT REEL",SUMIF('[3]Correpondance  PREPA MARG'!A:A,'Prépa marge'!T201,'[3]Correpondance  PREPA MARG'!AB:AB),""))</f>
        <v/>
      </c>
      <c r="AB201" t="str">
        <f>IF(U201="","",IF(U201="CAMV REEL",SUMIF('[3]Correpondance  PREPA MARG'!A:A,'Prépa marge'!T201,'[3]Correpondance  PREPA MARG'!BB:BB),""))</f>
        <v/>
      </c>
      <c r="AC201" t="str">
        <f>IF(U201="","",IF(U201="démarque connue (valeur)",SUMIF('[3]Correpondance  PREPA MARG'!A:A,'Prépa marge'!T201,'[3]Correpondance  PREPA MARG'!DO:DO),""))</f>
        <v/>
      </c>
      <c r="AD201" s="2" t="str">
        <f t="shared" si="78"/>
        <v/>
      </c>
      <c r="AF201" t="s">
        <v>20</v>
      </c>
    </row>
    <row r="202" spans="1:32">
      <c r="A202" s="23"/>
      <c r="B202" s="23"/>
      <c r="C202" s="59" t="s">
        <v>34</v>
      </c>
      <c r="D202" s="81">
        <f t="shared" ref="D202:L202" si="112">IF(D189&lt;&gt;0,D201/D189,0)</f>
        <v>0</v>
      </c>
      <c r="E202" s="81">
        <f t="shared" si="112"/>
        <v>0</v>
      </c>
      <c r="F202" s="81">
        <f t="shared" si="112"/>
        <v>0</v>
      </c>
      <c r="G202" s="81">
        <f t="shared" si="112"/>
        <v>0</v>
      </c>
      <c r="H202" s="81">
        <f t="shared" si="112"/>
        <v>0</v>
      </c>
      <c r="I202" s="81">
        <f t="shared" si="112"/>
        <v>0</v>
      </c>
      <c r="J202" s="81">
        <f t="shared" si="112"/>
        <v>0</v>
      </c>
      <c r="K202" s="81">
        <f t="shared" si="112"/>
        <v>0</v>
      </c>
      <c r="L202" s="81">
        <f t="shared" si="112"/>
        <v>0</v>
      </c>
      <c r="M202" s="81">
        <f>IF(M189&lt;&gt;0,M201/M189,0)</f>
        <v>0</v>
      </c>
      <c r="N202" s="81">
        <f>IF(N189&lt;&gt;0,N201/N189,0)</f>
        <v>0</v>
      </c>
      <c r="O202" s="81">
        <f>IF(O189&lt;&gt;0,O201/O189,0)</f>
        <v>0</v>
      </c>
      <c r="P202" s="82">
        <f>IF(P189&lt;&gt;0,P201/P189,0)</f>
        <v>0</v>
      </c>
      <c r="Q202" s="23"/>
      <c r="R202" s="83" t="s">
        <v>20</v>
      </c>
      <c r="S202" s="97"/>
      <c r="T202" s="23" t="str">
        <f>IF(COUNTIF('[3]Correpondance  PREPA MARG'!A:A,'Prépa marge'!C202)=0,IF(U201="démarque connue (valeur)","",T201),'Prépa marge'!C202)</f>
        <v/>
      </c>
      <c r="U202" s="23" t="str">
        <f t="shared" si="79"/>
        <v/>
      </c>
      <c r="V202" t="str">
        <f>IF(U202="","",IF(U202="CA HT",SUMIF('[3]Correpondance  PREPA MARG'!A:A,'Prépa marge'!T202,'[3]Correpondance  PREPA MARG'!CO:CO),""))</f>
        <v/>
      </c>
      <c r="W202" t="str">
        <f t="shared" si="110"/>
        <v/>
      </c>
      <c r="X202" t="str">
        <f>IF(U202="","",IF(AND(U202="Marge ABACO (valeur)",X196=""),SUMIF('[3]Correpondance  PREPA MARG'!A:A,'Prépa marge'!T202,'[3]Correpondance  PREPA MARG'!DB:DB),""))</f>
        <v/>
      </c>
      <c r="Y202" t="str">
        <f>IF(U202="","",IF(U202="Frais accessoires",SUMIF('[3]Correpondance  PREPA MARG'!A:A,'Prépa marge'!T202,'[3]Correpondance  PREPA MARG'!AO:AO),""))</f>
        <v/>
      </c>
      <c r="Z202" t="str">
        <f>IF(U202="","",IF(U202="Cotisation Centrale",SUMIF('[3]Correpondance  PREPA MARG'!A:A,'Prépa marge'!T202,'[3]Correpondance  PREPA MARG'!BO:BO),""))</f>
        <v/>
      </c>
      <c r="AA202" t="str">
        <f>IF(U202="","",IF(U202="CA HT REEL",SUMIF('[3]Correpondance  PREPA MARG'!A:A,'Prépa marge'!T202,'[3]Correpondance  PREPA MARG'!AB:AB),""))</f>
        <v/>
      </c>
      <c r="AB202" t="str">
        <f>IF(U202="","",IF(U202="CAMV REEL",SUMIF('[3]Correpondance  PREPA MARG'!A:A,'Prépa marge'!T202,'[3]Correpondance  PREPA MARG'!BB:BB),""))</f>
        <v/>
      </c>
      <c r="AC202" t="str">
        <f>IF(U202="","",IF(U202="démarque connue (valeur)",SUMIF('[3]Correpondance  PREPA MARG'!A:A,'Prépa marge'!T202,'[3]Correpondance  PREPA MARG'!DO:DO),""))</f>
        <v/>
      </c>
      <c r="AD202" s="2" t="str">
        <f t="shared" si="78"/>
        <v/>
      </c>
      <c r="AF202" t="s">
        <v>20</v>
      </c>
    </row>
    <row r="203" spans="1:32">
      <c r="A203" s="23"/>
      <c r="B203" s="23"/>
      <c r="C203" s="59" t="s">
        <v>35</v>
      </c>
      <c r="D203" s="98">
        <f>D177-D189</f>
        <v>0</v>
      </c>
      <c r="E203" s="98">
        <f>E177-E189</f>
        <v>9051</v>
      </c>
      <c r="F203" s="98">
        <f>F177-F189</f>
        <v>0</v>
      </c>
      <c r="G203" s="98">
        <f t="shared" ref="G203:L203" si="113">G177-G189</f>
        <v>0</v>
      </c>
      <c r="H203" s="98">
        <f t="shared" si="113"/>
        <v>0</v>
      </c>
      <c r="I203" s="98">
        <f t="shared" si="113"/>
        <v>0</v>
      </c>
      <c r="J203" s="98">
        <f t="shared" si="113"/>
        <v>0</v>
      </c>
      <c r="K203" s="98">
        <f t="shared" si="113"/>
        <v>0</v>
      </c>
      <c r="L203" s="98">
        <f t="shared" si="113"/>
        <v>0</v>
      </c>
      <c r="M203" s="98">
        <f>M177-M189</f>
        <v>0</v>
      </c>
      <c r="N203" s="98">
        <f>N177-N189</f>
        <v>0</v>
      </c>
      <c r="O203" s="98">
        <f>O177-O189</f>
        <v>0</v>
      </c>
      <c r="P203" s="74">
        <f>SUM(D203:O203)</f>
        <v>9051</v>
      </c>
      <c r="Q203" s="23"/>
      <c r="R203" s="57" t="s">
        <v>20</v>
      </c>
      <c r="S203" s="92"/>
      <c r="T203" s="23" t="str">
        <f>IF(COUNTIF('[3]Correpondance  PREPA MARG'!A:A,'Prépa marge'!C203)=0,IF(U202="démarque connue (valeur)","",T202),'Prépa marge'!C203)</f>
        <v/>
      </c>
      <c r="U203" s="23" t="str">
        <f t="shared" si="79"/>
        <v/>
      </c>
      <c r="V203" t="str">
        <f>IF(U203="","",IF(U203="CA HT",SUMIF('[3]Correpondance  PREPA MARG'!A:A,'Prépa marge'!T203,'[3]Correpondance  PREPA MARG'!CO:CO),""))</f>
        <v/>
      </c>
      <c r="W203" t="str">
        <f t="shared" si="110"/>
        <v/>
      </c>
      <c r="X203" t="str">
        <f>IF(U203="","",IF(AND(U203="Marge ABACO (valeur)",X197=""),SUMIF('[3]Correpondance  PREPA MARG'!A:A,'Prépa marge'!T203,'[3]Correpondance  PREPA MARG'!DB:DB),""))</f>
        <v/>
      </c>
      <c r="Y203" t="str">
        <f>IF(U203="","",IF(U203="Frais accessoires",SUMIF('[3]Correpondance  PREPA MARG'!A:A,'Prépa marge'!T203,'[3]Correpondance  PREPA MARG'!AO:AO),""))</f>
        <v/>
      </c>
      <c r="Z203" t="str">
        <f>IF(U203="","",IF(U203="Cotisation Centrale",SUMIF('[3]Correpondance  PREPA MARG'!A:A,'Prépa marge'!T203,'[3]Correpondance  PREPA MARG'!BO:BO),""))</f>
        <v/>
      </c>
      <c r="AA203" t="str">
        <f>IF(U203="","",IF(U203="CA HT REEL",SUMIF('[3]Correpondance  PREPA MARG'!A:A,'Prépa marge'!T203,'[3]Correpondance  PREPA MARG'!AB:AB),""))</f>
        <v/>
      </c>
      <c r="AB203" t="str">
        <f>IF(U203="","",IF(U203="CAMV REEL",SUMIF('[3]Correpondance  PREPA MARG'!A:A,'Prépa marge'!T203,'[3]Correpondance  PREPA MARG'!BB:BB),""))</f>
        <v/>
      </c>
      <c r="AC203" t="str">
        <f>IF(U203="","",IF(U203="démarque connue (valeur)",SUMIF('[3]Correpondance  PREPA MARG'!A:A,'Prépa marge'!T203,'[3]Correpondance  PREPA MARG'!DO:DO),""))</f>
        <v/>
      </c>
      <c r="AD203" s="2" t="str">
        <f t="shared" ref="AD203:AD266" si="114">IF(SUM(V203:AC203)=0,"",IF(U203="Marge ABACO (valeur)","",SUM(V203:AC203)-P203))</f>
        <v/>
      </c>
      <c r="AF203" t="s">
        <v>20</v>
      </c>
    </row>
    <row r="204" spans="1:32">
      <c r="A204" s="23"/>
      <c r="B204" s="23"/>
      <c r="C204" s="59" t="s">
        <v>22</v>
      </c>
      <c r="D204" s="99">
        <f t="shared" ref="D204:L204" si="115">IF(D189&lt;&gt;0,D203/D189,0)</f>
        <v>0</v>
      </c>
      <c r="E204" s="99">
        <f t="shared" si="115"/>
        <v>0</v>
      </c>
      <c r="F204" s="99">
        <f t="shared" si="115"/>
        <v>0</v>
      </c>
      <c r="G204" s="99">
        <f t="shared" si="115"/>
        <v>0</v>
      </c>
      <c r="H204" s="99">
        <f t="shared" si="115"/>
        <v>0</v>
      </c>
      <c r="I204" s="99">
        <f t="shared" si="115"/>
        <v>0</v>
      </c>
      <c r="J204" s="99">
        <f t="shared" si="115"/>
        <v>0</v>
      </c>
      <c r="K204" s="99">
        <f t="shared" si="115"/>
        <v>0</v>
      </c>
      <c r="L204" s="99">
        <f t="shared" si="115"/>
        <v>0</v>
      </c>
      <c r="M204" s="99">
        <f>IF(M189&lt;&gt;0,M203/M189,0)</f>
        <v>0</v>
      </c>
      <c r="N204" s="99">
        <f>IF(N189&lt;&gt;0,N203/N189,0)</f>
        <v>0</v>
      </c>
      <c r="O204" s="99">
        <f>IF(O189&lt;&gt;0,O203/O189,0)</f>
        <v>0</v>
      </c>
      <c r="P204" s="61">
        <f>IF(P189&lt;&gt;0,P203/P189,0)</f>
        <v>1.0035480651956981</v>
      </c>
      <c r="Q204" s="23"/>
      <c r="R204" s="62" t="s">
        <v>20</v>
      </c>
      <c r="S204" s="92"/>
      <c r="T204" s="23" t="str">
        <f>IF(COUNTIF('[3]Correpondance  PREPA MARG'!A:A,'Prépa marge'!C204)=0,IF(U203="démarque connue (valeur)","",T203),'Prépa marge'!C204)</f>
        <v/>
      </c>
      <c r="U204" s="23" t="str">
        <f t="shared" ref="U204:U267" si="116">IF(OR(C204="CA HT",C204="PRMV ABACO",C204="Frais accessoires",C204="Cotisation Centrale",C204="CA HT REEL",C204="CAMV REEL",C204="démarque connue (valeur)",C204="Marge ABACO (valeur)"),C204,"")</f>
        <v/>
      </c>
      <c r="V204" t="str">
        <f>IF(U204="","",IF(U204="CA HT",SUMIF('[3]Correpondance  PREPA MARG'!A:A,'Prépa marge'!T204,'[3]Correpondance  PREPA MARG'!CO:CO),""))</f>
        <v/>
      </c>
      <c r="W204" t="str">
        <f t="shared" si="110"/>
        <v/>
      </c>
      <c r="X204" t="str">
        <f>IF(U204="","",IF(AND(U204="Marge ABACO (valeur)",X198=""),SUMIF('[3]Correpondance  PREPA MARG'!A:A,'Prépa marge'!T204,'[3]Correpondance  PREPA MARG'!DB:DB),""))</f>
        <v/>
      </c>
      <c r="Y204" t="str">
        <f>IF(U204="","",IF(U204="Frais accessoires",SUMIF('[3]Correpondance  PREPA MARG'!A:A,'Prépa marge'!T204,'[3]Correpondance  PREPA MARG'!AO:AO),""))</f>
        <v/>
      </c>
      <c r="Z204" t="str">
        <f>IF(U204="","",IF(U204="Cotisation Centrale",SUMIF('[3]Correpondance  PREPA MARG'!A:A,'Prépa marge'!T204,'[3]Correpondance  PREPA MARG'!BO:BO),""))</f>
        <v/>
      </c>
      <c r="AA204" t="str">
        <f>IF(U204="","",IF(U204="CA HT REEL",SUMIF('[3]Correpondance  PREPA MARG'!A:A,'Prépa marge'!T204,'[3]Correpondance  PREPA MARG'!AB:AB),""))</f>
        <v/>
      </c>
      <c r="AB204" t="str">
        <f>IF(U204="","",IF(U204="CAMV REEL",SUMIF('[3]Correpondance  PREPA MARG'!A:A,'Prépa marge'!T204,'[3]Correpondance  PREPA MARG'!BB:BB),""))</f>
        <v/>
      </c>
      <c r="AC204" t="str">
        <f>IF(U204="","",IF(U204="démarque connue (valeur)",SUMIF('[3]Correpondance  PREPA MARG'!A:A,'Prépa marge'!T204,'[3]Correpondance  PREPA MARG'!DO:DO),""))</f>
        <v/>
      </c>
      <c r="AD204" s="2" t="str">
        <f t="shared" si="114"/>
        <v/>
      </c>
      <c r="AF204" t="s">
        <v>20</v>
      </c>
    </row>
    <row r="205" spans="1:32">
      <c r="A205" s="23"/>
      <c r="B205" s="23"/>
      <c r="C205" s="100" t="s">
        <v>36</v>
      </c>
      <c r="D205" s="47">
        <f t="shared" ref="D205:L205" si="117">D185-D197-D200-D201-D203</f>
        <v>2037</v>
      </c>
      <c r="E205" s="47">
        <f t="shared" si="117"/>
        <v>-6470</v>
      </c>
      <c r="F205" s="47">
        <f t="shared" si="117"/>
        <v>0</v>
      </c>
      <c r="G205" s="47">
        <f t="shared" si="117"/>
        <v>0</v>
      </c>
      <c r="H205" s="47">
        <f t="shared" si="117"/>
        <v>0</v>
      </c>
      <c r="I205" s="47">
        <f t="shared" si="117"/>
        <v>0</v>
      </c>
      <c r="J205" s="47">
        <f t="shared" si="117"/>
        <v>0</v>
      </c>
      <c r="K205" s="47">
        <f t="shared" si="117"/>
        <v>0</v>
      </c>
      <c r="L205" s="47">
        <f t="shared" si="117"/>
        <v>0</v>
      </c>
      <c r="M205" s="47">
        <f>M185-M197-M200-M201-M203</f>
        <v>0</v>
      </c>
      <c r="N205" s="47">
        <f>N185-N197-N200-N201-N203</f>
        <v>0</v>
      </c>
      <c r="O205" s="47">
        <f>O185-O197-O200-O201-O203</f>
        <v>0</v>
      </c>
      <c r="P205" s="101">
        <f>SUM(D205:O205)</f>
        <v>-4433</v>
      </c>
      <c r="Q205" s="23"/>
      <c r="R205" s="102" t="s">
        <v>20</v>
      </c>
      <c r="S205" s="92"/>
      <c r="T205" s="23" t="str">
        <f>IF(COUNTIF('[3]Correpondance  PREPA MARG'!A:A,'Prépa marge'!C205)=0,IF(U204="démarque connue (valeur)","",T204),'Prépa marge'!C205)</f>
        <v/>
      </c>
      <c r="U205" s="23" t="str">
        <f t="shared" si="116"/>
        <v/>
      </c>
      <c r="V205" t="str">
        <f>IF(U205="","",IF(U205="CA HT",SUMIF('[3]Correpondance  PREPA MARG'!A:A,'Prépa marge'!T205,'[3]Correpondance  PREPA MARG'!CO:CO),""))</f>
        <v/>
      </c>
      <c r="W205" t="str">
        <f t="shared" si="110"/>
        <v/>
      </c>
      <c r="X205" t="str">
        <f>IF(U205="","",IF(AND(U205="Marge ABACO (valeur)",X199=""),SUMIF('[3]Correpondance  PREPA MARG'!A:A,'Prépa marge'!T205,'[3]Correpondance  PREPA MARG'!DB:DB),""))</f>
        <v/>
      </c>
      <c r="Y205" t="str">
        <f>IF(U205="","",IF(U205="Frais accessoires",SUMIF('[3]Correpondance  PREPA MARG'!A:A,'Prépa marge'!T205,'[3]Correpondance  PREPA MARG'!AO:AO),""))</f>
        <v/>
      </c>
      <c r="Z205" t="str">
        <f>IF(U205="","",IF(U205="Cotisation Centrale",SUMIF('[3]Correpondance  PREPA MARG'!A:A,'Prépa marge'!T205,'[3]Correpondance  PREPA MARG'!BO:BO),""))</f>
        <v/>
      </c>
      <c r="AA205" t="str">
        <f>IF(U205="","",IF(U205="CA HT REEL",SUMIF('[3]Correpondance  PREPA MARG'!A:A,'Prépa marge'!T205,'[3]Correpondance  PREPA MARG'!AB:AB),""))</f>
        <v/>
      </c>
      <c r="AB205" t="str">
        <f>IF(U205="","",IF(U205="CAMV REEL",SUMIF('[3]Correpondance  PREPA MARG'!A:A,'Prépa marge'!T205,'[3]Correpondance  PREPA MARG'!BB:BB),""))</f>
        <v/>
      </c>
      <c r="AC205" t="str">
        <f>IF(U205="","",IF(U205="démarque connue (valeur)",SUMIF('[3]Correpondance  PREPA MARG'!A:A,'Prépa marge'!T205,'[3]Correpondance  PREPA MARG'!DO:DO),""))</f>
        <v/>
      </c>
      <c r="AD205" s="2" t="str">
        <f t="shared" si="114"/>
        <v/>
      </c>
      <c r="AF205" t="s">
        <v>20</v>
      </c>
    </row>
    <row r="206" spans="1:32">
      <c r="A206" s="23"/>
      <c r="B206" s="23"/>
      <c r="C206" s="50" t="s">
        <v>37</v>
      </c>
      <c r="D206" s="67">
        <f t="shared" ref="D206:L206" si="118">D198+D199+D202+D204</f>
        <v>4.6679232730901431E-2</v>
      </c>
      <c r="E206" s="67">
        <f t="shared" si="118"/>
        <v>0</v>
      </c>
      <c r="F206" s="67">
        <f t="shared" si="118"/>
        <v>0</v>
      </c>
      <c r="G206" s="67">
        <f t="shared" si="118"/>
        <v>0</v>
      </c>
      <c r="H206" s="67">
        <f t="shared" si="118"/>
        <v>0</v>
      </c>
      <c r="I206" s="67">
        <f t="shared" si="118"/>
        <v>0</v>
      </c>
      <c r="J206" s="67">
        <f t="shared" si="118"/>
        <v>0</v>
      </c>
      <c r="K206" s="67">
        <f t="shared" si="118"/>
        <v>0</v>
      </c>
      <c r="L206" s="67">
        <f t="shared" si="118"/>
        <v>0</v>
      </c>
      <c r="M206" s="67">
        <f>M198+M199+M202+M204</f>
        <v>0</v>
      </c>
      <c r="N206" s="67">
        <f>N198+N199+N202+N204</f>
        <v>0</v>
      </c>
      <c r="O206" s="67">
        <f>O198+O199+O202+O204</f>
        <v>0</v>
      </c>
      <c r="P206" s="67">
        <f>P198+P199+P202+P204</f>
        <v>1.0502272979265994</v>
      </c>
      <c r="Q206" s="23"/>
      <c r="R206" s="68" t="s">
        <v>20</v>
      </c>
      <c r="S206" s="92"/>
      <c r="T206" s="23" t="str">
        <f>IF(COUNTIF('[3]Correpondance  PREPA MARG'!A:A,'Prépa marge'!C206)=0,IF(U205="démarque connue (valeur)","",T205),'Prépa marge'!C206)</f>
        <v/>
      </c>
      <c r="U206" s="23" t="str">
        <f t="shared" si="116"/>
        <v/>
      </c>
      <c r="V206" t="str">
        <f>IF(U206="","",IF(U206="CA HT",SUMIF('[3]Correpondance  PREPA MARG'!A:A,'Prépa marge'!T206,'[3]Correpondance  PREPA MARG'!CO:CO),""))</f>
        <v/>
      </c>
      <c r="W206" t="str">
        <f t="shared" si="110"/>
        <v/>
      </c>
      <c r="X206" t="str">
        <f>IF(U206="","",IF(AND(U206="Marge ABACO (valeur)",X200=""),SUMIF('[3]Correpondance  PREPA MARG'!A:A,'Prépa marge'!T206,'[3]Correpondance  PREPA MARG'!DB:DB),""))</f>
        <v/>
      </c>
      <c r="Y206" t="str">
        <f>IF(U206="","",IF(U206="Frais accessoires",SUMIF('[3]Correpondance  PREPA MARG'!A:A,'Prépa marge'!T206,'[3]Correpondance  PREPA MARG'!AO:AO),""))</f>
        <v/>
      </c>
      <c r="Z206" t="str">
        <f>IF(U206="","",IF(U206="Cotisation Centrale",SUMIF('[3]Correpondance  PREPA MARG'!A:A,'Prépa marge'!T206,'[3]Correpondance  PREPA MARG'!BO:BO),""))</f>
        <v/>
      </c>
      <c r="AA206" t="str">
        <f>IF(U206="","",IF(U206="CA HT REEL",SUMIF('[3]Correpondance  PREPA MARG'!A:A,'Prépa marge'!T206,'[3]Correpondance  PREPA MARG'!AB:AB),""))</f>
        <v/>
      </c>
      <c r="AB206" t="str">
        <f>IF(U206="","",IF(U206="CAMV REEL",SUMIF('[3]Correpondance  PREPA MARG'!A:A,'Prépa marge'!T206,'[3]Correpondance  PREPA MARG'!BB:BB),""))</f>
        <v/>
      </c>
      <c r="AC206" t="str">
        <f>IF(U206="","",IF(U206="démarque connue (valeur)",SUMIF('[3]Correpondance  PREPA MARG'!A:A,'Prépa marge'!T206,'[3]Correpondance  PREPA MARG'!DO:DO),""))</f>
        <v/>
      </c>
      <c r="AD206" s="2" t="str">
        <f t="shared" si="114"/>
        <v/>
      </c>
      <c r="AF206" t="s">
        <v>20</v>
      </c>
    </row>
    <row r="207" spans="1:32">
      <c r="A207" s="23"/>
      <c r="B207" s="23"/>
      <c r="C207" s="50" t="s">
        <v>38</v>
      </c>
      <c r="D207" s="103">
        <f t="shared" ref="D207:L207" si="119">D197+D200+D201+D203</f>
        <v>421</v>
      </c>
      <c r="E207" s="103">
        <f t="shared" si="119"/>
        <v>9051</v>
      </c>
      <c r="F207" s="103">
        <f t="shared" si="119"/>
        <v>0</v>
      </c>
      <c r="G207" s="103">
        <f t="shared" si="119"/>
        <v>0</v>
      </c>
      <c r="H207" s="103">
        <f t="shared" si="119"/>
        <v>0</v>
      </c>
      <c r="I207" s="103">
        <f t="shared" si="119"/>
        <v>0</v>
      </c>
      <c r="J207" s="103">
        <f t="shared" si="119"/>
        <v>0</v>
      </c>
      <c r="K207" s="103">
        <f t="shared" si="119"/>
        <v>0</v>
      </c>
      <c r="L207" s="103">
        <f t="shared" si="119"/>
        <v>0</v>
      </c>
      <c r="M207" s="103">
        <f>M197+M200+M201+M203</f>
        <v>0</v>
      </c>
      <c r="N207" s="103">
        <f>N197+N200+N201+N203</f>
        <v>0</v>
      </c>
      <c r="O207" s="103">
        <f>O197+O200+O201+O203</f>
        <v>0</v>
      </c>
      <c r="P207" s="103">
        <f>P197+P200+P201+P203</f>
        <v>9472</v>
      </c>
      <c r="Q207" s="23"/>
      <c r="R207" s="104" t="s">
        <v>20</v>
      </c>
      <c r="S207" s="92"/>
      <c r="T207" s="23" t="str">
        <f>IF(COUNTIF('[3]Correpondance  PREPA MARG'!A:A,'Prépa marge'!C207)=0,IF(U206="démarque connue (valeur)","",T206),'Prépa marge'!C207)</f>
        <v/>
      </c>
      <c r="U207" s="23" t="str">
        <f t="shared" si="116"/>
        <v/>
      </c>
      <c r="V207" t="str">
        <f>IF(U207="","",IF(U207="CA HT",SUMIF('[3]Correpondance  PREPA MARG'!A:A,'Prépa marge'!T207,'[3]Correpondance  PREPA MARG'!CO:CO),""))</f>
        <v/>
      </c>
      <c r="W207" t="str">
        <f t="shared" si="110"/>
        <v/>
      </c>
      <c r="X207" t="str">
        <f>IF(U207="","",IF(AND(U207="Marge ABACO (valeur)",X201=""),SUMIF('[3]Correpondance  PREPA MARG'!A:A,'Prépa marge'!T207,'[3]Correpondance  PREPA MARG'!DB:DB),""))</f>
        <v/>
      </c>
      <c r="Y207" t="str">
        <f>IF(U207="","",IF(U207="Frais accessoires",SUMIF('[3]Correpondance  PREPA MARG'!A:A,'Prépa marge'!T207,'[3]Correpondance  PREPA MARG'!AO:AO),""))</f>
        <v/>
      </c>
      <c r="Z207" t="str">
        <f>IF(U207="","",IF(U207="Cotisation Centrale",SUMIF('[3]Correpondance  PREPA MARG'!A:A,'Prépa marge'!T207,'[3]Correpondance  PREPA MARG'!BO:BO),""))</f>
        <v/>
      </c>
      <c r="AA207" t="str">
        <f>IF(U207="","",IF(U207="CA HT REEL",SUMIF('[3]Correpondance  PREPA MARG'!A:A,'Prépa marge'!T207,'[3]Correpondance  PREPA MARG'!AB:AB),""))</f>
        <v/>
      </c>
      <c r="AB207" t="str">
        <f>IF(U207="","",IF(U207="CAMV REEL",SUMIF('[3]Correpondance  PREPA MARG'!A:A,'Prépa marge'!T207,'[3]Correpondance  PREPA MARG'!BB:BB),""))</f>
        <v/>
      </c>
      <c r="AC207" t="str">
        <f>IF(U207="","",IF(U207="démarque connue (valeur)",SUMIF('[3]Correpondance  PREPA MARG'!A:A,'Prépa marge'!T207,'[3]Correpondance  PREPA MARG'!DO:DO),""))</f>
        <v/>
      </c>
      <c r="AD207" s="2" t="str">
        <f t="shared" si="114"/>
        <v/>
      </c>
      <c r="AF207" t="s">
        <v>20</v>
      </c>
    </row>
    <row r="208" spans="1:32">
      <c r="A208" s="23"/>
      <c r="B208" s="23"/>
      <c r="C208" s="23"/>
      <c r="D208" s="23"/>
      <c r="E208" s="23"/>
      <c r="F208" s="23"/>
      <c r="G208" s="23"/>
      <c r="H208" s="23"/>
      <c r="I208" s="23"/>
      <c r="J208" s="23"/>
      <c r="K208" s="23"/>
      <c r="L208" s="23"/>
      <c r="M208" s="23"/>
      <c r="N208" s="23"/>
      <c r="O208" s="23"/>
      <c r="P208" s="23"/>
      <c r="Q208" s="23"/>
      <c r="R208" s="29" t="s">
        <v>20</v>
      </c>
      <c r="S208" s="23"/>
      <c r="T208" s="23" t="str">
        <f>IF(COUNTIF('[3]Correpondance  PREPA MARG'!A:A,'Prépa marge'!C208)=0,IF(U207="démarque connue (valeur)","",T207),'Prépa marge'!C208)</f>
        <v/>
      </c>
      <c r="U208" s="23" t="str">
        <f t="shared" si="116"/>
        <v/>
      </c>
      <c r="V208" t="str">
        <f>IF(U208="","",IF(U208="CA HT",SUMIF('[3]Correpondance  PREPA MARG'!A:A,'Prépa marge'!T208,'[3]Correpondance  PREPA MARG'!CO:CO),""))</f>
        <v/>
      </c>
      <c r="W208" t="str">
        <f t="shared" si="110"/>
        <v/>
      </c>
      <c r="X208" t="str">
        <f>IF(U208="","",IF(AND(U208="Marge ABACO (valeur)",X202=""),SUMIF('[3]Correpondance  PREPA MARG'!A:A,'Prépa marge'!T208,'[3]Correpondance  PREPA MARG'!DB:DB),""))</f>
        <v/>
      </c>
      <c r="Y208" t="str">
        <f>IF(U208="","",IF(U208="Frais accessoires",SUMIF('[3]Correpondance  PREPA MARG'!A:A,'Prépa marge'!T208,'[3]Correpondance  PREPA MARG'!AO:AO),""))</f>
        <v/>
      </c>
      <c r="Z208" t="str">
        <f>IF(U208="","",IF(U208="Cotisation Centrale",SUMIF('[3]Correpondance  PREPA MARG'!A:A,'Prépa marge'!T208,'[3]Correpondance  PREPA MARG'!BO:BO),""))</f>
        <v/>
      </c>
      <c r="AA208" t="str">
        <f>IF(U208="","",IF(U208="CA HT REEL",SUMIF('[3]Correpondance  PREPA MARG'!A:A,'Prépa marge'!T208,'[3]Correpondance  PREPA MARG'!AB:AB),""))</f>
        <v/>
      </c>
      <c r="AB208" t="str">
        <f>IF(U208="","",IF(U208="CAMV REEL",SUMIF('[3]Correpondance  PREPA MARG'!A:A,'Prépa marge'!T208,'[3]Correpondance  PREPA MARG'!BB:BB),""))</f>
        <v/>
      </c>
      <c r="AC208" t="str">
        <f>IF(U208="","",IF(U208="démarque connue (valeur)",SUMIF('[3]Correpondance  PREPA MARG'!A:A,'Prépa marge'!T208,'[3]Correpondance  PREPA MARG'!DO:DO),""))</f>
        <v/>
      </c>
      <c r="AD208" s="2" t="str">
        <f t="shared" si="114"/>
        <v/>
      </c>
      <c r="AF208" t="s">
        <v>20</v>
      </c>
    </row>
    <row r="209" spans="1:32">
      <c r="A209" s="23"/>
      <c r="B209" s="23"/>
      <c r="C209" s="30" t="s">
        <v>39</v>
      </c>
      <c r="D209" s="105"/>
      <c r="E209" s="105"/>
      <c r="F209" s="105"/>
      <c r="G209" s="105"/>
      <c r="H209" s="105"/>
      <c r="I209" s="105"/>
      <c r="J209" s="105"/>
      <c r="K209" s="105"/>
      <c r="L209" s="105"/>
      <c r="M209" s="105"/>
      <c r="N209" s="105"/>
      <c r="O209" s="105"/>
      <c r="P209" s="32"/>
      <c r="Q209" s="23"/>
      <c r="R209" s="33" t="s">
        <v>20</v>
      </c>
      <c r="S209" s="92"/>
      <c r="T209" s="23" t="str">
        <f>IF(COUNTIF('[3]Correpondance  PREPA MARG'!A:A,'Prépa marge'!C209)=0,IF(U208="démarque connue (valeur)","",T208),'Prépa marge'!C209)</f>
        <v/>
      </c>
      <c r="U209" s="23" t="str">
        <f t="shared" si="116"/>
        <v/>
      </c>
      <c r="V209" t="str">
        <f>IF(U209="","",IF(U209="CA HT",SUMIF('[3]Correpondance  PREPA MARG'!A:A,'Prépa marge'!T209,'[3]Correpondance  PREPA MARG'!CO:CO),""))</f>
        <v/>
      </c>
      <c r="W209" t="str">
        <f t="shared" si="110"/>
        <v/>
      </c>
      <c r="X209" t="str">
        <f>IF(U209="","",IF(AND(U209="Marge ABACO (valeur)",X203=""),SUMIF('[3]Correpondance  PREPA MARG'!A:A,'Prépa marge'!T209,'[3]Correpondance  PREPA MARG'!DB:DB),""))</f>
        <v/>
      </c>
      <c r="Y209" t="str">
        <f>IF(U209="","",IF(U209="Frais accessoires",SUMIF('[3]Correpondance  PREPA MARG'!A:A,'Prépa marge'!T209,'[3]Correpondance  PREPA MARG'!AO:AO),""))</f>
        <v/>
      </c>
      <c r="Z209" t="str">
        <f>IF(U209="","",IF(U209="Cotisation Centrale",SUMIF('[3]Correpondance  PREPA MARG'!A:A,'Prépa marge'!T209,'[3]Correpondance  PREPA MARG'!BO:BO),""))</f>
        <v/>
      </c>
      <c r="AA209" t="str">
        <f>IF(U209="","",IF(U209="CA HT REEL",SUMIF('[3]Correpondance  PREPA MARG'!A:A,'Prépa marge'!T209,'[3]Correpondance  PREPA MARG'!AB:AB),""))</f>
        <v/>
      </c>
      <c r="AB209" t="str">
        <f>IF(U209="","",IF(U209="CAMV REEL",SUMIF('[3]Correpondance  PREPA MARG'!A:A,'Prépa marge'!T209,'[3]Correpondance  PREPA MARG'!BB:BB),""))</f>
        <v/>
      </c>
      <c r="AC209" t="str">
        <f>IF(U209="","",IF(U209="démarque connue (valeur)",SUMIF('[3]Correpondance  PREPA MARG'!A:A,'Prépa marge'!T209,'[3]Correpondance  PREPA MARG'!DO:DO),""))</f>
        <v/>
      </c>
      <c r="AD209" s="2" t="str">
        <f t="shared" si="114"/>
        <v/>
      </c>
      <c r="AF209" t="s">
        <v>20</v>
      </c>
    </row>
    <row r="210" spans="1:32">
      <c r="A210" s="23"/>
      <c r="B210" s="23"/>
      <c r="C210" s="106" t="s">
        <v>40</v>
      </c>
      <c r="D210" s="107">
        <f t="shared" ref="D210:L210" si="120">IF(D189&lt;&gt;0,D205/D189,0)</f>
        <v>0.22585652511364895</v>
      </c>
      <c r="E210" s="107">
        <f t="shared" si="120"/>
        <v>0</v>
      </c>
      <c r="F210" s="107">
        <f t="shared" si="120"/>
        <v>0</v>
      </c>
      <c r="G210" s="107">
        <f t="shared" si="120"/>
        <v>0</v>
      </c>
      <c r="H210" s="107">
        <f t="shared" si="120"/>
        <v>0</v>
      </c>
      <c r="I210" s="107">
        <f t="shared" si="120"/>
        <v>0</v>
      </c>
      <c r="J210" s="107">
        <f t="shared" si="120"/>
        <v>0</v>
      </c>
      <c r="K210" s="107">
        <f t="shared" si="120"/>
        <v>0</v>
      </c>
      <c r="L210" s="107">
        <f t="shared" si="120"/>
        <v>0</v>
      </c>
      <c r="M210" s="107">
        <f>IF(M189&lt;&gt;0,M205/M189,0)</f>
        <v>0</v>
      </c>
      <c r="N210" s="107">
        <f>IF(N189&lt;&gt;0,N205/N189,0)</f>
        <v>0</v>
      </c>
      <c r="O210" s="107">
        <f>IF(O189&lt;&gt;0,O205/O189,0)</f>
        <v>0</v>
      </c>
      <c r="P210" s="107">
        <f>IF(P189&lt;&gt;0,P205/P189,0)</f>
        <v>-0.49151790664153455</v>
      </c>
      <c r="Q210" s="23"/>
      <c r="R210" s="108" t="s">
        <v>20</v>
      </c>
      <c r="S210" s="92"/>
      <c r="T210" s="23" t="str">
        <f>IF(COUNTIF('[3]Correpondance  PREPA MARG'!A:A,'Prépa marge'!C210)=0,IF(U209="démarque connue (valeur)","",T209),'Prépa marge'!C210)</f>
        <v/>
      </c>
      <c r="U210" s="23" t="str">
        <f t="shared" si="116"/>
        <v/>
      </c>
      <c r="V210" t="str">
        <f>IF(U210="","",IF(U210="CA HT",SUMIF('[3]Correpondance  PREPA MARG'!A:A,'Prépa marge'!T210,'[3]Correpondance  PREPA MARG'!CO:CO),""))</f>
        <v/>
      </c>
      <c r="W210" t="str">
        <f t="shared" si="110"/>
        <v/>
      </c>
      <c r="X210" t="str">
        <f>IF(U210="","",IF(AND(U210="Marge ABACO (valeur)",X204=""),SUMIF('[3]Correpondance  PREPA MARG'!A:A,'Prépa marge'!T210,'[3]Correpondance  PREPA MARG'!DB:DB),""))</f>
        <v/>
      </c>
      <c r="Y210" t="str">
        <f>IF(U210="","",IF(U210="Frais accessoires",SUMIF('[3]Correpondance  PREPA MARG'!A:A,'Prépa marge'!T210,'[3]Correpondance  PREPA MARG'!AO:AO),""))</f>
        <v/>
      </c>
      <c r="Z210" t="str">
        <f>IF(U210="","",IF(U210="Cotisation Centrale",SUMIF('[3]Correpondance  PREPA MARG'!A:A,'Prépa marge'!T210,'[3]Correpondance  PREPA MARG'!BO:BO),""))</f>
        <v/>
      </c>
      <c r="AA210" t="str">
        <f>IF(U210="","",IF(U210="CA HT REEL",SUMIF('[3]Correpondance  PREPA MARG'!A:A,'Prépa marge'!T210,'[3]Correpondance  PREPA MARG'!AB:AB),""))</f>
        <v/>
      </c>
      <c r="AB210" t="str">
        <f>IF(U210="","",IF(U210="CAMV REEL",SUMIF('[3]Correpondance  PREPA MARG'!A:A,'Prépa marge'!T210,'[3]Correpondance  PREPA MARG'!BB:BB),""))</f>
        <v/>
      </c>
      <c r="AC210" t="str">
        <f>IF(U210="","",IF(U210="démarque connue (valeur)",SUMIF('[3]Correpondance  PREPA MARG'!A:A,'Prépa marge'!T210,'[3]Correpondance  PREPA MARG'!DO:DO),""))</f>
        <v/>
      </c>
      <c r="AD210" s="2" t="str">
        <f t="shared" si="114"/>
        <v/>
      </c>
      <c r="AF210" t="s">
        <v>20</v>
      </c>
    </row>
    <row r="211" spans="1:32">
      <c r="A211" s="23"/>
      <c r="B211" s="23"/>
      <c r="C211" s="109" t="s">
        <v>41</v>
      </c>
      <c r="D211" s="110">
        <f>D205</f>
        <v>2037</v>
      </c>
      <c r="E211" s="110">
        <f t="shared" ref="E211:L211" si="121">D211+E205</f>
        <v>-4433</v>
      </c>
      <c r="F211" s="110">
        <f t="shared" si="121"/>
        <v>-4433</v>
      </c>
      <c r="G211" s="110">
        <f t="shared" si="121"/>
        <v>-4433</v>
      </c>
      <c r="H211" s="110">
        <f t="shared" si="121"/>
        <v>-4433</v>
      </c>
      <c r="I211" s="110">
        <f t="shared" si="121"/>
        <v>-4433</v>
      </c>
      <c r="J211" s="110">
        <f t="shared" si="121"/>
        <v>-4433</v>
      </c>
      <c r="K211" s="110">
        <f t="shared" si="121"/>
        <v>-4433</v>
      </c>
      <c r="L211" s="110">
        <f t="shared" si="121"/>
        <v>-4433</v>
      </c>
      <c r="M211" s="110">
        <f>L211+M205</f>
        <v>-4433</v>
      </c>
      <c r="N211" s="110">
        <f>M211+N205</f>
        <v>-4433</v>
      </c>
      <c r="O211" s="110">
        <f>N211+O205</f>
        <v>-4433</v>
      </c>
      <c r="P211" s="111"/>
      <c r="Q211" s="23"/>
      <c r="R211" s="112" t="s">
        <v>20</v>
      </c>
      <c r="S211" s="92"/>
      <c r="T211" s="23" t="str">
        <f>IF(COUNTIF('[3]Correpondance  PREPA MARG'!A:A,'Prépa marge'!C211)=0,IF(U210="démarque connue (valeur)","",T210),'Prépa marge'!C211)</f>
        <v/>
      </c>
      <c r="U211" s="23" t="str">
        <f t="shared" si="116"/>
        <v/>
      </c>
      <c r="V211" t="str">
        <f>IF(U211="","",IF(U211="CA HT",SUMIF('[3]Correpondance  PREPA MARG'!A:A,'Prépa marge'!T211,'[3]Correpondance  PREPA MARG'!CO:CO),""))</f>
        <v/>
      </c>
      <c r="W211" t="str">
        <f t="shared" si="110"/>
        <v/>
      </c>
      <c r="X211" t="str">
        <f>IF(U211="","",IF(AND(U211="Marge ABACO (valeur)",X205=""),SUMIF('[3]Correpondance  PREPA MARG'!A:A,'Prépa marge'!T211,'[3]Correpondance  PREPA MARG'!DB:DB),""))</f>
        <v/>
      </c>
      <c r="Y211" t="str">
        <f>IF(U211="","",IF(U211="Frais accessoires",SUMIF('[3]Correpondance  PREPA MARG'!A:A,'Prépa marge'!T211,'[3]Correpondance  PREPA MARG'!AO:AO),""))</f>
        <v/>
      </c>
      <c r="Z211" t="str">
        <f>IF(U211="","",IF(U211="Cotisation Centrale",SUMIF('[3]Correpondance  PREPA MARG'!A:A,'Prépa marge'!T211,'[3]Correpondance  PREPA MARG'!BO:BO),""))</f>
        <v/>
      </c>
      <c r="AA211" t="str">
        <f>IF(U211="","",IF(U211="CA HT REEL",SUMIF('[3]Correpondance  PREPA MARG'!A:A,'Prépa marge'!T211,'[3]Correpondance  PREPA MARG'!AB:AB),""))</f>
        <v/>
      </c>
      <c r="AB211" t="str">
        <f>IF(U211="","",IF(U211="CAMV REEL",SUMIF('[3]Correpondance  PREPA MARG'!A:A,'Prépa marge'!T211,'[3]Correpondance  PREPA MARG'!BB:BB),""))</f>
        <v/>
      </c>
      <c r="AC211" t="str">
        <f>IF(U211="","",IF(U211="démarque connue (valeur)",SUMIF('[3]Correpondance  PREPA MARG'!A:A,'Prépa marge'!T211,'[3]Correpondance  PREPA MARG'!DO:DO),""))</f>
        <v/>
      </c>
      <c r="AD211" s="2" t="str">
        <f t="shared" si="114"/>
        <v/>
      </c>
      <c r="AF211" t="s">
        <v>20</v>
      </c>
    </row>
    <row r="212" spans="1:32">
      <c r="A212" s="23"/>
      <c r="B212" s="23"/>
      <c r="C212" s="109" t="s">
        <v>42</v>
      </c>
      <c r="D212" s="110">
        <f>D189</f>
        <v>9019</v>
      </c>
      <c r="E212" s="110">
        <f t="shared" ref="E212:L212" si="122">D212+E189</f>
        <v>9019</v>
      </c>
      <c r="F212" s="110">
        <f t="shared" si="122"/>
        <v>9019</v>
      </c>
      <c r="G212" s="110">
        <f t="shared" si="122"/>
        <v>9019</v>
      </c>
      <c r="H212" s="110">
        <f t="shared" si="122"/>
        <v>9019</v>
      </c>
      <c r="I212" s="110">
        <f t="shared" si="122"/>
        <v>9019</v>
      </c>
      <c r="J212" s="110">
        <f t="shared" si="122"/>
        <v>9019</v>
      </c>
      <c r="K212" s="110">
        <f t="shared" si="122"/>
        <v>9019</v>
      </c>
      <c r="L212" s="110">
        <f t="shared" si="122"/>
        <v>9019</v>
      </c>
      <c r="M212" s="110">
        <f>L212+M189</f>
        <v>9019</v>
      </c>
      <c r="N212" s="110">
        <f>M212+N189</f>
        <v>9019</v>
      </c>
      <c r="O212" s="110">
        <f>N212+O189</f>
        <v>9019</v>
      </c>
      <c r="P212" s="111"/>
      <c r="Q212" s="23"/>
      <c r="R212" s="112" t="s">
        <v>20</v>
      </c>
      <c r="S212" s="92"/>
      <c r="T212" s="23" t="str">
        <f>IF(COUNTIF('[3]Correpondance  PREPA MARG'!A:A,'Prépa marge'!C212)=0,IF(U211="démarque connue (valeur)","",T211),'Prépa marge'!C212)</f>
        <v/>
      </c>
      <c r="U212" s="23" t="str">
        <f t="shared" si="116"/>
        <v/>
      </c>
      <c r="V212" t="str">
        <f>IF(U212="","",IF(U212="CA HT",SUMIF('[3]Correpondance  PREPA MARG'!A:A,'Prépa marge'!T212,'[3]Correpondance  PREPA MARG'!CO:CO),""))</f>
        <v/>
      </c>
      <c r="W212" t="str">
        <f t="shared" si="110"/>
        <v/>
      </c>
      <c r="X212" t="str">
        <f>IF(U212="","",IF(AND(U212="Marge ABACO (valeur)",X206=""),SUMIF('[3]Correpondance  PREPA MARG'!A:A,'Prépa marge'!T212,'[3]Correpondance  PREPA MARG'!DB:DB),""))</f>
        <v/>
      </c>
      <c r="Y212" t="str">
        <f>IF(U212="","",IF(U212="Frais accessoires",SUMIF('[3]Correpondance  PREPA MARG'!A:A,'Prépa marge'!T212,'[3]Correpondance  PREPA MARG'!AO:AO),""))</f>
        <v/>
      </c>
      <c r="Z212" t="str">
        <f>IF(U212="","",IF(U212="Cotisation Centrale",SUMIF('[3]Correpondance  PREPA MARG'!A:A,'Prépa marge'!T212,'[3]Correpondance  PREPA MARG'!BO:BO),""))</f>
        <v/>
      </c>
      <c r="AA212" t="str">
        <f>IF(U212="","",IF(U212="CA HT REEL",SUMIF('[3]Correpondance  PREPA MARG'!A:A,'Prépa marge'!T212,'[3]Correpondance  PREPA MARG'!AB:AB),""))</f>
        <v/>
      </c>
      <c r="AB212" t="str">
        <f>IF(U212="","",IF(U212="CAMV REEL",SUMIF('[3]Correpondance  PREPA MARG'!A:A,'Prépa marge'!T212,'[3]Correpondance  PREPA MARG'!BB:BB),""))</f>
        <v/>
      </c>
      <c r="AC212" t="str">
        <f>IF(U212="","",IF(U212="démarque connue (valeur)",SUMIF('[3]Correpondance  PREPA MARG'!A:A,'Prépa marge'!T212,'[3]Correpondance  PREPA MARG'!DO:DO),""))</f>
        <v/>
      </c>
      <c r="AD212" s="2" t="str">
        <f t="shared" si="114"/>
        <v/>
      </c>
      <c r="AF212" t="s">
        <v>20</v>
      </c>
    </row>
    <row r="213" spans="1:32" ht="15.75" thickBot="1">
      <c r="A213" s="23"/>
      <c r="B213" s="23"/>
      <c r="C213" s="113" t="s">
        <v>43</v>
      </c>
      <c r="D213" s="114">
        <f>D210</f>
        <v>0.22585652511364895</v>
      </c>
      <c r="E213" s="114">
        <f t="shared" ref="E213:L213" si="123">IF(E189&lt;&gt;0,E211/E212,0)</f>
        <v>0</v>
      </c>
      <c r="F213" s="114">
        <f t="shared" si="123"/>
        <v>0</v>
      </c>
      <c r="G213" s="114">
        <f t="shared" si="123"/>
        <v>0</v>
      </c>
      <c r="H213" s="114">
        <f t="shared" si="123"/>
        <v>0</v>
      </c>
      <c r="I213" s="114">
        <f t="shared" si="123"/>
        <v>0</v>
      </c>
      <c r="J213" s="114">
        <f t="shared" si="123"/>
        <v>0</v>
      </c>
      <c r="K213" s="114">
        <f t="shared" si="123"/>
        <v>0</v>
      </c>
      <c r="L213" s="114">
        <f t="shared" si="123"/>
        <v>0</v>
      </c>
      <c r="M213" s="114">
        <f>IF(M189&lt;&gt;0,M211/M212,0)</f>
        <v>0</v>
      </c>
      <c r="N213" s="114">
        <f>IF(N189&lt;&gt;0,N211/N212,0)</f>
        <v>0</v>
      </c>
      <c r="O213" s="114">
        <f>IF(O189&lt;&gt;0,O211/O212,0)</f>
        <v>0</v>
      </c>
      <c r="P213" s="115"/>
      <c r="Q213" s="23"/>
      <c r="R213" s="116" t="s">
        <v>20</v>
      </c>
      <c r="S213" s="92"/>
      <c r="T213" s="23" t="str">
        <f>IF(COUNTIF('[3]Correpondance  PREPA MARG'!A:A,'Prépa marge'!C213)=0,IF(U212="démarque connue (valeur)","",T212),'Prépa marge'!C213)</f>
        <v/>
      </c>
      <c r="U213" s="23" t="str">
        <f t="shared" si="116"/>
        <v/>
      </c>
      <c r="V213" t="str">
        <f>IF(U213="","",IF(U213="CA HT",SUMIF('[3]Correpondance  PREPA MARG'!A:A,'Prépa marge'!T213,'[3]Correpondance  PREPA MARG'!CO:CO),""))</f>
        <v/>
      </c>
      <c r="W213" t="str">
        <f t="shared" si="110"/>
        <v/>
      </c>
      <c r="X213" t="str">
        <f>IF(U213="","",IF(AND(U213="Marge ABACO (valeur)",X207=""),SUMIF('[3]Correpondance  PREPA MARG'!A:A,'Prépa marge'!T213,'[3]Correpondance  PREPA MARG'!DB:DB),""))</f>
        <v/>
      </c>
      <c r="Y213" t="str">
        <f>IF(U213="","",IF(U213="Frais accessoires",SUMIF('[3]Correpondance  PREPA MARG'!A:A,'Prépa marge'!T213,'[3]Correpondance  PREPA MARG'!AO:AO),""))</f>
        <v/>
      </c>
      <c r="Z213" t="str">
        <f>IF(U213="","",IF(U213="Cotisation Centrale",SUMIF('[3]Correpondance  PREPA MARG'!A:A,'Prépa marge'!T213,'[3]Correpondance  PREPA MARG'!BO:BO),""))</f>
        <v/>
      </c>
      <c r="AA213" t="str">
        <f>IF(U213="","",IF(U213="CA HT REEL",SUMIF('[3]Correpondance  PREPA MARG'!A:A,'Prépa marge'!T213,'[3]Correpondance  PREPA MARG'!AB:AB),""))</f>
        <v/>
      </c>
      <c r="AB213" t="str">
        <f>IF(U213="","",IF(U213="CAMV REEL",SUMIF('[3]Correpondance  PREPA MARG'!A:A,'Prépa marge'!T213,'[3]Correpondance  PREPA MARG'!BB:BB),""))</f>
        <v/>
      </c>
      <c r="AC213" t="str">
        <f>IF(U213="","",IF(U213="démarque connue (valeur)",SUMIF('[3]Correpondance  PREPA MARG'!A:A,'Prépa marge'!T213,'[3]Correpondance  PREPA MARG'!DO:DO),""))</f>
        <v/>
      </c>
      <c r="AD213" s="2" t="str">
        <f t="shared" si="114"/>
        <v/>
      </c>
      <c r="AF213" t="s">
        <v>20</v>
      </c>
    </row>
    <row r="214" spans="1:32" ht="15.75" thickBot="1">
      <c r="A214" s="23"/>
      <c r="B214" s="23"/>
      <c r="C214" s="117" t="s">
        <v>44</v>
      </c>
      <c r="D214" s="118" t="s">
        <v>14</v>
      </c>
      <c r="E214" s="119" t="s">
        <v>11</v>
      </c>
      <c r="F214" s="119" t="s">
        <v>14</v>
      </c>
      <c r="G214" s="119" t="s">
        <v>11</v>
      </c>
      <c r="H214" s="119" t="s">
        <v>11</v>
      </c>
      <c r="I214" s="119" t="s">
        <v>14</v>
      </c>
      <c r="J214" s="119" t="s">
        <v>14</v>
      </c>
      <c r="K214" s="119" t="s">
        <v>14</v>
      </c>
      <c r="L214" s="119" t="s">
        <v>14</v>
      </c>
      <c r="M214" s="119" t="s">
        <v>14</v>
      </c>
      <c r="N214" s="119" t="s">
        <v>14</v>
      </c>
      <c r="O214" s="119" t="s">
        <v>14</v>
      </c>
      <c r="P214" s="120" t="s">
        <v>14</v>
      </c>
      <c r="Q214" s="23"/>
      <c r="R214" s="121" t="s">
        <v>20</v>
      </c>
      <c r="S214" s="92"/>
      <c r="T214" s="23" t="str">
        <f>IF(COUNTIF('[3]Correpondance  PREPA MARG'!A:A,'Prépa marge'!C214)=0,IF(U213="démarque connue (valeur)","",T213),'Prépa marge'!C214)</f>
        <v/>
      </c>
      <c r="U214" s="23" t="str">
        <f t="shared" si="116"/>
        <v/>
      </c>
      <c r="V214" t="str">
        <f>IF(U214="","",IF(U214="CA HT",SUMIF('[3]Correpondance  PREPA MARG'!A:A,'Prépa marge'!T214,'[3]Correpondance  PREPA MARG'!CO:CO),""))</f>
        <v/>
      </c>
      <c r="W214" t="str">
        <f t="shared" si="110"/>
        <v/>
      </c>
      <c r="X214" t="str">
        <f>IF(U214="","",IF(AND(U214="Marge ABACO (valeur)",X208=""),SUMIF('[3]Correpondance  PREPA MARG'!A:A,'Prépa marge'!T214,'[3]Correpondance  PREPA MARG'!DB:DB),""))</f>
        <v/>
      </c>
      <c r="Y214" t="str">
        <f>IF(U214="","",IF(U214="Frais accessoires",SUMIF('[3]Correpondance  PREPA MARG'!A:A,'Prépa marge'!T214,'[3]Correpondance  PREPA MARG'!AO:AO),""))</f>
        <v/>
      </c>
      <c r="Z214" t="str">
        <f>IF(U214="","",IF(U214="Cotisation Centrale",SUMIF('[3]Correpondance  PREPA MARG'!A:A,'Prépa marge'!T214,'[3]Correpondance  PREPA MARG'!BO:BO),""))</f>
        <v/>
      </c>
      <c r="AA214" t="str">
        <f>IF(U214="","",IF(U214="CA HT REEL",SUMIF('[3]Correpondance  PREPA MARG'!A:A,'Prépa marge'!T214,'[3]Correpondance  PREPA MARG'!AB:AB),""))</f>
        <v/>
      </c>
      <c r="AB214" t="str">
        <f>IF(U214="","",IF(U214="CAMV REEL",SUMIF('[3]Correpondance  PREPA MARG'!A:A,'Prépa marge'!T214,'[3]Correpondance  PREPA MARG'!BB:BB),""))</f>
        <v/>
      </c>
      <c r="AC214" t="str">
        <f>IF(U214="","",IF(U214="démarque connue (valeur)",SUMIF('[3]Correpondance  PREPA MARG'!A:A,'Prépa marge'!T214,'[3]Correpondance  PREPA MARG'!DO:DO),""))</f>
        <v/>
      </c>
      <c r="AD214" s="2" t="str">
        <f t="shared" si="114"/>
        <v/>
      </c>
      <c r="AF214" t="s">
        <v>20</v>
      </c>
    </row>
    <row r="215" spans="1:32">
      <c r="A215" s="23"/>
      <c r="B215" s="23"/>
      <c r="C215" s="23"/>
      <c r="D215" s="23"/>
      <c r="E215" s="23"/>
      <c r="F215" s="23"/>
      <c r="G215" s="23"/>
      <c r="H215" s="23"/>
      <c r="I215" s="23"/>
      <c r="J215" s="23"/>
      <c r="K215" s="23"/>
      <c r="L215" s="23"/>
      <c r="M215" s="23"/>
      <c r="N215" s="23"/>
      <c r="O215" s="23"/>
      <c r="P215" s="23"/>
      <c r="Q215" s="23"/>
      <c r="R215" s="29" t="s">
        <v>20</v>
      </c>
      <c r="S215" s="92"/>
      <c r="T215" s="23" t="str">
        <f>IF(COUNTIF('[3]Correpondance  PREPA MARG'!A:A,'Prépa marge'!C215)=0,IF(U214="démarque connue (valeur)","",T214),'Prépa marge'!C215)</f>
        <v/>
      </c>
      <c r="U215" s="23" t="str">
        <f t="shared" si="116"/>
        <v/>
      </c>
      <c r="V215" t="str">
        <f>IF(U215="","",IF(U215="CA HT",SUMIF('[3]Correpondance  PREPA MARG'!A:A,'Prépa marge'!T215,'[3]Correpondance  PREPA MARG'!CO:CO),""))</f>
        <v/>
      </c>
      <c r="W215" t="str">
        <f t="shared" si="110"/>
        <v/>
      </c>
      <c r="X215" t="str">
        <f>IF(U215="","",IF(AND(U215="Marge ABACO (valeur)",X209=""),SUMIF('[3]Correpondance  PREPA MARG'!A:A,'Prépa marge'!T215,'[3]Correpondance  PREPA MARG'!DB:DB),""))</f>
        <v/>
      </c>
      <c r="Y215" t="str">
        <f>IF(U215="","",IF(U215="Frais accessoires",SUMIF('[3]Correpondance  PREPA MARG'!A:A,'Prépa marge'!T215,'[3]Correpondance  PREPA MARG'!AO:AO),""))</f>
        <v/>
      </c>
      <c r="Z215" t="str">
        <f>IF(U215="","",IF(U215="Cotisation Centrale",SUMIF('[3]Correpondance  PREPA MARG'!A:A,'Prépa marge'!T215,'[3]Correpondance  PREPA MARG'!BO:BO),""))</f>
        <v/>
      </c>
      <c r="AA215" t="str">
        <f>IF(U215="","",IF(U215="CA HT REEL",SUMIF('[3]Correpondance  PREPA MARG'!A:A,'Prépa marge'!T215,'[3]Correpondance  PREPA MARG'!AB:AB),""))</f>
        <v/>
      </c>
      <c r="AB215" t="str">
        <f>IF(U215="","",IF(U215="CAMV REEL",SUMIF('[3]Correpondance  PREPA MARG'!A:A,'Prépa marge'!T215,'[3]Correpondance  PREPA MARG'!BB:BB),""))</f>
        <v/>
      </c>
      <c r="AC215" t="str">
        <f>IF(U215="","",IF(U215="démarque connue (valeur)",SUMIF('[3]Correpondance  PREPA MARG'!A:A,'Prépa marge'!T215,'[3]Correpondance  PREPA MARG'!DO:DO),""))</f>
        <v/>
      </c>
      <c r="AD215" s="2" t="str">
        <f t="shared" si="114"/>
        <v/>
      </c>
      <c r="AF215" t="s">
        <v>20</v>
      </c>
    </row>
    <row r="216" spans="1:32">
      <c r="A216" s="23"/>
      <c r="B216" s="23"/>
      <c r="C216" s="24" t="str">
        <f>[2]Rens!C21</f>
        <v>Traiteur LS</v>
      </c>
      <c r="D216" s="26">
        <f>+D174</f>
        <v>41943</v>
      </c>
      <c r="E216" s="26">
        <f t="shared" ref="E216:L216" si="124">DATE(YEAR(D216),MONTH(D216)+2,0)</f>
        <v>41973</v>
      </c>
      <c r="F216" s="26">
        <f t="shared" si="124"/>
        <v>42004</v>
      </c>
      <c r="G216" s="26">
        <f t="shared" si="124"/>
        <v>42035</v>
      </c>
      <c r="H216" s="26">
        <f t="shared" si="124"/>
        <v>42063</v>
      </c>
      <c r="I216" s="26">
        <f t="shared" si="124"/>
        <v>42094</v>
      </c>
      <c r="J216" s="26">
        <f t="shared" si="124"/>
        <v>42124</v>
      </c>
      <c r="K216" s="26">
        <f t="shared" si="124"/>
        <v>42155</v>
      </c>
      <c r="L216" s="26">
        <f t="shared" si="124"/>
        <v>42185</v>
      </c>
      <c r="M216" s="26">
        <f>DATE(YEAR(L216),MONTH(L216)+2,0)</f>
        <v>42216</v>
      </c>
      <c r="N216" s="26">
        <f>DATE(YEAR(M216),MONTH(M216)+2,0)</f>
        <v>42247</v>
      </c>
      <c r="O216" s="26">
        <f>DATE(YEAR(N216),MONTH(N216)+2,0)</f>
        <v>42277</v>
      </c>
      <c r="P216" s="27" t="s">
        <v>16</v>
      </c>
      <c r="Q216" s="23"/>
      <c r="R216" s="28" t="s">
        <v>20</v>
      </c>
      <c r="S216" s="23"/>
      <c r="T216" s="23" t="str">
        <f>IF(COUNTIF('[3]Correpondance  PREPA MARG'!A:A,'Prépa marge'!C216)=0,IF(U215="démarque connue (valeur)","",T215),'Prépa marge'!C216)</f>
        <v>Traiteur LS</v>
      </c>
      <c r="U216" s="23" t="str">
        <f t="shared" si="116"/>
        <v/>
      </c>
      <c r="V216" t="str">
        <f>IF(U216="","",IF(U216="CA HT",SUMIF('[3]Correpondance  PREPA MARG'!A:A,'Prépa marge'!T216,'[3]Correpondance  PREPA MARG'!CO:CO),""))</f>
        <v/>
      </c>
      <c r="W216" t="str">
        <f t="shared" si="110"/>
        <v/>
      </c>
      <c r="X216" t="str">
        <f>IF(U216="","",IF(AND(U216="Marge ABACO (valeur)",X210=""),SUMIF('[3]Correpondance  PREPA MARG'!A:A,'Prépa marge'!T216,'[3]Correpondance  PREPA MARG'!DB:DB),""))</f>
        <v/>
      </c>
      <c r="Y216" t="str">
        <f>IF(U216="","",IF(U216="Frais accessoires",SUMIF('[3]Correpondance  PREPA MARG'!A:A,'Prépa marge'!T216,'[3]Correpondance  PREPA MARG'!AO:AO),""))</f>
        <v/>
      </c>
      <c r="Z216" t="str">
        <f>IF(U216="","",IF(U216="Cotisation Centrale",SUMIF('[3]Correpondance  PREPA MARG'!A:A,'Prépa marge'!T216,'[3]Correpondance  PREPA MARG'!BO:BO),""))</f>
        <v/>
      </c>
      <c r="AA216" t="str">
        <f>IF(U216="","",IF(U216="CA HT REEL",SUMIF('[3]Correpondance  PREPA MARG'!A:A,'Prépa marge'!T216,'[3]Correpondance  PREPA MARG'!AB:AB),""))</f>
        <v/>
      </c>
      <c r="AB216" t="str">
        <f>IF(U216="","",IF(U216="CAMV REEL",SUMIF('[3]Correpondance  PREPA MARG'!A:A,'Prépa marge'!T216,'[3]Correpondance  PREPA MARG'!BB:BB),""))</f>
        <v/>
      </c>
      <c r="AC216" t="str">
        <f>IF(U216="","",IF(U216="démarque connue (valeur)",SUMIF('[3]Correpondance  PREPA MARG'!A:A,'Prépa marge'!T216,'[3]Correpondance  PREPA MARG'!DO:DO),""))</f>
        <v/>
      </c>
      <c r="AD216" s="2" t="str">
        <f t="shared" si="114"/>
        <v/>
      </c>
      <c r="AF216" t="s">
        <v>20</v>
      </c>
    </row>
    <row r="217" spans="1:32">
      <c r="A217" s="23"/>
      <c r="B217" s="23"/>
      <c r="C217" s="23"/>
      <c r="D217" s="23"/>
      <c r="E217" s="23"/>
      <c r="F217" s="23"/>
      <c r="G217" s="23"/>
      <c r="H217" s="23"/>
      <c r="I217" s="23"/>
      <c r="J217" s="23"/>
      <c r="K217" s="23"/>
      <c r="L217" s="23"/>
      <c r="M217" s="23"/>
      <c r="N217" s="23"/>
      <c r="O217" s="23"/>
      <c r="P217" s="23"/>
      <c r="Q217" s="23"/>
      <c r="R217" s="29" t="s">
        <v>20</v>
      </c>
      <c r="S217" s="23"/>
      <c r="T217" s="23" t="str">
        <f>IF(COUNTIF('[3]Correpondance  PREPA MARG'!A:A,'Prépa marge'!C217)=0,IF(U216="démarque connue (valeur)","",T216),'Prépa marge'!C217)</f>
        <v>Traiteur LS</v>
      </c>
      <c r="U217" s="23" t="str">
        <f t="shared" si="116"/>
        <v/>
      </c>
      <c r="V217" t="str">
        <f>IF(U217="","",IF(U217="CA HT",SUMIF('[3]Correpondance  PREPA MARG'!A:A,'Prépa marge'!T217,'[3]Correpondance  PREPA MARG'!CO:CO),""))</f>
        <v/>
      </c>
      <c r="W217" t="str">
        <f t="shared" si="110"/>
        <v/>
      </c>
      <c r="X217" t="str">
        <f>IF(U217="","",IF(AND(U217="Marge ABACO (valeur)",X211=""),SUMIF('[3]Correpondance  PREPA MARG'!A:A,'Prépa marge'!T217,'[3]Correpondance  PREPA MARG'!DB:DB),""))</f>
        <v/>
      </c>
      <c r="Y217" t="str">
        <f>IF(U217="","",IF(U217="Frais accessoires",SUMIF('[3]Correpondance  PREPA MARG'!A:A,'Prépa marge'!T217,'[3]Correpondance  PREPA MARG'!AO:AO),""))</f>
        <v/>
      </c>
      <c r="Z217" t="str">
        <f>IF(U217="","",IF(U217="Cotisation Centrale",SUMIF('[3]Correpondance  PREPA MARG'!A:A,'Prépa marge'!T217,'[3]Correpondance  PREPA MARG'!BO:BO),""))</f>
        <v/>
      </c>
      <c r="AA217" t="str">
        <f>IF(U217="","",IF(U217="CA HT REEL",SUMIF('[3]Correpondance  PREPA MARG'!A:A,'Prépa marge'!T217,'[3]Correpondance  PREPA MARG'!AB:AB),""))</f>
        <v/>
      </c>
      <c r="AB217" t="str">
        <f>IF(U217="","",IF(U217="CAMV REEL",SUMIF('[3]Correpondance  PREPA MARG'!A:A,'Prépa marge'!T217,'[3]Correpondance  PREPA MARG'!BB:BB),""))</f>
        <v/>
      </c>
      <c r="AC217" t="str">
        <f>IF(U217="","",IF(U217="démarque connue (valeur)",SUMIF('[3]Correpondance  PREPA MARG'!A:A,'Prépa marge'!T217,'[3]Correpondance  PREPA MARG'!DO:DO),""))</f>
        <v/>
      </c>
      <c r="AD217" s="2" t="str">
        <f t="shared" si="114"/>
        <v/>
      </c>
      <c r="AF217" t="s">
        <v>20</v>
      </c>
    </row>
    <row r="218" spans="1:32" ht="15.75" thickBot="1">
      <c r="A218" s="23"/>
      <c r="B218" s="23"/>
      <c r="C218" s="30" t="s">
        <v>18</v>
      </c>
      <c r="D218" s="31"/>
      <c r="E218" s="31"/>
      <c r="F218" s="31"/>
      <c r="G218" s="31"/>
      <c r="H218" s="31"/>
      <c r="I218" s="31"/>
      <c r="J218" s="31"/>
      <c r="K218" s="31"/>
      <c r="L218" s="31"/>
      <c r="M218" s="31"/>
      <c r="N218" s="31"/>
      <c r="O218" s="31"/>
      <c r="P218" s="32"/>
      <c r="Q218" s="23"/>
      <c r="R218" s="33" t="s">
        <v>20</v>
      </c>
      <c r="S218" s="23"/>
      <c r="T218" s="23" t="str">
        <f>IF(COUNTIF('[3]Correpondance  PREPA MARG'!A:A,'Prépa marge'!C218)=0,IF(U217="démarque connue (valeur)","",T217),'Prépa marge'!C218)</f>
        <v>Traiteur LS</v>
      </c>
      <c r="U218" s="23" t="str">
        <f t="shared" si="116"/>
        <v/>
      </c>
      <c r="V218" t="str">
        <f>IF(U218="","",IF(U218="CA HT",SUMIF('[3]Correpondance  PREPA MARG'!A:A,'Prépa marge'!T218,'[3]Correpondance  PREPA MARG'!CO:CO),""))</f>
        <v/>
      </c>
      <c r="W218" t="str">
        <f t="shared" si="110"/>
        <v/>
      </c>
      <c r="X218" t="str">
        <f>IF(U218="","",IF(AND(U218="Marge ABACO (valeur)",X212=""),SUMIF('[3]Correpondance  PREPA MARG'!A:A,'Prépa marge'!T218,'[3]Correpondance  PREPA MARG'!DB:DB),""))</f>
        <v/>
      </c>
      <c r="Y218" t="str">
        <f>IF(U218="","",IF(U218="Frais accessoires",SUMIF('[3]Correpondance  PREPA MARG'!A:A,'Prépa marge'!T218,'[3]Correpondance  PREPA MARG'!AO:AO),""))</f>
        <v/>
      </c>
      <c r="Z218" t="str">
        <f>IF(U218="","",IF(U218="Cotisation Centrale",SUMIF('[3]Correpondance  PREPA MARG'!A:A,'Prépa marge'!T218,'[3]Correpondance  PREPA MARG'!BO:BO),""))</f>
        <v/>
      </c>
      <c r="AA218" t="str">
        <f>IF(U218="","",IF(U218="CA HT REEL",SUMIF('[3]Correpondance  PREPA MARG'!A:A,'Prépa marge'!T218,'[3]Correpondance  PREPA MARG'!AB:AB),""))</f>
        <v/>
      </c>
      <c r="AB218" t="str">
        <f>IF(U218="","",IF(U218="CAMV REEL",SUMIF('[3]Correpondance  PREPA MARG'!A:A,'Prépa marge'!T218,'[3]Correpondance  PREPA MARG'!BB:BB),""))</f>
        <v/>
      </c>
      <c r="AC218" t="str">
        <f>IF(U218="","",IF(U218="démarque connue (valeur)",SUMIF('[3]Correpondance  PREPA MARG'!A:A,'Prépa marge'!T218,'[3]Correpondance  PREPA MARG'!DO:DO),""))</f>
        <v/>
      </c>
      <c r="AD218" s="2" t="str">
        <f t="shared" si="114"/>
        <v/>
      </c>
      <c r="AF218" t="s">
        <v>20</v>
      </c>
    </row>
    <row r="219" spans="1:32">
      <c r="A219" s="23"/>
      <c r="B219" s="23"/>
      <c r="C219" s="34" t="s">
        <v>0</v>
      </c>
      <c r="D219" s="35">
        <v>3157</v>
      </c>
      <c r="E219" s="36"/>
      <c r="F219" s="36"/>
      <c r="G219" s="36"/>
      <c r="H219" s="36"/>
      <c r="I219" s="36"/>
      <c r="J219" s="36"/>
      <c r="K219" s="36"/>
      <c r="L219" s="36"/>
      <c r="M219" s="36"/>
      <c r="N219" s="36"/>
      <c r="O219" s="37"/>
      <c r="P219" s="38">
        <f>SUM(D219:O219)</f>
        <v>3157</v>
      </c>
      <c r="Q219" s="23"/>
      <c r="R219" s="39">
        <v>74954</v>
      </c>
      <c r="S219" s="23"/>
      <c r="T219" s="23" t="str">
        <f>IF(COUNTIF('[3]Correpondance  PREPA MARG'!A:A,'Prépa marge'!C219)=0,IF(U218="démarque connue (valeur)","",T218),'Prépa marge'!C219)</f>
        <v>Traiteur LS</v>
      </c>
      <c r="U219" s="23" t="str">
        <f t="shared" si="116"/>
        <v>CA HT</v>
      </c>
      <c r="V219">
        <f ca="1">IF(U219="","",IF(U219="CA HT",SUMIF('[3]Correpondance  PREPA MARG'!A:A,'Prépa marge'!T219,'[3]Correpondance  PREPA MARG'!CO:CO),""))</f>
        <v>5750</v>
      </c>
      <c r="W219" t="str">
        <f t="shared" si="110"/>
        <v/>
      </c>
      <c r="X219" t="str">
        <f>IF(U219="","",IF(AND(U219="Marge ABACO (valeur)",X213=""),SUMIF('[3]Correpondance  PREPA MARG'!A:A,'Prépa marge'!T219,'[3]Correpondance  PREPA MARG'!DB:DB),""))</f>
        <v/>
      </c>
      <c r="Y219" t="str">
        <f>IF(U219="","",IF(U219="Frais accessoires",SUMIF('[3]Correpondance  PREPA MARG'!A:A,'Prépa marge'!T219,'[3]Correpondance  PREPA MARG'!AO:AO),""))</f>
        <v/>
      </c>
      <c r="Z219" t="str">
        <f>IF(U219="","",IF(U219="Cotisation Centrale",SUMIF('[3]Correpondance  PREPA MARG'!A:A,'Prépa marge'!T219,'[3]Correpondance  PREPA MARG'!BO:BO),""))</f>
        <v/>
      </c>
      <c r="AA219" t="str">
        <f>IF(U219="","",IF(U219="CA HT REEL",SUMIF('[3]Correpondance  PREPA MARG'!A:A,'Prépa marge'!T219,'[3]Correpondance  PREPA MARG'!AB:AB),""))</f>
        <v/>
      </c>
      <c r="AB219" t="str">
        <f>IF(U219="","",IF(U219="CAMV REEL",SUMIF('[3]Correpondance  PREPA MARG'!A:A,'Prépa marge'!T219,'[3]Correpondance  PREPA MARG'!BB:BB),""))</f>
        <v/>
      </c>
      <c r="AC219" t="str">
        <f>IF(U219="","",IF(U219="démarque connue (valeur)",SUMIF('[3]Correpondance  PREPA MARG'!A:A,'Prépa marge'!T219,'[3]Correpondance  PREPA MARG'!DO:DO),""))</f>
        <v/>
      </c>
      <c r="AD219" s="2">
        <f t="shared" ca="1" si="114"/>
        <v>2593</v>
      </c>
      <c r="AF219">
        <v>79702</v>
      </c>
    </row>
    <row r="220" spans="1:32" ht="15.75" thickBot="1">
      <c r="A220" s="23"/>
      <c r="B220" s="23"/>
      <c r="C220" s="40" t="s">
        <v>1</v>
      </c>
      <c r="D220" s="41">
        <v>2143</v>
      </c>
      <c r="E220" s="42"/>
      <c r="F220" s="42"/>
      <c r="G220" s="42"/>
      <c r="H220" s="42"/>
      <c r="I220" s="42"/>
      <c r="J220" s="42"/>
      <c r="K220" s="42"/>
      <c r="L220" s="42"/>
      <c r="M220" s="42"/>
      <c r="N220" s="42"/>
      <c r="O220" s="43"/>
      <c r="P220" s="44">
        <f>SUM(D220:O220)</f>
        <v>2143</v>
      </c>
      <c r="Q220" s="23"/>
      <c r="R220" s="45">
        <v>48288</v>
      </c>
      <c r="S220" s="23"/>
      <c r="T220" s="23" t="str">
        <f>IF(COUNTIF('[3]Correpondance  PREPA MARG'!A:A,'Prépa marge'!C220)=0,IF(U219="démarque connue (valeur)","",T219),'Prépa marge'!C220)</f>
        <v>Traiteur LS</v>
      </c>
      <c r="U220" s="23" t="str">
        <f t="shared" si="116"/>
        <v>PRMV ABACO</v>
      </c>
      <c r="V220" t="str">
        <f>IF(U220="","",IF(U220="CA HT",SUMIF('[3]Correpondance  PREPA MARG'!A:A,'Prépa marge'!T220,'[3]Correpondance  PREPA MARG'!CO:CO),""))</f>
        <v/>
      </c>
      <c r="W220">
        <f t="shared" ca="1" si="110"/>
        <v>3882</v>
      </c>
      <c r="X220" t="str">
        <f>IF(U220="","",IF(AND(U220="Marge ABACO (valeur)",X214=""),SUMIF('[3]Correpondance  PREPA MARG'!A:A,'Prépa marge'!T220,'[3]Correpondance  PREPA MARG'!DB:DB),""))</f>
        <v/>
      </c>
      <c r="Y220" t="str">
        <f>IF(U220="","",IF(U220="Frais accessoires",SUMIF('[3]Correpondance  PREPA MARG'!A:A,'Prépa marge'!T220,'[3]Correpondance  PREPA MARG'!AO:AO),""))</f>
        <v/>
      </c>
      <c r="Z220" t="str">
        <f>IF(U220="","",IF(U220="Cotisation Centrale",SUMIF('[3]Correpondance  PREPA MARG'!A:A,'Prépa marge'!T220,'[3]Correpondance  PREPA MARG'!BO:BO),""))</f>
        <v/>
      </c>
      <c r="AA220" t="str">
        <f>IF(U220="","",IF(U220="CA HT REEL",SUMIF('[3]Correpondance  PREPA MARG'!A:A,'Prépa marge'!T220,'[3]Correpondance  PREPA MARG'!AB:AB),""))</f>
        <v/>
      </c>
      <c r="AB220" t="str">
        <f>IF(U220="","",IF(U220="CAMV REEL",SUMIF('[3]Correpondance  PREPA MARG'!A:A,'Prépa marge'!T220,'[3]Correpondance  PREPA MARG'!BB:BB),""))</f>
        <v/>
      </c>
      <c r="AC220" t="str">
        <f>IF(U220="","",IF(U220="démarque connue (valeur)",SUMIF('[3]Correpondance  PREPA MARG'!A:A,'Prépa marge'!T220,'[3]Correpondance  PREPA MARG'!DO:DO),""))</f>
        <v/>
      </c>
      <c r="AD220" s="2">
        <f t="shared" ca="1" si="114"/>
        <v>1739</v>
      </c>
      <c r="AF220">
        <v>51621</v>
      </c>
    </row>
    <row r="221" spans="1:32">
      <c r="A221" s="23"/>
      <c r="B221" s="23"/>
      <c r="C221" s="46" t="s">
        <v>19</v>
      </c>
      <c r="D221" s="47">
        <f t="shared" ref="D221:L221" si="125">D219-D220</f>
        <v>1014</v>
      </c>
      <c r="E221" s="47">
        <f t="shared" si="125"/>
        <v>0</v>
      </c>
      <c r="F221" s="47">
        <f t="shared" si="125"/>
        <v>0</v>
      </c>
      <c r="G221" s="47">
        <f t="shared" si="125"/>
        <v>0</v>
      </c>
      <c r="H221" s="47">
        <f t="shared" si="125"/>
        <v>0</v>
      </c>
      <c r="I221" s="47">
        <f t="shared" si="125"/>
        <v>0</v>
      </c>
      <c r="J221" s="47">
        <f t="shared" si="125"/>
        <v>0</v>
      </c>
      <c r="K221" s="47">
        <f t="shared" si="125"/>
        <v>0</v>
      </c>
      <c r="L221" s="47">
        <f t="shared" si="125"/>
        <v>0</v>
      </c>
      <c r="M221" s="47">
        <f>M219-M220</f>
        <v>0</v>
      </c>
      <c r="N221" s="47">
        <f>N219-N220</f>
        <v>0</v>
      </c>
      <c r="O221" s="47">
        <f>O219-O220</f>
        <v>0</v>
      </c>
      <c r="P221" s="48">
        <f>P219-P220</f>
        <v>1014</v>
      </c>
      <c r="Q221" s="23"/>
      <c r="R221" s="49" t="s">
        <v>20</v>
      </c>
      <c r="S221" s="23"/>
      <c r="T221" s="23" t="str">
        <f>IF(COUNTIF('[3]Correpondance  PREPA MARG'!A:A,'Prépa marge'!C221)=0,IF(U220="démarque connue (valeur)","",T220),'Prépa marge'!C221)</f>
        <v>Traiteur LS</v>
      </c>
      <c r="U221" s="23" t="str">
        <f t="shared" si="116"/>
        <v>Marge ABACO (valeur)</v>
      </c>
      <c r="V221" t="str">
        <f>IF(U221="","",IF(U221="CA HT",SUMIF('[3]Correpondance  PREPA MARG'!A:A,'Prépa marge'!T221,'[3]Correpondance  PREPA MARG'!CO:CO),""))</f>
        <v/>
      </c>
      <c r="W221" t="str">
        <f t="shared" si="110"/>
        <v/>
      </c>
      <c r="X221">
        <f ca="1">IF(U221="","",IF(AND(U221="Marge ABACO (valeur)",X215=""),SUMIF('[3]Correpondance  PREPA MARG'!A:A,'Prépa marge'!T221,'[3]Correpondance  PREPA MARG'!DB:DB),""))</f>
        <v>1868</v>
      </c>
      <c r="Y221" t="str">
        <f>IF(U221="","",IF(U221="Frais accessoires",SUMIF('[3]Correpondance  PREPA MARG'!A:A,'Prépa marge'!T221,'[3]Correpondance  PREPA MARG'!AO:AO),""))</f>
        <v/>
      </c>
      <c r="Z221" t="str">
        <f>IF(U221="","",IF(U221="Cotisation Centrale",SUMIF('[3]Correpondance  PREPA MARG'!A:A,'Prépa marge'!T221,'[3]Correpondance  PREPA MARG'!BO:BO),""))</f>
        <v/>
      </c>
      <c r="AA221" t="str">
        <f>IF(U221="","",IF(U221="CA HT REEL",SUMIF('[3]Correpondance  PREPA MARG'!A:A,'Prépa marge'!T221,'[3]Correpondance  PREPA MARG'!AB:AB),""))</f>
        <v/>
      </c>
      <c r="AB221" t="str">
        <f>IF(U221="","",IF(U221="CAMV REEL",SUMIF('[3]Correpondance  PREPA MARG'!A:A,'Prépa marge'!T221,'[3]Correpondance  PREPA MARG'!BB:BB),""))</f>
        <v/>
      </c>
      <c r="AC221" t="str">
        <f>IF(U221="","",IF(U221="démarque connue (valeur)",SUMIF('[3]Correpondance  PREPA MARG'!A:A,'Prépa marge'!T221,'[3]Correpondance  PREPA MARG'!DO:DO),""))</f>
        <v/>
      </c>
      <c r="AD221" s="2" t="str">
        <f t="shared" ca="1" si="114"/>
        <v/>
      </c>
      <c r="AF221" t="s">
        <v>20</v>
      </c>
    </row>
    <row r="222" spans="1:32" ht="15.75" thickBot="1">
      <c r="A222" s="23"/>
      <c r="B222" s="23"/>
      <c r="C222" s="50" t="s">
        <v>21</v>
      </c>
      <c r="D222" s="51">
        <f t="shared" ref="D222:L222" si="126">IF(D219=0,0,D221/D219)</f>
        <v>0.32119100411783341</v>
      </c>
      <c r="E222" s="51">
        <f t="shared" si="126"/>
        <v>0</v>
      </c>
      <c r="F222" s="51">
        <f t="shared" si="126"/>
        <v>0</v>
      </c>
      <c r="G222" s="51">
        <f t="shared" si="126"/>
        <v>0</v>
      </c>
      <c r="H222" s="51">
        <f t="shared" si="126"/>
        <v>0</v>
      </c>
      <c r="I222" s="51">
        <f t="shared" si="126"/>
        <v>0</v>
      </c>
      <c r="J222" s="51">
        <f t="shared" si="126"/>
        <v>0</v>
      </c>
      <c r="K222" s="51">
        <f t="shared" si="126"/>
        <v>0</v>
      </c>
      <c r="L222" s="51">
        <f t="shared" si="126"/>
        <v>0</v>
      </c>
      <c r="M222" s="51">
        <f>IF(M219=0,0,M221/M219)</f>
        <v>0</v>
      </c>
      <c r="N222" s="51">
        <f>IF(N219=0,0,N221/N219)</f>
        <v>0</v>
      </c>
      <c r="O222" s="51">
        <f>IF(O219=0,0,O221/O219)</f>
        <v>0</v>
      </c>
      <c r="P222" s="52">
        <f>IF(P219=0,0,P221/P219)</f>
        <v>0.32119100411783341</v>
      </c>
      <c r="Q222" s="23"/>
      <c r="R222" s="53" t="s">
        <v>20</v>
      </c>
      <c r="S222" s="23"/>
      <c r="T222" s="23" t="str">
        <f>IF(COUNTIF('[3]Correpondance  PREPA MARG'!A:A,'Prépa marge'!C222)=0,IF(U221="démarque connue (valeur)","",T221),'Prépa marge'!C222)</f>
        <v>Traiteur LS</v>
      </c>
      <c r="U222" s="23" t="str">
        <f t="shared" si="116"/>
        <v/>
      </c>
      <c r="V222" t="str">
        <f>IF(U222="","",IF(U222="CA HT",SUMIF('[3]Correpondance  PREPA MARG'!A:A,'Prépa marge'!T222,'[3]Correpondance  PREPA MARG'!CO:CO),""))</f>
        <v/>
      </c>
      <c r="W222" t="str">
        <f t="shared" si="110"/>
        <v/>
      </c>
      <c r="X222" t="str">
        <f>IF(U222="","",IF(AND(U222="Marge ABACO (valeur)",X216=""),SUMIF('[3]Correpondance  PREPA MARG'!A:A,'Prépa marge'!T222,'[3]Correpondance  PREPA MARG'!DB:DB),""))</f>
        <v/>
      </c>
      <c r="Y222" t="str">
        <f>IF(U222="","",IF(U222="Frais accessoires",SUMIF('[3]Correpondance  PREPA MARG'!A:A,'Prépa marge'!T222,'[3]Correpondance  PREPA MARG'!AO:AO),""))</f>
        <v/>
      </c>
      <c r="Z222" t="str">
        <f>IF(U222="","",IF(U222="Cotisation Centrale",SUMIF('[3]Correpondance  PREPA MARG'!A:A,'Prépa marge'!T222,'[3]Correpondance  PREPA MARG'!BO:BO),""))</f>
        <v/>
      </c>
      <c r="AA222" t="str">
        <f>IF(U222="","",IF(U222="CA HT REEL",SUMIF('[3]Correpondance  PREPA MARG'!A:A,'Prépa marge'!T222,'[3]Correpondance  PREPA MARG'!AB:AB),""))</f>
        <v/>
      </c>
      <c r="AB222" t="str">
        <f>IF(U222="","",IF(U222="CAMV REEL",SUMIF('[3]Correpondance  PREPA MARG'!A:A,'Prépa marge'!T222,'[3]Correpondance  PREPA MARG'!BB:BB),""))</f>
        <v/>
      </c>
      <c r="AC222" t="str">
        <f>IF(U222="","",IF(U222="démarque connue (valeur)",SUMIF('[3]Correpondance  PREPA MARG'!A:A,'Prépa marge'!T222,'[3]Correpondance  PREPA MARG'!DO:DO),""))</f>
        <v/>
      </c>
      <c r="AD222" s="2" t="str">
        <f t="shared" si="114"/>
        <v/>
      </c>
      <c r="AF222" t="s">
        <v>20</v>
      </c>
    </row>
    <row r="223" spans="1:32">
      <c r="A223" s="23"/>
      <c r="B223" s="23"/>
      <c r="C223" s="54" t="s">
        <v>3</v>
      </c>
      <c r="D223" s="35"/>
      <c r="E223" s="36"/>
      <c r="F223" s="36"/>
      <c r="G223" s="36"/>
      <c r="H223" s="36"/>
      <c r="I223" s="55"/>
      <c r="J223" s="55"/>
      <c r="K223" s="36"/>
      <c r="L223" s="36"/>
      <c r="M223" s="36"/>
      <c r="N223" s="36"/>
      <c r="O223" s="37"/>
      <c r="P223" s="56">
        <f>SUM(D223:O223)</f>
        <v>0</v>
      </c>
      <c r="Q223" s="23"/>
      <c r="R223" s="57" t="s">
        <v>20</v>
      </c>
      <c r="S223" s="23"/>
      <c r="T223" s="23" t="str">
        <f>IF(COUNTIF('[3]Correpondance  PREPA MARG'!A:A,'Prépa marge'!C223)=0,IF(U222="démarque connue (valeur)","",T222),'Prépa marge'!C223)</f>
        <v>Traiteur LS</v>
      </c>
      <c r="U223" s="23" t="str">
        <f t="shared" si="116"/>
        <v>Frais accessoires</v>
      </c>
      <c r="V223" t="str">
        <f>IF(U223="","",IF(U223="CA HT",SUMIF('[3]Correpondance  PREPA MARG'!A:A,'Prépa marge'!T223,'[3]Correpondance  PREPA MARG'!CO:CO),""))</f>
        <v/>
      </c>
      <c r="W223" t="str">
        <f t="shared" si="110"/>
        <v/>
      </c>
      <c r="X223" t="str">
        <f>IF(U223="","",IF(AND(U223="Marge ABACO (valeur)",X217=""),SUMIF('[3]Correpondance  PREPA MARG'!A:A,'Prépa marge'!T223,'[3]Correpondance  PREPA MARG'!DB:DB),""))</f>
        <v/>
      </c>
      <c r="Y223">
        <f ca="1">IF(U223="","",IF(U223="Frais accessoires",SUMIF('[3]Correpondance  PREPA MARG'!A:A,'Prépa marge'!T223,'[3]Correpondance  PREPA MARG'!AO:AO),""))</f>
        <v>0</v>
      </c>
      <c r="Z223" t="str">
        <f>IF(U223="","",IF(U223="Cotisation Centrale",SUMIF('[3]Correpondance  PREPA MARG'!A:A,'Prépa marge'!T223,'[3]Correpondance  PREPA MARG'!BO:BO),""))</f>
        <v/>
      </c>
      <c r="AA223" t="str">
        <f>IF(U223="","",IF(U223="CA HT REEL",SUMIF('[3]Correpondance  PREPA MARG'!A:A,'Prépa marge'!T223,'[3]Correpondance  PREPA MARG'!AB:AB),""))</f>
        <v/>
      </c>
      <c r="AB223" t="str">
        <f>IF(U223="","",IF(U223="CAMV REEL",SUMIF('[3]Correpondance  PREPA MARG'!A:A,'Prépa marge'!T223,'[3]Correpondance  PREPA MARG'!BB:BB),""))</f>
        <v/>
      </c>
      <c r="AC223" t="str">
        <f>IF(U223="","",IF(U223="démarque connue (valeur)",SUMIF('[3]Correpondance  PREPA MARG'!A:A,'Prépa marge'!T223,'[3]Correpondance  PREPA MARG'!DO:DO),""))</f>
        <v/>
      </c>
      <c r="AD223" s="2" t="str">
        <f t="shared" ca="1" si="114"/>
        <v/>
      </c>
      <c r="AF223" t="s">
        <v>20</v>
      </c>
    </row>
    <row r="224" spans="1:32" ht="15.75" thickBot="1">
      <c r="A224" s="23"/>
      <c r="B224" s="23"/>
      <c r="C224" s="58" t="s">
        <v>4</v>
      </c>
      <c r="D224" s="41"/>
      <c r="E224" s="42"/>
      <c r="F224" s="42"/>
      <c r="G224" s="42"/>
      <c r="H224" s="42"/>
      <c r="I224" s="42"/>
      <c r="J224" s="42"/>
      <c r="K224" s="42"/>
      <c r="L224" s="42"/>
      <c r="M224" s="42"/>
      <c r="N224" s="42"/>
      <c r="O224" s="43"/>
      <c r="P224" s="56">
        <f>SUM(D224:O224)</f>
        <v>0</v>
      </c>
      <c r="Q224" s="23"/>
      <c r="R224" s="57" t="s">
        <v>20</v>
      </c>
      <c r="S224" s="23"/>
      <c r="T224" s="23" t="str">
        <f>IF(COUNTIF('[3]Correpondance  PREPA MARG'!A:A,'Prépa marge'!C224)=0,IF(U223="démarque connue (valeur)","",T223),'Prépa marge'!C224)</f>
        <v>Traiteur LS</v>
      </c>
      <c r="U224" s="23" t="str">
        <f t="shared" si="116"/>
        <v>Cotisation Centrale</v>
      </c>
      <c r="V224" t="str">
        <f>IF(U224="","",IF(U224="CA HT",SUMIF('[3]Correpondance  PREPA MARG'!A:A,'Prépa marge'!T224,'[3]Correpondance  PREPA MARG'!CO:CO),""))</f>
        <v/>
      </c>
      <c r="W224" t="str">
        <f t="shared" si="110"/>
        <v/>
      </c>
      <c r="X224" t="str">
        <f>IF(U224="","",IF(AND(U224="Marge ABACO (valeur)",X218=""),SUMIF('[3]Correpondance  PREPA MARG'!A:A,'Prépa marge'!T224,'[3]Correpondance  PREPA MARG'!DB:DB),""))</f>
        <v/>
      </c>
      <c r="Y224" t="str">
        <f>IF(U224="","",IF(U224="Frais accessoires",SUMIF('[3]Correpondance  PREPA MARG'!A:A,'Prépa marge'!T224,'[3]Correpondance  PREPA MARG'!AO:AO),""))</f>
        <v/>
      </c>
      <c r="Z224">
        <f ca="1">IF(U224="","",IF(U224="Cotisation Centrale",SUMIF('[3]Correpondance  PREPA MARG'!A:A,'Prépa marge'!T224,'[3]Correpondance  PREPA MARG'!BO:BO),""))</f>
        <v>0</v>
      </c>
      <c r="AA224" t="str">
        <f>IF(U224="","",IF(U224="CA HT REEL",SUMIF('[3]Correpondance  PREPA MARG'!A:A,'Prépa marge'!T224,'[3]Correpondance  PREPA MARG'!AB:AB),""))</f>
        <v/>
      </c>
      <c r="AB224" t="str">
        <f>IF(U224="","",IF(U224="CAMV REEL",SUMIF('[3]Correpondance  PREPA MARG'!A:A,'Prépa marge'!T224,'[3]Correpondance  PREPA MARG'!BB:BB),""))</f>
        <v/>
      </c>
      <c r="AC224" t="str">
        <f>IF(U224="","",IF(U224="démarque connue (valeur)",SUMIF('[3]Correpondance  PREPA MARG'!A:A,'Prépa marge'!T224,'[3]Correpondance  PREPA MARG'!DO:DO),""))</f>
        <v/>
      </c>
      <c r="AD224" s="2" t="str">
        <f t="shared" ca="1" si="114"/>
        <v/>
      </c>
      <c r="AF224" t="s">
        <v>20</v>
      </c>
    </row>
    <row r="225" spans="1:32">
      <c r="A225" s="23"/>
      <c r="B225" s="23"/>
      <c r="C225" s="59" t="s">
        <v>22</v>
      </c>
      <c r="D225" s="60">
        <f t="shared" ref="D225:L225" si="127">IF(D231&lt;&gt;0,(D223+D224)/D231,0)</f>
        <v>0</v>
      </c>
      <c r="E225" s="60">
        <f t="shared" si="127"/>
        <v>0</v>
      </c>
      <c r="F225" s="60">
        <f t="shared" si="127"/>
        <v>0</v>
      </c>
      <c r="G225" s="60">
        <f t="shared" si="127"/>
        <v>0</v>
      </c>
      <c r="H225" s="60">
        <f t="shared" si="127"/>
        <v>0</v>
      </c>
      <c r="I225" s="60">
        <f t="shared" si="127"/>
        <v>0</v>
      </c>
      <c r="J225" s="60">
        <f t="shared" si="127"/>
        <v>0</v>
      </c>
      <c r="K225" s="60">
        <f t="shared" si="127"/>
        <v>0</v>
      </c>
      <c r="L225" s="60">
        <f t="shared" si="127"/>
        <v>0</v>
      </c>
      <c r="M225" s="60">
        <f>IF(M231&lt;&gt;0,(M223+M224)/M231,0)</f>
        <v>0</v>
      </c>
      <c r="N225" s="60">
        <f>IF(N231&lt;&gt;0,(N223+N224)/N231,0)</f>
        <v>0</v>
      </c>
      <c r="O225" s="60">
        <f>IF(O231&lt;&gt;0,(O223+O224)/O231,0)</f>
        <v>0</v>
      </c>
      <c r="P225" s="61">
        <f>IF(P231&lt;&gt;0,(P223+P224)/P231,0)</f>
        <v>0</v>
      </c>
      <c r="Q225" s="23"/>
      <c r="R225" s="62" t="s">
        <v>20</v>
      </c>
      <c r="S225" s="23"/>
      <c r="T225" s="23" t="str">
        <f>IF(COUNTIF('[3]Correpondance  PREPA MARG'!A:A,'Prépa marge'!C225)=0,IF(U224="démarque connue (valeur)","",T224),'Prépa marge'!C225)</f>
        <v>Traiteur LS</v>
      </c>
      <c r="U225" s="23" t="str">
        <f t="shared" si="116"/>
        <v/>
      </c>
      <c r="V225" t="str">
        <f>IF(U225="","",IF(U225="CA HT",SUMIF('[3]Correpondance  PREPA MARG'!A:A,'Prépa marge'!T225,'[3]Correpondance  PREPA MARG'!CO:CO),""))</f>
        <v/>
      </c>
      <c r="W225" t="str">
        <f t="shared" si="110"/>
        <v/>
      </c>
      <c r="X225" t="str">
        <f>IF(U225="","",IF(AND(U225="Marge ABACO (valeur)",X219=""),SUMIF('[3]Correpondance  PREPA MARG'!A:A,'Prépa marge'!T225,'[3]Correpondance  PREPA MARG'!DB:DB),""))</f>
        <v/>
      </c>
      <c r="Y225" t="str">
        <f>IF(U225="","",IF(U225="Frais accessoires",SUMIF('[3]Correpondance  PREPA MARG'!A:A,'Prépa marge'!T225,'[3]Correpondance  PREPA MARG'!AO:AO),""))</f>
        <v/>
      </c>
      <c r="Z225" t="str">
        <f>IF(U225="","",IF(U225="Cotisation Centrale",SUMIF('[3]Correpondance  PREPA MARG'!A:A,'Prépa marge'!T225,'[3]Correpondance  PREPA MARG'!BO:BO),""))</f>
        <v/>
      </c>
      <c r="AA225" t="str">
        <f>IF(U225="","",IF(U225="CA HT REEL",SUMIF('[3]Correpondance  PREPA MARG'!A:A,'Prépa marge'!T225,'[3]Correpondance  PREPA MARG'!AB:AB),""))</f>
        <v/>
      </c>
      <c r="AB225" t="str">
        <f>IF(U225="","",IF(U225="CAMV REEL",SUMIF('[3]Correpondance  PREPA MARG'!A:A,'Prépa marge'!T225,'[3]Correpondance  PREPA MARG'!BB:BB),""))</f>
        <v/>
      </c>
      <c r="AC225" t="str">
        <f>IF(U225="","",IF(U225="démarque connue (valeur)",SUMIF('[3]Correpondance  PREPA MARG'!A:A,'Prépa marge'!T225,'[3]Correpondance  PREPA MARG'!DO:DO),""))</f>
        <v/>
      </c>
      <c r="AD225" s="2" t="str">
        <f t="shared" si="114"/>
        <v/>
      </c>
      <c r="AF225" t="s">
        <v>20</v>
      </c>
    </row>
    <row r="226" spans="1:32">
      <c r="A226" s="23"/>
      <c r="B226" s="23"/>
      <c r="C226" s="63" t="s">
        <v>23</v>
      </c>
      <c r="D226" s="64">
        <f>D220+D223+D224</f>
        <v>2143</v>
      </c>
      <c r="E226" s="64">
        <f t="shared" ref="E226:L226" si="128">E220+E223+E224</f>
        <v>0</v>
      </c>
      <c r="F226" s="64">
        <f t="shared" si="128"/>
        <v>0</v>
      </c>
      <c r="G226" s="64">
        <f t="shared" si="128"/>
        <v>0</v>
      </c>
      <c r="H226" s="64">
        <f t="shared" si="128"/>
        <v>0</v>
      </c>
      <c r="I226" s="64">
        <f t="shared" si="128"/>
        <v>0</v>
      </c>
      <c r="J226" s="64">
        <f t="shared" si="128"/>
        <v>0</v>
      </c>
      <c r="K226" s="64">
        <f t="shared" si="128"/>
        <v>0</v>
      </c>
      <c r="L226" s="64">
        <f t="shared" si="128"/>
        <v>0</v>
      </c>
      <c r="M226" s="64">
        <f>M220+M223+M224</f>
        <v>0</v>
      </c>
      <c r="N226" s="64">
        <f>N220+N223+N224</f>
        <v>0</v>
      </c>
      <c r="O226" s="64">
        <f>O220+O223+O224</f>
        <v>0</v>
      </c>
      <c r="P226" s="65">
        <f>SUM(D226:O226)</f>
        <v>2143</v>
      </c>
      <c r="Q226" s="23"/>
      <c r="R226" s="66" t="s">
        <v>20</v>
      </c>
      <c r="S226" s="23"/>
      <c r="T226" s="23" t="str">
        <f>IF(COUNTIF('[3]Correpondance  PREPA MARG'!A:A,'Prépa marge'!C226)=0,IF(U225="démarque connue (valeur)","",T225),'Prépa marge'!C226)</f>
        <v>Traiteur LS</v>
      </c>
      <c r="U226" s="23" t="str">
        <f t="shared" si="116"/>
        <v/>
      </c>
      <c r="V226" t="str">
        <f>IF(U226="","",IF(U226="CA HT",SUMIF('[3]Correpondance  PREPA MARG'!A:A,'Prépa marge'!T226,'[3]Correpondance  PREPA MARG'!CO:CO),""))</f>
        <v/>
      </c>
      <c r="W226" t="str">
        <f t="shared" ca="1" si="110"/>
        <v/>
      </c>
      <c r="X226" t="str">
        <f>IF(U226="","",IF(AND(U226="Marge ABACO (valeur)",X220=""),SUMIF('[3]Correpondance  PREPA MARG'!A:A,'Prépa marge'!T226,'[3]Correpondance  PREPA MARG'!DB:DB),""))</f>
        <v/>
      </c>
      <c r="Y226" t="str">
        <f>IF(U226="","",IF(U226="Frais accessoires",SUMIF('[3]Correpondance  PREPA MARG'!A:A,'Prépa marge'!T226,'[3]Correpondance  PREPA MARG'!AO:AO),""))</f>
        <v/>
      </c>
      <c r="Z226" t="str">
        <f>IF(U226="","",IF(U226="Cotisation Centrale",SUMIF('[3]Correpondance  PREPA MARG'!A:A,'Prépa marge'!T226,'[3]Correpondance  PREPA MARG'!BO:BO),""))</f>
        <v/>
      </c>
      <c r="AA226" t="str">
        <f>IF(U226="","",IF(U226="CA HT REEL",SUMIF('[3]Correpondance  PREPA MARG'!A:A,'Prépa marge'!T226,'[3]Correpondance  PREPA MARG'!AB:AB),""))</f>
        <v/>
      </c>
      <c r="AB226" t="str">
        <f>IF(U226="","",IF(U226="CAMV REEL",SUMIF('[3]Correpondance  PREPA MARG'!A:A,'Prépa marge'!T226,'[3]Correpondance  PREPA MARG'!BB:BB),""))</f>
        <v/>
      </c>
      <c r="AC226" t="str">
        <f>IF(U226="","",IF(U226="démarque connue (valeur)",SUMIF('[3]Correpondance  PREPA MARG'!A:A,'Prépa marge'!T226,'[3]Correpondance  PREPA MARG'!DO:DO),""))</f>
        <v/>
      </c>
      <c r="AD226" s="2" t="str">
        <f t="shared" ca="1" si="114"/>
        <v/>
      </c>
      <c r="AF226" t="s">
        <v>20</v>
      </c>
    </row>
    <row r="227" spans="1:32">
      <c r="A227" s="23"/>
      <c r="B227" s="23"/>
      <c r="C227" s="63" t="s">
        <v>19</v>
      </c>
      <c r="D227" s="64">
        <f t="shared" ref="D227:L227" si="129">D219-D226</f>
        <v>1014</v>
      </c>
      <c r="E227" s="64">
        <f t="shared" si="129"/>
        <v>0</v>
      </c>
      <c r="F227" s="64">
        <f t="shared" si="129"/>
        <v>0</v>
      </c>
      <c r="G227" s="64">
        <f t="shared" si="129"/>
        <v>0</v>
      </c>
      <c r="H227" s="64">
        <f t="shared" si="129"/>
        <v>0</v>
      </c>
      <c r="I227" s="64">
        <f t="shared" si="129"/>
        <v>0</v>
      </c>
      <c r="J227" s="64">
        <f t="shared" si="129"/>
        <v>0</v>
      </c>
      <c r="K227" s="64">
        <f t="shared" si="129"/>
        <v>0</v>
      </c>
      <c r="L227" s="64">
        <f t="shared" si="129"/>
        <v>0</v>
      </c>
      <c r="M227" s="64">
        <f>M219-M226</f>
        <v>0</v>
      </c>
      <c r="N227" s="64">
        <f>N219-N226</f>
        <v>0</v>
      </c>
      <c r="O227" s="64">
        <f>O219-O226</f>
        <v>0</v>
      </c>
      <c r="P227" s="65">
        <f>SUM(D227:O227)</f>
        <v>1014</v>
      </c>
      <c r="Q227" s="23"/>
      <c r="R227" s="66" t="s">
        <v>20</v>
      </c>
      <c r="S227" s="23"/>
      <c r="T227" s="23" t="str">
        <f>IF(COUNTIF('[3]Correpondance  PREPA MARG'!A:A,'Prépa marge'!C227)=0,IF(U226="démarque connue (valeur)","",T226),'Prépa marge'!C227)</f>
        <v>Traiteur LS</v>
      </c>
      <c r="U227" s="23" t="str">
        <f t="shared" si="116"/>
        <v>Marge ABACO (valeur)</v>
      </c>
      <c r="V227" t="str">
        <f>IF(U227="","",IF(U227="CA HT",SUMIF('[3]Correpondance  PREPA MARG'!A:A,'Prépa marge'!T227,'[3]Correpondance  PREPA MARG'!CO:CO),""))</f>
        <v/>
      </c>
      <c r="W227" t="str">
        <f t="shared" si="110"/>
        <v/>
      </c>
      <c r="X227" t="str">
        <f ca="1">IF(U227="","",IF(AND(U227="Marge ABACO (valeur)",X221=""),SUMIF('[3]Correpondance  PREPA MARG'!A:A,'Prépa marge'!T227,'[3]Correpondance  PREPA MARG'!DB:DB),""))</f>
        <v/>
      </c>
      <c r="Y227" t="str">
        <f>IF(U227="","",IF(U227="Frais accessoires",SUMIF('[3]Correpondance  PREPA MARG'!A:A,'Prépa marge'!T227,'[3]Correpondance  PREPA MARG'!AO:AO),""))</f>
        <v/>
      </c>
      <c r="Z227" t="str">
        <f>IF(U227="","",IF(U227="Cotisation Centrale",SUMIF('[3]Correpondance  PREPA MARG'!A:A,'Prépa marge'!T227,'[3]Correpondance  PREPA MARG'!BO:BO),""))</f>
        <v/>
      </c>
      <c r="AA227" t="str">
        <f>IF(U227="","",IF(U227="CA HT REEL",SUMIF('[3]Correpondance  PREPA MARG'!A:A,'Prépa marge'!T227,'[3]Correpondance  PREPA MARG'!AB:AB),""))</f>
        <v/>
      </c>
      <c r="AB227" t="str">
        <f>IF(U227="","",IF(U227="CAMV REEL",SUMIF('[3]Correpondance  PREPA MARG'!A:A,'Prépa marge'!T227,'[3]Correpondance  PREPA MARG'!BB:BB),""))</f>
        <v/>
      </c>
      <c r="AC227" t="str">
        <f>IF(U227="","",IF(U227="démarque connue (valeur)",SUMIF('[3]Correpondance  PREPA MARG'!A:A,'Prépa marge'!T227,'[3]Correpondance  PREPA MARG'!DO:DO),""))</f>
        <v/>
      </c>
      <c r="AD227" s="2" t="str">
        <f t="shared" ca="1" si="114"/>
        <v/>
      </c>
      <c r="AF227" t="s">
        <v>20</v>
      </c>
    </row>
    <row r="228" spans="1:32">
      <c r="A228" s="23"/>
      <c r="B228" s="23"/>
      <c r="C228" s="50" t="s">
        <v>24</v>
      </c>
      <c r="D228" s="67">
        <f t="shared" ref="D228:L228" si="130">IF(D219=0,0,D227/D219)</f>
        <v>0.32119100411783341</v>
      </c>
      <c r="E228" s="67">
        <f t="shared" si="130"/>
        <v>0</v>
      </c>
      <c r="F228" s="67">
        <f t="shared" si="130"/>
        <v>0</v>
      </c>
      <c r="G228" s="67">
        <f t="shared" si="130"/>
        <v>0</v>
      </c>
      <c r="H228" s="67">
        <f t="shared" si="130"/>
        <v>0</v>
      </c>
      <c r="I228" s="67">
        <f t="shared" si="130"/>
        <v>0</v>
      </c>
      <c r="J228" s="67">
        <f t="shared" si="130"/>
        <v>0</v>
      </c>
      <c r="K228" s="67">
        <f t="shared" si="130"/>
        <v>0</v>
      </c>
      <c r="L228" s="67">
        <f t="shared" si="130"/>
        <v>0</v>
      </c>
      <c r="M228" s="67">
        <f>IF(M219=0,0,M227/M219)</f>
        <v>0</v>
      </c>
      <c r="N228" s="67">
        <f>IF(N219=0,0,N227/N219)</f>
        <v>0</v>
      </c>
      <c r="O228" s="67">
        <f>IF(O219=0,0,O227/O219)</f>
        <v>0</v>
      </c>
      <c r="P228" s="67">
        <f>IF(P219=0,0,P227/P219)</f>
        <v>0.32119100411783341</v>
      </c>
      <c r="Q228" s="23"/>
      <c r="R228" s="68" t="s">
        <v>20</v>
      </c>
      <c r="S228" s="23"/>
      <c r="T228" s="23" t="str">
        <f>IF(COUNTIF('[3]Correpondance  PREPA MARG'!A:A,'Prépa marge'!C228)=0,IF(U227="démarque connue (valeur)","",T227),'Prépa marge'!C228)</f>
        <v>Traiteur LS</v>
      </c>
      <c r="U228" s="23" t="str">
        <f t="shared" si="116"/>
        <v/>
      </c>
      <c r="V228" t="str">
        <f>IF(U228="","",IF(U228="CA HT",SUMIF('[3]Correpondance  PREPA MARG'!A:A,'Prépa marge'!T228,'[3]Correpondance  PREPA MARG'!CO:CO),""))</f>
        <v/>
      </c>
      <c r="W228" t="str">
        <f t="shared" si="110"/>
        <v/>
      </c>
      <c r="X228" t="str">
        <f>IF(U228="","",IF(AND(U228="Marge ABACO (valeur)",X222=""),SUMIF('[3]Correpondance  PREPA MARG'!A:A,'Prépa marge'!T228,'[3]Correpondance  PREPA MARG'!DB:DB),""))</f>
        <v/>
      </c>
      <c r="Y228" t="str">
        <f>IF(U228="","",IF(U228="Frais accessoires",SUMIF('[3]Correpondance  PREPA MARG'!A:A,'Prépa marge'!T228,'[3]Correpondance  PREPA MARG'!AO:AO),""))</f>
        <v/>
      </c>
      <c r="Z228" t="str">
        <f>IF(U228="","",IF(U228="Cotisation Centrale",SUMIF('[3]Correpondance  PREPA MARG'!A:A,'Prépa marge'!T228,'[3]Correpondance  PREPA MARG'!BO:BO),""))</f>
        <v/>
      </c>
      <c r="AA228" t="str">
        <f>IF(U228="","",IF(U228="CA HT REEL",SUMIF('[3]Correpondance  PREPA MARG'!A:A,'Prépa marge'!T228,'[3]Correpondance  PREPA MARG'!AB:AB),""))</f>
        <v/>
      </c>
      <c r="AB228" t="str">
        <f>IF(U228="","",IF(U228="CAMV REEL",SUMIF('[3]Correpondance  PREPA MARG'!A:A,'Prépa marge'!T228,'[3]Correpondance  PREPA MARG'!BB:BB),""))</f>
        <v/>
      </c>
      <c r="AC228" t="str">
        <f>IF(U228="","",IF(U228="démarque connue (valeur)",SUMIF('[3]Correpondance  PREPA MARG'!A:A,'Prépa marge'!T228,'[3]Correpondance  PREPA MARG'!DO:DO),""))</f>
        <v/>
      </c>
      <c r="AD228" s="2" t="str">
        <f t="shared" si="114"/>
        <v/>
      </c>
      <c r="AF228" t="s">
        <v>20</v>
      </c>
    </row>
    <row r="229" spans="1:32">
      <c r="A229" s="23"/>
      <c r="B229" s="23"/>
      <c r="C229" s="23"/>
      <c r="D229" s="23"/>
      <c r="E229" s="23"/>
      <c r="F229" s="23"/>
      <c r="G229" s="23"/>
      <c r="H229" s="23"/>
      <c r="I229" s="23"/>
      <c r="J229" s="23"/>
      <c r="K229" s="23"/>
      <c r="L229" s="23"/>
      <c r="M229" s="23"/>
      <c r="N229" s="23"/>
      <c r="O229" s="23"/>
      <c r="P229" s="23"/>
      <c r="Q229" s="23"/>
      <c r="R229" s="29" t="s">
        <v>20</v>
      </c>
      <c r="S229" s="23"/>
      <c r="T229" s="23" t="str">
        <f>IF(COUNTIF('[3]Correpondance  PREPA MARG'!A:A,'Prépa marge'!C229)=0,IF(U228="démarque connue (valeur)","",T228),'Prépa marge'!C229)</f>
        <v>Traiteur LS</v>
      </c>
      <c r="U229" s="23" t="str">
        <f t="shared" si="116"/>
        <v/>
      </c>
      <c r="V229" t="str">
        <f>IF(U229="","",IF(U229="CA HT",SUMIF('[3]Correpondance  PREPA MARG'!A:A,'Prépa marge'!T229,'[3]Correpondance  PREPA MARG'!CO:CO),""))</f>
        <v/>
      </c>
      <c r="W229" t="str">
        <f t="shared" si="110"/>
        <v/>
      </c>
      <c r="X229" t="str">
        <f>IF(U229="","",IF(AND(U229="Marge ABACO (valeur)",X223=""),SUMIF('[3]Correpondance  PREPA MARG'!A:A,'Prépa marge'!T229,'[3]Correpondance  PREPA MARG'!DB:DB),""))</f>
        <v/>
      </c>
      <c r="Y229" t="str">
        <f>IF(U229="","",IF(U229="Frais accessoires",SUMIF('[3]Correpondance  PREPA MARG'!A:A,'Prépa marge'!T229,'[3]Correpondance  PREPA MARG'!AO:AO),""))</f>
        <v/>
      </c>
      <c r="Z229" t="str">
        <f>IF(U229="","",IF(U229="Cotisation Centrale",SUMIF('[3]Correpondance  PREPA MARG'!A:A,'Prépa marge'!T229,'[3]Correpondance  PREPA MARG'!BO:BO),""))</f>
        <v/>
      </c>
      <c r="AA229" t="str">
        <f>IF(U229="","",IF(U229="CA HT REEL",SUMIF('[3]Correpondance  PREPA MARG'!A:A,'Prépa marge'!T229,'[3]Correpondance  PREPA MARG'!AB:AB),""))</f>
        <v/>
      </c>
      <c r="AB229" t="str">
        <f>IF(U229="","",IF(U229="CAMV REEL",SUMIF('[3]Correpondance  PREPA MARG'!A:A,'Prépa marge'!T229,'[3]Correpondance  PREPA MARG'!BB:BB),""))</f>
        <v/>
      </c>
      <c r="AC229" t="str">
        <f>IF(U229="","",IF(U229="démarque connue (valeur)",SUMIF('[3]Correpondance  PREPA MARG'!A:A,'Prépa marge'!T229,'[3]Correpondance  PREPA MARG'!DO:DO),""))</f>
        <v/>
      </c>
      <c r="AD229" s="2" t="str">
        <f t="shared" si="114"/>
        <v/>
      </c>
      <c r="AF229" t="s">
        <v>20</v>
      </c>
    </row>
    <row r="230" spans="1:32" ht="15.75" thickBot="1">
      <c r="A230" s="23"/>
      <c r="B230" s="23"/>
      <c r="C230" s="30" t="s">
        <v>25</v>
      </c>
      <c r="D230" s="31"/>
      <c r="E230" s="31"/>
      <c r="F230" s="31"/>
      <c r="G230" s="31"/>
      <c r="H230" s="31"/>
      <c r="I230" s="31"/>
      <c r="J230" s="31"/>
      <c r="K230" s="31"/>
      <c r="L230" s="31"/>
      <c r="M230" s="31"/>
      <c r="N230" s="31"/>
      <c r="O230" s="31"/>
      <c r="P230" s="32"/>
      <c r="Q230" s="23"/>
      <c r="R230" s="33" t="s">
        <v>20</v>
      </c>
      <c r="S230" s="23"/>
      <c r="T230" s="23" t="str">
        <f>IF(COUNTIF('[3]Correpondance  PREPA MARG'!A:A,'Prépa marge'!C230)=0,IF(U229="démarque connue (valeur)","",T229),'Prépa marge'!C230)</f>
        <v>Traiteur LS</v>
      </c>
      <c r="U230" s="23" t="str">
        <f t="shared" si="116"/>
        <v/>
      </c>
      <c r="V230" t="str">
        <f>IF(U230="","",IF(U230="CA HT",SUMIF('[3]Correpondance  PREPA MARG'!A:A,'Prépa marge'!T230,'[3]Correpondance  PREPA MARG'!CO:CO),""))</f>
        <v/>
      </c>
      <c r="W230" t="str">
        <f t="shared" si="110"/>
        <v/>
      </c>
      <c r="X230" t="str">
        <f>IF(U230="","",IF(AND(U230="Marge ABACO (valeur)",X224=""),SUMIF('[3]Correpondance  PREPA MARG'!A:A,'Prépa marge'!T230,'[3]Correpondance  PREPA MARG'!DB:DB),""))</f>
        <v/>
      </c>
      <c r="Y230" t="str">
        <f>IF(U230="","",IF(U230="Frais accessoires",SUMIF('[3]Correpondance  PREPA MARG'!A:A,'Prépa marge'!T230,'[3]Correpondance  PREPA MARG'!AO:AO),""))</f>
        <v/>
      </c>
      <c r="Z230" t="str">
        <f>IF(U230="","",IF(U230="Cotisation Centrale",SUMIF('[3]Correpondance  PREPA MARG'!A:A,'Prépa marge'!T230,'[3]Correpondance  PREPA MARG'!BO:BO),""))</f>
        <v/>
      </c>
      <c r="AA230" t="str">
        <f>IF(U230="","",IF(U230="CA HT REEL",SUMIF('[3]Correpondance  PREPA MARG'!A:A,'Prépa marge'!T230,'[3]Correpondance  PREPA MARG'!AB:AB),""))</f>
        <v/>
      </c>
      <c r="AB230" t="str">
        <f>IF(U230="","",IF(U230="CAMV REEL",SUMIF('[3]Correpondance  PREPA MARG'!A:A,'Prépa marge'!T230,'[3]Correpondance  PREPA MARG'!BB:BB),""))</f>
        <v/>
      </c>
      <c r="AC230" t="str">
        <f>IF(U230="","",IF(U230="démarque connue (valeur)",SUMIF('[3]Correpondance  PREPA MARG'!A:A,'Prépa marge'!T230,'[3]Correpondance  PREPA MARG'!DO:DO),""))</f>
        <v/>
      </c>
      <c r="AD230" s="2" t="str">
        <f t="shared" si="114"/>
        <v/>
      </c>
      <c r="AF230" t="s">
        <v>20</v>
      </c>
    </row>
    <row r="231" spans="1:32">
      <c r="A231" s="23"/>
      <c r="B231" s="23"/>
      <c r="C231" s="69" t="s">
        <v>5</v>
      </c>
      <c r="D231" s="35">
        <v>3157</v>
      </c>
      <c r="E231" s="36"/>
      <c r="F231" s="36"/>
      <c r="G231" s="36"/>
      <c r="H231" s="36"/>
      <c r="I231" s="55"/>
      <c r="J231" s="55"/>
      <c r="K231" s="36"/>
      <c r="L231" s="55"/>
      <c r="M231" s="55"/>
      <c r="N231" s="55"/>
      <c r="O231" s="70"/>
      <c r="P231" s="38">
        <f>SUM(D231:O231)</f>
        <v>3157</v>
      </c>
      <c r="Q231" s="23"/>
      <c r="R231" s="39">
        <v>74953.160000000033</v>
      </c>
      <c r="S231" s="23"/>
      <c r="T231" s="23" t="str">
        <f>IF(COUNTIF('[3]Correpondance  PREPA MARG'!A:A,'Prépa marge'!C231)=0,IF(U230="démarque connue (valeur)","",T230),'Prépa marge'!C231)</f>
        <v>Traiteur LS</v>
      </c>
      <c r="U231" s="23" t="str">
        <f t="shared" si="116"/>
        <v>CA HT REEL</v>
      </c>
      <c r="V231" t="str">
        <f>IF(U231="","",IF(U231="CA HT",SUMIF('[3]Correpondance  PREPA MARG'!A:A,'Prépa marge'!T231,'[3]Correpondance  PREPA MARG'!CO:CO),""))</f>
        <v/>
      </c>
      <c r="W231" t="str">
        <f t="shared" si="110"/>
        <v/>
      </c>
      <c r="X231" t="str">
        <f>IF(U231="","",IF(AND(U231="Marge ABACO (valeur)",X225=""),SUMIF('[3]Correpondance  PREPA MARG'!A:A,'Prépa marge'!T231,'[3]Correpondance  PREPA MARG'!DB:DB),""))</f>
        <v/>
      </c>
      <c r="Y231" t="str">
        <f>IF(U231="","",IF(U231="Frais accessoires",SUMIF('[3]Correpondance  PREPA MARG'!A:A,'Prépa marge'!T231,'[3]Correpondance  PREPA MARG'!AO:AO),""))</f>
        <v/>
      </c>
      <c r="Z231" t="str">
        <f>IF(U231="","",IF(U231="Cotisation Centrale",SUMIF('[3]Correpondance  PREPA MARG'!A:A,'Prépa marge'!T231,'[3]Correpondance  PREPA MARG'!BO:BO),""))</f>
        <v/>
      </c>
      <c r="AA231">
        <f ca="1">IF(U231="","",IF(U231="CA HT REEL",SUMIF('[3]Correpondance  PREPA MARG'!A:A,'Prépa marge'!T231,'[3]Correpondance  PREPA MARG'!AB:AB),""))</f>
        <v>5771.3099999999995</v>
      </c>
      <c r="AB231" t="str">
        <f>IF(U231="","",IF(U231="CAMV REEL",SUMIF('[3]Correpondance  PREPA MARG'!A:A,'Prépa marge'!T231,'[3]Correpondance  PREPA MARG'!BB:BB),""))</f>
        <v/>
      </c>
      <c r="AC231" t="str">
        <f>IF(U231="","",IF(U231="démarque connue (valeur)",SUMIF('[3]Correpondance  PREPA MARG'!A:A,'Prépa marge'!T231,'[3]Correpondance  PREPA MARG'!DO:DO),""))</f>
        <v/>
      </c>
      <c r="AD231" s="2">
        <f t="shared" ca="1" si="114"/>
        <v>2614.3099999999995</v>
      </c>
      <c r="AF231">
        <v>79701.69</v>
      </c>
    </row>
    <row r="232" spans="1:32" ht="15.75" thickBot="1">
      <c r="A232" s="23"/>
      <c r="B232" s="23"/>
      <c r="C232" s="58" t="s">
        <v>6</v>
      </c>
      <c r="D232" s="41">
        <v>2482</v>
      </c>
      <c r="E232" s="42"/>
      <c r="F232" s="42"/>
      <c r="G232" s="42"/>
      <c r="H232" s="42"/>
      <c r="I232" s="42"/>
      <c r="J232" s="71"/>
      <c r="K232" s="71"/>
      <c r="L232" s="71"/>
      <c r="M232" s="71"/>
      <c r="N232" s="71"/>
      <c r="O232" s="72"/>
      <c r="P232" s="56">
        <f>SUM(D232:O232)</f>
        <v>2482</v>
      </c>
      <c r="Q232" s="23"/>
      <c r="R232" s="57">
        <v>48830.579999999842</v>
      </c>
      <c r="S232" s="23"/>
      <c r="T232" s="23" t="str">
        <f>IF(COUNTIF('[3]Correpondance  PREPA MARG'!A:A,'Prépa marge'!C232)=0,IF(U231="démarque connue (valeur)","",T231),'Prépa marge'!C232)</f>
        <v>Traiteur LS</v>
      </c>
      <c r="U232" s="23" t="str">
        <f t="shared" si="116"/>
        <v>CAMV REEL</v>
      </c>
      <c r="V232" t="str">
        <f>IF(U232="","",IF(U232="CA HT",SUMIF('[3]Correpondance  PREPA MARG'!A:A,'Prépa marge'!T232,'[3]Correpondance  PREPA MARG'!CO:CO),""))</f>
        <v/>
      </c>
      <c r="W232" t="str">
        <f t="shared" si="110"/>
        <v/>
      </c>
      <c r="X232" t="str">
        <f>IF(U232="","",IF(AND(U232="Marge ABACO (valeur)",X226=""),SUMIF('[3]Correpondance  PREPA MARG'!A:A,'Prépa marge'!T232,'[3]Correpondance  PREPA MARG'!DB:DB),""))</f>
        <v/>
      </c>
      <c r="Y232" t="str">
        <f>IF(U232="","",IF(U232="Frais accessoires",SUMIF('[3]Correpondance  PREPA MARG'!A:A,'Prépa marge'!T232,'[3]Correpondance  PREPA MARG'!AO:AO),""))</f>
        <v/>
      </c>
      <c r="Z232" t="str">
        <f>IF(U232="","",IF(U232="Cotisation Centrale",SUMIF('[3]Correpondance  PREPA MARG'!A:A,'Prépa marge'!T232,'[3]Correpondance  PREPA MARG'!BO:BO),""))</f>
        <v/>
      </c>
      <c r="AA232" t="str">
        <f>IF(U232="","",IF(U232="CA HT REEL",SUMIF('[3]Correpondance  PREPA MARG'!A:A,'Prépa marge'!T232,'[3]Correpondance  PREPA MARG'!AB:AB),""))</f>
        <v/>
      </c>
      <c r="AB232">
        <f ca="1">IF(U232="","",IF(U232="CAMV REEL",SUMIF('[3]Correpondance  PREPA MARG'!A:A,'Prépa marge'!T232,'[3]Correpondance  PREPA MARG'!BB:BB),""))</f>
        <v>4548.57</v>
      </c>
      <c r="AC232" t="str">
        <f>IF(U232="","",IF(U232="démarque connue (valeur)",SUMIF('[3]Correpondance  PREPA MARG'!A:A,'Prépa marge'!T232,'[3]Correpondance  PREPA MARG'!DO:DO),""))</f>
        <v/>
      </c>
      <c r="AD232" s="2">
        <f t="shared" ca="1" si="114"/>
        <v>2066.5699999999997</v>
      </c>
      <c r="AF232">
        <v>53710.659999999996</v>
      </c>
    </row>
    <row r="233" spans="1:32">
      <c r="A233" s="23"/>
      <c r="B233" s="23"/>
      <c r="C233" s="59" t="s">
        <v>26</v>
      </c>
      <c r="D233" s="73">
        <f t="shared" ref="D233:L233" si="131">D231-D232-D223-D224</f>
        <v>675</v>
      </c>
      <c r="E233" s="73">
        <f t="shared" si="131"/>
        <v>0</v>
      </c>
      <c r="F233" s="73">
        <f t="shared" si="131"/>
        <v>0</v>
      </c>
      <c r="G233" s="73">
        <f t="shared" si="131"/>
        <v>0</v>
      </c>
      <c r="H233" s="73">
        <f t="shared" si="131"/>
        <v>0</v>
      </c>
      <c r="I233" s="73">
        <f t="shared" si="131"/>
        <v>0</v>
      </c>
      <c r="J233" s="73">
        <f t="shared" si="131"/>
        <v>0</v>
      </c>
      <c r="K233" s="73">
        <f t="shared" si="131"/>
        <v>0</v>
      </c>
      <c r="L233" s="73">
        <f t="shared" si="131"/>
        <v>0</v>
      </c>
      <c r="M233" s="73">
        <f>M231-M232-M223-M224</f>
        <v>0</v>
      </c>
      <c r="N233" s="73">
        <f>N231-N232-N223-N224</f>
        <v>0</v>
      </c>
      <c r="O233" s="73">
        <f>O231-O232-O223-O224</f>
        <v>0</v>
      </c>
      <c r="P233" s="74">
        <f>SUM(D233:O233)</f>
        <v>675</v>
      </c>
      <c r="Q233" s="23"/>
      <c r="R233" s="57" t="s">
        <v>20</v>
      </c>
      <c r="S233" s="23"/>
      <c r="T233" s="23" t="str">
        <f>IF(COUNTIF('[3]Correpondance  PREPA MARG'!A:A,'Prépa marge'!C233)=0,IF(U232="démarque connue (valeur)","",T232),'Prépa marge'!C233)</f>
        <v>Traiteur LS</v>
      </c>
      <c r="U233" s="23" t="str">
        <f t="shared" si="116"/>
        <v/>
      </c>
      <c r="V233" t="str">
        <f>IF(U233="","",IF(U233="CA HT",SUMIF('[3]Correpondance  PREPA MARG'!A:A,'Prépa marge'!T233,'[3]Correpondance  PREPA MARG'!CO:CO),""))</f>
        <v/>
      </c>
      <c r="W233" t="str">
        <f t="shared" si="110"/>
        <v/>
      </c>
      <c r="X233" t="str">
        <f>IF(U233="","",IF(AND(U233="Marge ABACO (valeur)",X227=""),SUMIF('[3]Correpondance  PREPA MARG'!A:A,'Prépa marge'!T233,'[3]Correpondance  PREPA MARG'!DB:DB),""))</f>
        <v/>
      </c>
      <c r="Y233" t="str">
        <f>IF(U233="","",IF(U233="Frais accessoires",SUMIF('[3]Correpondance  PREPA MARG'!A:A,'Prépa marge'!T233,'[3]Correpondance  PREPA MARG'!AO:AO),""))</f>
        <v/>
      </c>
      <c r="Z233" t="str">
        <f>IF(U233="","",IF(U233="Cotisation Centrale",SUMIF('[3]Correpondance  PREPA MARG'!A:A,'Prépa marge'!T233,'[3]Correpondance  PREPA MARG'!BO:BO),""))</f>
        <v/>
      </c>
      <c r="AA233" t="str">
        <f>IF(U233="","",IF(U233="CA HT REEL",SUMIF('[3]Correpondance  PREPA MARG'!A:A,'Prépa marge'!T233,'[3]Correpondance  PREPA MARG'!AB:AB),""))</f>
        <v/>
      </c>
      <c r="AB233" t="str">
        <f>IF(U233="","",IF(U233="CAMV REEL",SUMIF('[3]Correpondance  PREPA MARG'!A:A,'Prépa marge'!T233,'[3]Correpondance  PREPA MARG'!BB:BB),""))</f>
        <v/>
      </c>
      <c r="AC233" t="str">
        <f>IF(U233="","",IF(U233="démarque connue (valeur)",SUMIF('[3]Correpondance  PREPA MARG'!A:A,'Prépa marge'!T233,'[3]Correpondance  PREPA MARG'!DO:DO),""))</f>
        <v/>
      </c>
      <c r="AD233" s="2" t="str">
        <f t="shared" si="114"/>
        <v/>
      </c>
      <c r="AF233" t="s">
        <v>20</v>
      </c>
    </row>
    <row r="234" spans="1:32">
      <c r="A234" s="23"/>
      <c r="B234" s="23"/>
      <c r="C234" s="50" t="s">
        <v>27</v>
      </c>
      <c r="D234" s="67">
        <f t="shared" ref="D234:L234" si="132">IF(D256="ABACO","     néant",IF(D219=0,0,D233/D231))</f>
        <v>0.21381057966423819</v>
      </c>
      <c r="E234" s="67" t="str">
        <f t="shared" si="132"/>
        <v xml:space="preserve">     néant</v>
      </c>
      <c r="F234" s="67">
        <f t="shared" si="132"/>
        <v>0</v>
      </c>
      <c r="G234" s="67" t="str">
        <f t="shared" si="132"/>
        <v xml:space="preserve">     néant</v>
      </c>
      <c r="H234" s="67" t="str">
        <f t="shared" si="132"/>
        <v xml:space="preserve">     néant</v>
      </c>
      <c r="I234" s="67">
        <f t="shared" si="132"/>
        <v>0</v>
      </c>
      <c r="J234" s="67">
        <f t="shared" si="132"/>
        <v>0</v>
      </c>
      <c r="K234" s="67">
        <f t="shared" si="132"/>
        <v>0</v>
      </c>
      <c r="L234" s="67">
        <f t="shared" si="132"/>
        <v>0</v>
      </c>
      <c r="M234" s="67">
        <f>IF(M256="ABACO","     néant",IF(M219=0,0,M233/M231))</f>
        <v>0</v>
      </c>
      <c r="N234" s="67">
        <f>IF(N256="ABACO","     néant",IF(N219=0,0,N233/N231))</f>
        <v>0</v>
      </c>
      <c r="O234" s="67">
        <f>IF(O256="ABACO","     néant",IF(O219=0,0,O233/O231))</f>
        <v>0</v>
      </c>
      <c r="P234" s="67">
        <f>IF(P256="ABACO","     néant",IF(P219=0,0,P233/P231))</f>
        <v>0.21381057966423819</v>
      </c>
      <c r="Q234" s="23"/>
      <c r="R234" s="68" t="s">
        <v>20</v>
      </c>
      <c r="S234" s="23"/>
      <c r="T234" s="23" t="str">
        <f>IF(COUNTIF('[3]Correpondance  PREPA MARG'!A:A,'Prépa marge'!C234)=0,IF(U233="démarque connue (valeur)","",T233),'Prépa marge'!C234)</f>
        <v>Traiteur LS</v>
      </c>
      <c r="U234" s="23" t="str">
        <f t="shared" si="116"/>
        <v/>
      </c>
      <c r="V234" t="str">
        <f>IF(U234="","",IF(U234="CA HT",SUMIF('[3]Correpondance  PREPA MARG'!A:A,'Prépa marge'!T234,'[3]Correpondance  PREPA MARG'!CO:CO),""))</f>
        <v/>
      </c>
      <c r="W234" t="str">
        <f t="shared" si="110"/>
        <v/>
      </c>
      <c r="X234" t="str">
        <f>IF(U234="","",IF(AND(U234="Marge ABACO (valeur)",X228=""),SUMIF('[3]Correpondance  PREPA MARG'!A:A,'Prépa marge'!T234,'[3]Correpondance  PREPA MARG'!DB:DB),""))</f>
        <v/>
      </c>
      <c r="Y234" t="str">
        <f>IF(U234="","",IF(U234="Frais accessoires",SUMIF('[3]Correpondance  PREPA MARG'!A:A,'Prépa marge'!T234,'[3]Correpondance  PREPA MARG'!AO:AO),""))</f>
        <v/>
      </c>
      <c r="Z234" t="str">
        <f>IF(U234="","",IF(U234="Cotisation Centrale",SUMIF('[3]Correpondance  PREPA MARG'!A:A,'Prépa marge'!T234,'[3]Correpondance  PREPA MARG'!BO:BO),""))</f>
        <v/>
      </c>
      <c r="AA234" t="str">
        <f>IF(U234="","",IF(U234="CA HT REEL",SUMIF('[3]Correpondance  PREPA MARG'!A:A,'Prépa marge'!T234,'[3]Correpondance  PREPA MARG'!AB:AB),""))</f>
        <v/>
      </c>
      <c r="AB234" t="str">
        <f>IF(U234="","",IF(U234="CAMV REEL",SUMIF('[3]Correpondance  PREPA MARG'!A:A,'Prépa marge'!T234,'[3]Correpondance  PREPA MARG'!BB:BB),""))</f>
        <v/>
      </c>
      <c r="AC234" t="str">
        <f>IF(U234="","",IF(U234="démarque connue (valeur)",SUMIF('[3]Correpondance  PREPA MARG'!A:A,'Prépa marge'!T234,'[3]Correpondance  PREPA MARG'!DO:DO),""))</f>
        <v/>
      </c>
      <c r="AD234" s="2" t="str">
        <f t="shared" si="114"/>
        <v/>
      </c>
      <c r="AF234" t="s">
        <v>20</v>
      </c>
    </row>
    <row r="235" spans="1:32">
      <c r="A235" s="23"/>
      <c r="B235" s="23"/>
      <c r="C235" s="23"/>
      <c r="D235" s="23"/>
      <c r="E235" s="23"/>
      <c r="F235" s="23"/>
      <c r="G235" s="23"/>
      <c r="H235" s="23"/>
      <c r="I235" s="23"/>
      <c r="J235" s="23"/>
      <c r="K235" s="23"/>
      <c r="L235" s="23"/>
      <c r="M235" s="23"/>
      <c r="N235" s="23"/>
      <c r="O235" s="23"/>
      <c r="P235" s="23"/>
      <c r="Q235" s="23"/>
      <c r="R235" s="29" t="s">
        <v>20</v>
      </c>
      <c r="S235" s="23"/>
      <c r="T235" s="23" t="str">
        <f>IF(COUNTIF('[3]Correpondance  PREPA MARG'!A:A,'Prépa marge'!C235)=0,IF(U234="démarque connue (valeur)","",T234),'Prépa marge'!C235)</f>
        <v>Traiteur LS</v>
      </c>
      <c r="U235" s="23" t="str">
        <f t="shared" si="116"/>
        <v/>
      </c>
      <c r="V235" t="str">
        <f>IF(U235="","",IF(U235="CA HT",SUMIF('[3]Correpondance  PREPA MARG'!A:A,'Prépa marge'!T235,'[3]Correpondance  PREPA MARG'!CO:CO),""))</f>
        <v/>
      </c>
      <c r="W235" t="str">
        <f t="shared" si="110"/>
        <v/>
      </c>
      <c r="X235" t="str">
        <f>IF(U235="","",IF(AND(U235="Marge ABACO (valeur)",X229=""),SUMIF('[3]Correpondance  PREPA MARG'!A:A,'Prépa marge'!T235,'[3]Correpondance  PREPA MARG'!DB:DB),""))</f>
        <v/>
      </c>
      <c r="Y235" t="str">
        <f>IF(U235="","",IF(U235="Frais accessoires",SUMIF('[3]Correpondance  PREPA MARG'!A:A,'Prépa marge'!T235,'[3]Correpondance  PREPA MARG'!AO:AO),""))</f>
        <v/>
      </c>
      <c r="Z235" t="str">
        <f>IF(U235="","",IF(U235="Cotisation Centrale",SUMIF('[3]Correpondance  PREPA MARG'!A:A,'Prépa marge'!T235,'[3]Correpondance  PREPA MARG'!BO:BO),""))</f>
        <v/>
      </c>
      <c r="AA235" t="str">
        <f>IF(U235="","",IF(U235="CA HT REEL",SUMIF('[3]Correpondance  PREPA MARG'!A:A,'Prépa marge'!T235,'[3]Correpondance  PREPA MARG'!AB:AB),""))</f>
        <v/>
      </c>
      <c r="AB235" t="str">
        <f>IF(U235="","",IF(U235="CAMV REEL",SUMIF('[3]Correpondance  PREPA MARG'!A:A,'Prépa marge'!T235,'[3]Correpondance  PREPA MARG'!BB:BB),""))</f>
        <v/>
      </c>
      <c r="AC235" t="str">
        <f>IF(U235="","",IF(U235="démarque connue (valeur)",SUMIF('[3]Correpondance  PREPA MARG'!A:A,'Prépa marge'!T235,'[3]Correpondance  PREPA MARG'!DO:DO),""))</f>
        <v/>
      </c>
      <c r="AD235" s="2" t="str">
        <f t="shared" si="114"/>
        <v/>
      </c>
      <c r="AF235" t="s">
        <v>20</v>
      </c>
    </row>
    <row r="236" spans="1:32">
      <c r="A236" s="23"/>
      <c r="B236" s="23"/>
      <c r="C236" s="75" t="s">
        <v>28</v>
      </c>
      <c r="D236" s="76">
        <f t="shared" ref="D236:L236" si="133">IF(D256="ABACO","       NA",D228-D234)</f>
        <v>0.10738042445359522</v>
      </c>
      <c r="E236" s="76" t="str">
        <f t="shared" si="133"/>
        <v xml:space="preserve">       NA</v>
      </c>
      <c r="F236" s="76">
        <f t="shared" si="133"/>
        <v>0</v>
      </c>
      <c r="G236" s="76" t="str">
        <f t="shared" si="133"/>
        <v xml:space="preserve">       NA</v>
      </c>
      <c r="H236" s="76" t="str">
        <f t="shared" si="133"/>
        <v xml:space="preserve">       NA</v>
      </c>
      <c r="I236" s="76">
        <f t="shared" si="133"/>
        <v>0</v>
      </c>
      <c r="J236" s="76">
        <f t="shared" si="133"/>
        <v>0</v>
      </c>
      <c r="K236" s="76">
        <f t="shared" si="133"/>
        <v>0</v>
      </c>
      <c r="L236" s="76">
        <f t="shared" si="133"/>
        <v>0</v>
      </c>
      <c r="M236" s="76">
        <f>IF(M256="ABACO","       NA",M228-M234)</f>
        <v>0</v>
      </c>
      <c r="N236" s="76">
        <f>IF(N256="ABACO","       NA",N228-N234)</f>
        <v>0</v>
      </c>
      <c r="O236" s="76">
        <f>IF(O256="ABACO","       NA",O228-O234)</f>
        <v>0</v>
      </c>
      <c r="P236" s="76">
        <f>IF(P256="ABACO","       NA",P228-P234)</f>
        <v>0.10738042445359522</v>
      </c>
      <c r="Q236" s="23"/>
      <c r="R236" s="77" t="s">
        <v>20</v>
      </c>
      <c r="S236" s="23"/>
      <c r="T236" s="23" t="str">
        <f>IF(COUNTIF('[3]Correpondance  PREPA MARG'!A:A,'Prépa marge'!C236)=0,IF(U235="démarque connue (valeur)","",T235),'Prépa marge'!C236)</f>
        <v>Traiteur LS</v>
      </c>
      <c r="U236" s="23" t="str">
        <f t="shared" si="116"/>
        <v/>
      </c>
      <c r="V236" t="str">
        <f>IF(U236="","",IF(U236="CA HT",SUMIF('[3]Correpondance  PREPA MARG'!A:A,'Prépa marge'!T236,'[3]Correpondance  PREPA MARG'!CO:CO),""))</f>
        <v/>
      </c>
      <c r="W236" t="str">
        <f t="shared" si="110"/>
        <v/>
      </c>
      <c r="X236" t="str">
        <f>IF(U236="","",IF(AND(U236="Marge ABACO (valeur)",X230=""),SUMIF('[3]Correpondance  PREPA MARG'!A:A,'Prépa marge'!T236,'[3]Correpondance  PREPA MARG'!DB:DB),""))</f>
        <v/>
      </c>
      <c r="Y236" t="str">
        <f>IF(U236="","",IF(U236="Frais accessoires",SUMIF('[3]Correpondance  PREPA MARG'!A:A,'Prépa marge'!T236,'[3]Correpondance  PREPA MARG'!AO:AO),""))</f>
        <v/>
      </c>
      <c r="Z236" t="str">
        <f>IF(U236="","",IF(U236="Cotisation Centrale",SUMIF('[3]Correpondance  PREPA MARG'!A:A,'Prépa marge'!T236,'[3]Correpondance  PREPA MARG'!BO:BO),""))</f>
        <v/>
      </c>
      <c r="AA236" t="str">
        <f>IF(U236="","",IF(U236="CA HT REEL",SUMIF('[3]Correpondance  PREPA MARG'!A:A,'Prépa marge'!T236,'[3]Correpondance  PREPA MARG'!AB:AB),""))</f>
        <v/>
      </c>
      <c r="AB236" t="str">
        <f>IF(U236="","",IF(U236="CAMV REEL",SUMIF('[3]Correpondance  PREPA MARG'!A:A,'Prépa marge'!T236,'[3]Correpondance  PREPA MARG'!BB:BB),""))</f>
        <v/>
      </c>
      <c r="AC236" t="str">
        <f>IF(U236="","",IF(U236="démarque connue (valeur)",SUMIF('[3]Correpondance  PREPA MARG'!A:A,'Prépa marge'!T236,'[3]Correpondance  PREPA MARG'!DO:DO),""))</f>
        <v/>
      </c>
      <c r="AD236" s="2" t="str">
        <f t="shared" si="114"/>
        <v/>
      </c>
      <c r="AF236" t="s">
        <v>20</v>
      </c>
    </row>
    <row r="237" spans="1:32">
      <c r="A237" s="23"/>
      <c r="B237" s="23"/>
      <c r="C237" s="23"/>
      <c r="D237" s="23"/>
      <c r="E237" s="23"/>
      <c r="F237" s="23"/>
      <c r="G237" s="23"/>
      <c r="H237" s="23"/>
      <c r="I237" s="23"/>
      <c r="J237" s="23"/>
      <c r="K237" s="23"/>
      <c r="L237" s="23"/>
      <c r="M237" s="23"/>
      <c r="N237" s="23"/>
      <c r="O237" s="23"/>
      <c r="P237" s="23"/>
      <c r="Q237" s="23"/>
      <c r="R237" s="29" t="s">
        <v>20</v>
      </c>
      <c r="S237" s="23"/>
      <c r="T237" s="23" t="str">
        <f>IF(COUNTIF('[3]Correpondance  PREPA MARG'!A:A,'Prépa marge'!C237)=0,IF(U236="démarque connue (valeur)","",T236),'Prépa marge'!C237)</f>
        <v>Traiteur LS</v>
      </c>
      <c r="U237" s="23" t="str">
        <f t="shared" si="116"/>
        <v/>
      </c>
      <c r="V237" t="str">
        <f>IF(U237="","",IF(U237="CA HT",SUMIF('[3]Correpondance  PREPA MARG'!A:A,'Prépa marge'!T237,'[3]Correpondance  PREPA MARG'!CO:CO),""))</f>
        <v/>
      </c>
      <c r="W237" t="str">
        <f t="shared" si="110"/>
        <v/>
      </c>
      <c r="X237" t="str">
        <f>IF(U237="","",IF(AND(U237="Marge ABACO (valeur)",X231=""),SUMIF('[3]Correpondance  PREPA MARG'!A:A,'Prépa marge'!T237,'[3]Correpondance  PREPA MARG'!DB:DB),""))</f>
        <v/>
      </c>
      <c r="Y237" t="str">
        <f>IF(U237="","",IF(U237="Frais accessoires",SUMIF('[3]Correpondance  PREPA MARG'!A:A,'Prépa marge'!T237,'[3]Correpondance  PREPA MARG'!AO:AO),""))</f>
        <v/>
      </c>
      <c r="Z237" t="str">
        <f>IF(U237="","",IF(U237="Cotisation Centrale",SUMIF('[3]Correpondance  PREPA MARG'!A:A,'Prépa marge'!T237,'[3]Correpondance  PREPA MARG'!BO:BO),""))</f>
        <v/>
      </c>
      <c r="AA237" t="str">
        <f>IF(U237="","",IF(U237="CA HT REEL",SUMIF('[3]Correpondance  PREPA MARG'!A:A,'Prépa marge'!T237,'[3]Correpondance  PREPA MARG'!AB:AB),""))</f>
        <v/>
      </c>
      <c r="AB237" t="str">
        <f>IF(U237="","",IF(U237="CAMV REEL",SUMIF('[3]Correpondance  PREPA MARG'!A:A,'Prépa marge'!T237,'[3]Correpondance  PREPA MARG'!BB:BB),""))</f>
        <v/>
      </c>
      <c r="AC237" t="str">
        <f>IF(U237="","",IF(U237="démarque connue (valeur)",SUMIF('[3]Correpondance  PREPA MARG'!A:A,'Prépa marge'!T237,'[3]Correpondance  PREPA MARG'!DO:DO),""))</f>
        <v/>
      </c>
      <c r="AD237" s="2" t="str">
        <f t="shared" si="114"/>
        <v/>
      </c>
      <c r="AF237" t="s">
        <v>20</v>
      </c>
    </row>
    <row r="238" spans="1:32" ht="15.75" thickBot="1">
      <c r="A238" s="23"/>
      <c r="B238" s="23"/>
      <c r="C238" s="30" t="s">
        <v>29</v>
      </c>
      <c r="D238" s="31"/>
      <c r="E238" s="31"/>
      <c r="F238" s="31"/>
      <c r="G238" s="31"/>
      <c r="H238" s="31"/>
      <c r="I238" s="31"/>
      <c r="J238" s="31"/>
      <c r="K238" s="31"/>
      <c r="L238" s="31"/>
      <c r="M238" s="31"/>
      <c r="N238" s="31"/>
      <c r="O238" s="31"/>
      <c r="P238" s="32"/>
      <c r="Q238" s="23"/>
      <c r="R238" s="33" t="s">
        <v>20</v>
      </c>
      <c r="S238" s="23"/>
      <c r="T238" s="23" t="str">
        <f>IF(COUNTIF('[3]Correpondance  PREPA MARG'!A:A,'Prépa marge'!C238)=0,IF(U237="démarque connue (valeur)","",T237),'Prépa marge'!C238)</f>
        <v>Traiteur LS</v>
      </c>
      <c r="U238" s="23" t="str">
        <f t="shared" si="116"/>
        <v/>
      </c>
      <c r="V238" t="str">
        <f>IF(U238="","",IF(U238="CA HT",SUMIF('[3]Correpondance  PREPA MARG'!A:A,'Prépa marge'!T238,'[3]Correpondance  PREPA MARG'!CO:CO),""))</f>
        <v/>
      </c>
      <c r="W238" t="str">
        <f t="shared" si="110"/>
        <v/>
      </c>
      <c r="X238" t="str">
        <f>IF(U238="","",IF(AND(U238="Marge ABACO (valeur)",X232=""),SUMIF('[3]Correpondance  PREPA MARG'!A:A,'Prépa marge'!T238,'[3]Correpondance  PREPA MARG'!DB:DB),""))</f>
        <v/>
      </c>
      <c r="Y238" t="str">
        <f>IF(U238="","",IF(U238="Frais accessoires",SUMIF('[3]Correpondance  PREPA MARG'!A:A,'Prépa marge'!T238,'[3]Correpondance  PREPA MARG'!AO:AO),""))</f>
        <v/>
      </c>
      <c r="Z238" t="str">
        <f>IF(U238="","",IF(U238="Cotisation Centrale",SUMIF('[3]Correpondance  PREPA MARG'!A:A,'Prépa marge'!T238,'[3]Correpondance  PREPA MARG'!BO:BO),""))</f>
        <v/>
      </c>
      <c r="AA238" t="str">
        <f>IF(U238="","",IF(U238="CA HT REEL",SUMIF('[3]Correpondance  PREPA MARG'!A:A,'Prépa marge'!T238,'[3]Correpondance  PREPA MARG'!AB:AB),""))</f>
        <v/>
      </c>
      <c r="AB238" t="str">
        <f>IF(U238="","",IF(U238="CAMV REEL",SUMIF('[3]Correpondance  PREPA MARG'!A:A,'Prépa marge'!T238,'[3]Correpondance  PREPA MARG'!BB:BB),""))</f>
        <v/>
      </c>
      <c r="AC238" t="str">
        <f>IF(U238="","",IF(U238="démarque connue (valeur)",SUMIF('[3]Correpondance  PREPA MARG'!A:A,'Prépa marge'!T238,'[3]Correpondance  PREPA MARG'!DO:DO),""))</f>
        <v/>
      </c>
      <c r="AD238" s="2" t="str">
        <f t="shared" si="114"/>
        <v/>
      </c>
      <c r="AF238" t="s">
        <v>20</v>
      </c>
    </row>
    <row r="239" spans="1:32" ht="15.75" thickBot="1">
      <c r="A239" s="23"/>
      <c r="B239" s="23"/>
      <c r="C239" s="54" t="s">
        <v>7</v>
      </c>
      <c r="D239" s="78">
        <v>339</v>
      </c>
      <c r="E239" s="79"/>
      <c r="F239" s="79"/>
      <c r="G239" s="79"/>
      <c r="H239" s="79"/>
      <c r="I239" s="79"/>
      <c r="J239" s="79"/>
      <c r="K239" s="79"/>
      <c r="L239" s="79"/>
      <c r="M239" s="79"/>
      <c r="N239" s="79"/>
      <c r="O239" s="80"/>
      <c r="P239" s="44">
        <f>SUM(D239:O239)</f>
        <v>339</v>
      </c>
      <c r="Q239" s="23"/>
      <c r="R239" s="45">
        <v>2799</v>
      </c>
      <c r="S239" s="23"/>
      <c r="T239" s="23" t="str">
        <f>IF(COUNTIF('[3]Correpondance  PREPA MARG'!A:A,'Prépa marge'!C239)=0,IF(U238="démarque connue (valeur)","",T238),'Prépa marge'!C239)</f>
        <v>Traiteur LS</v>
      </c>
      <c r="U239" s="23" t="str">
        <f t="shared" si="116"/>
        <v>démarque connue (valeur)</v>
      </c>
      <c r="V239" t="str">
        <f>IF(U239="","",IF(U239="CA HT",SUMIF('[3]Correpondance  PREPA MARG'!A:A,'Prépa marge'!T239,'[3]Correpondance  PREPA MARG'!CO:CO),""))</f>
        <v/>
      </c>
      <c r="W239" t="str">
        <f t="shared" si="110"/>
        <v/>
      </c>
      <c r="X239" t="str">
        <f>IF(U239="","",IF(AND(U239="Marge ABACO (valeur)",X233=""),SUMIF('[3]Correpondance  PREPA MARG'!A:A,'Prépa marge'!T239,'[3]Correpondance  PREPA MARG'!DB:DB),""))</f>
        <v/>
      </c>
      <c r="Y239" t="str">
        <f>IF(U239="","",IF(U239="Frais accessoires",SUMIF('[3]Correpondance  PREPA MARG'!A:A,'Prépa marge'!T239,'[3]Correpondance  PREPA MARG'!AO:AO),""))</f>
        <v/>
      </c>
      <c r="Z239" t="str">
        <f>IF(U239="","",IF(U239="Cotisation Centrale",SUMIF('[3]Correpondance  PREPA MARG'!A:A,'Prépa marge'!T239,'[3]Correpondance  PREPA MARG'!BO:BO),""))</f>
        <v/>
      </c>
      <c r="AA239" t="str">
        <f>IF(U239="","",IF(U239="CA HT REEL",SUMIF('[3]Correpondance  PREPA MARG'!A:A,'Prépa marge'!T239,'[3]Correpondance  PREPA MARG'!AB:AB),""))</f>
        <v/>
      </c>
      <c r="AB239" t="str">
        <f>IF(U239="","",IF(U239="CAMV REEL",SUMIF('[3]Correpondance  PREPA MARG'!A:A,'Prépa marge'!T239,'[3]Correpondance  PREPA MARG'!BB:BB),""))</f>
        <v/>
      </c>
      <c r="AC239">
        <f ca="1">IF(U239="","",IF(U239="démarque connue (valeur)",SUMIF('[3]Correpondance  PREPA MARG'!A:A,'Prépa marge'!T239,'[3]Correpondance  PREPA MARG'!DO:DO),""))</f>
        <v>697</v>
      </c>
      <c r="AD239" s="2">
        <f t="shared" ca="1" si="114"/>
        <v>358</v>
      </c>
      <c r="AF239">
        <v>3405</v>
      </c>
    </row>
    <row r="240" spans="1:32" ht="15.75" thickBot="1">
      <c r="A240" s="23"/>
      <c r="B240" s="23"/>
      <c r="C240" s="59" t="s">
        <v>30</v>
      </c>
      <c r="D240" s="81">
        <f t="shared" ref="D240:L240" si="134">IF(D231=0,0,D239/D231)</f>
        <v>0.10738042445359519</v>
      </c>
      <c r="E240" s="81">
        <f t="shared" si="134"/>
        <v>0</v>
      </c>
      <c r="F240" s="81">
        <f t="shared" si="134"/>
        <v>0</v>
      </c>
      <c r="G240" s="81">
        <f t="shared" si="134"/>
        <v>0</v>
      </c>
      <c r="H240" s="81">
        <f t="shared" si="134"/>
        <v>0</v>
      </c>
      <c r="I240" s="81">
        <f t="shared" si="134"/>
        <v>0</v>
      </c>
      <c r="J240" s="81">
        <f t="shared" si="134"/>
        <v>0</v>
      </c>
      <c r="K240" s="81">
        <f t="shared" si="134"/>
        <v>0</v>
      </c>
      <c r="L240" s="81">
        <f t="shared" si="134"/>
        <v>0</v>
      </c>
      <c r="M240" s="81">
        <f>IF(M231=0,0,M239/M231)</f>
        <v>0</v>
      </c>
      <c r="N240" s="81">
        <f>IF(N231=0,0,N239/N231)</f>
        <v>0</v>
      </c>
      <c r="O240" s="81">
        <f>IF(O231=0,0,O239/O231)</f>
        <v>0</v>
      </c>
      <c r="P240" s="82">
        <f>IF(P231=0,0,P239/P231)</f>
        <v>0.10738042445359519</v>
      </c>
      <c r="Q240" s="23"/>
      <c r="R240" s="83" t="s">
        <v>20</v>
      </c>
      <c r="S240" s="23"/>
      <c r="T240" s="23" t="str">
        <f>IF(COUNTIF('[3]Correpondance  PREPA MARG'!A:A,'Prépa marge'!C240)=0,IF(U239="démarque connue (valeur)","",T239),'Prépa marge'!C240)</f>
        <v/>
      </c>
      <c r="U240" s="23" t="str">
        <f t="shared" si="116"/>
        <v/>
      </c>
      <c r="V240" t="str">
        <f>IF(U240="","",IF(U240="CA HT",SUMIF('[3]Correpondance  PREPA MARG'!A:A,'Prépa marge'!T240,'[3]Correpondance  PREPA MARG'!CO:CO),""))</f>
        <v/>
      </c>
      <c r="W240" t="str">
        <f t="shared" si="110"/>
        <v/>
      </c>
      <c r="X240" t="str">
        <f>IF(U240="","",IF(AND(U240="Marge ABACO (valeur)",X234=""),SUMIF('[3]Correpondance  PREPA MARG'!A:A,'Prépa marge'!T240,'[3]Correpondance  PREPA MARG'!DB:DB),""))</f>
        <v/>
      </c>
      <c r="Y240" t="str">
        <f>IF(U240="","",IF(U240="Frais accessoires",SUMIF('[3]Correpondance  PREPA MARG'!A:A,'Prépa marge'!T240,'[3]Correpondance  PREPA MARG'!AO:AO),""))</f>
        <v/>
      </c>
      <c r="Z240" t="str">
        <f>IF(U240="","",IF(U240="Cotisation Centrale",SUMIF('[3]Correpondance  PREPA MARG'!A:A,'Prépa marge'!T240,'[3]Correpondance  PREPA MARG'!BO:BO),""))</f>
        <v/>
      </c>
      <c r="AA240" t="str">
        <f>IF(U240="","",IF(U240="CA HT REEL",SUMIF('[3]Correpondance  PREPA MARG'!A:A,'Prépa marge'!T240,'[3]Correpondance  PREPA MARG'!AB:AB),""))</f>
        <v/>
      </c>
      <c r="AB240" t="str">
        <f>IF(U240="","",IF(U240="CAMV REEL",SUMIF('[3]Correpondance  PREPA MARG'!A:A,'Prépa marge'!T240,'[3]Correpondance  PREPA MARG'!BB:BB),""))</f>
        <v/>
      </c>
      <c r="AC240" t="str">
        <f>IF(U240="","",IF(U240="démarque connue (valeur)",SUMIF('[3]Correpondance  PREPA MARG'!A:A,'Prépa marge'!T240,'[3]Correpondance  PREPA MARG'!DO:DO),""))</f>
        <v/>
      </c>
      <c r="AD240" s="2" t="str">
        <f t="shared" si="114"/>
        <v/>
      </c>
      <c r="AF240" t="s">
        <v>20</v>
      </c>
    </row>
    <row r="241" spans="1:32" ht="15.75" thickBot="1">
      <c r="A241" s="23"/>
      <c r="B241" s="23"/>
      <c r="C241" s="84" t="s">
        <v>31</v>
      </c>
      <c r="D241" s="85"/>
      <c r="E241" s="86"/>
      <c r="F241" s="86"/>
      <c r="G241" s="86"/>
      <c r="H241" s="86"/>
      <c r="I241" s="86"/>
      <c r="J241" s="86"/>
      <c r="K241" s="86"/>
      <c r="L241" s="86"/>
      <c r="M241" s="86"/>
      <c r="N241" s="86"/>
      <c r="O241" s="87"/>
      <c r="P241" s="88">
        <f>IF(P231&lt;&gt;0,P242/P231,0)</f>
        <v>0</v>
      </c>
      <c r="Q241" s="23"/>
      <c r="R241" s="83" t="s">
        <v>20</v>
      </c>
      <c r="S241" s="23"/>
      <c r="T241" s="23" t="str">
        <f>IF(COUNTIF('[3]Correpondance  PREPA MARG'!A:A,'Prépa marge'!C241)=0,IF(U240="démarque connue (valeur)","",T240),'Prépa marge'!C241)</f>
        <v/>
      </c>
      <c r="U241" s="23" t="str">
        <f t="shared" si="116"/>
        <v/>
      </c>
      <c r="V241" t="str">
        <f>IF(U241="","",IF(U241="CA HT",SUMIF('[3]Correpondance  PREPA MARG'!A:A,'Prépa marge'!T241,'[3]Correpondance  PREPA MARG'!CO:CO),""))</f>
        <v/>
      </c>
      <c r="W241" t="str">
        <f t="shared" si="110"/>
        <v/>
      </c>
      <c r="X241" t="str">
        <f>IF(U241="","",IF(AND(U241="Marge ABACO (valeur)",X235=""),SUMIF('[3]Correpondance  PREPA MARG'!A:A,'Prépa marge'!T241,'[3]Correpondance  PREPA MARG'!DB:DB),""))</f>
        <v/>
      </c>
      <c r="Y241" t="str">
        <f>IF(U241="","",IF(U241="Frais accessoires",SUMIF('[3]Correpondance  PREPA MARG'!A:A,'Prépa marge'!T241,'[3]Correpondance  PREPA MARG'!AO:AO),""))</f>
        <v/>
      </c>
      <c r="Z241" t="str">
        <f>IF(U241="","",IF(U241="Cotisation Centrale",SUMIF('[3]Correpondance  PREPA MARG'!A:A,'Prépa marge'!T241,'[3]Correpondance  PREPA MARG'!BO:BO),""))</f>
        <v/>
      </c>
      <c r="AA241" t="str">
        <f>IF(U241="","",IF(U241="CA HT REEL",SUMIF('[3]Correpondance  PREPA MARG'!A:A,'Prépa marge'!T241,'[3]Correpondance  PREPA MARG'!AB:AB),""))</f>
        <v/>
      </c>
      <c r="AB241" t="str">
        <f>IF(U241="","",IF(U241="CAMV REEL",SUMIF('[3]Correpondance  PREPA MARG'!A:A,'Prépa marge'!T241,'[3]Correpondance  PREPA MARG'!BB:BB),""))</f>
        <v/>
      </c>
      <c r="AC241" t="str">
        <f>IF(U241="","",IF(U241="démarque connue (valeur)",SUMIF('[3]Correpondance  PREPA MARG'!A:A,'Prépa marge'!T241,'[3]Correpondance  PREPA MARG'!DO:DO),""))</f>
        <v/>
      </c>
      <c r="AD241" s="2" t="str">
        <f t="shared" si="114"/>
        <v/>
      </c>
      <c r="AF241" t="s">
        <v>20</v>
      </c>
    </row>
    <row r="242" spans="1:32" ht="15.75" thickBot="1">
      <c r="A242" s="23"/>
      <c r="B242" s="23"/>
      <c r="C242" s="89" t="s">
        <v>32</v>
      </c>
      <c r="D242" s="47">
        <f t="shared" ref="D242:L242" si="135">D231*D241</f>
        <v>0</v>
      </c>
      <c r="E242" s="47">
        <f t="shared" si="135"/>
        <v>0</v>
      </c>
      <c r="F242" s="47">
        <f t="shared" si="135"/>
        <v>0</v>
      </c>
      <c r="G242" s="47">
        <f t="shared" si="135"/>
        <v>0</v>
      </c>
      <c r="H242" s="47">
        <f t="shared" si="135"/>
        <v>0</v>
      </c>
      <c r="I242" s="47">
        <f t="shared" si="135"/>
        <v>0</v>
      </c>
      <c r="J242" s="47">
        <f t="shared" si="135"/>
        <v>0</v>
      </c>
      <c r="K242" s="47">
        <f t="shared" si="135"/>
        <v>0</v>
      </c>
      <c r="L242" s="47">
        <f t="shared" si="135"/>
        <v>0</v>
      </c>
      <c r="M242" s="47">
        <f>M231*M241</f>
        <v>0</v>
      </c>
      <c r="N242" s="47">
        <f>N231*N241</f>
        <v>0</v>
      </c>
      <c r="O242" s="47">
        <f>O231*O241</f>
        <v>0</v>
      </c>
      <c r="P242" s="90">
        <f>SUM(D242:O242)</f>
        <v>0</v>
      </c>
      <c r="Q242" s="23"/>
      <c r="R242" s="91" t="s">
        <v>20</v>
      </c>
      <c r="S242" s="92"/>
      <c r="T242" s="23" t="str">
        <f>IF(COUNTIF('[3]Correpondance  PREPA MARG'!A:A,'Prépa marge'!C242)=0,IF(U241="démarque connue (valeur)","",T241),'Prépa marge'!C242)</f>
        <v/>
      </c>
      <c r="U242" s="23" t="str">
        <f t="shared" si="116"/>
        <v/>
      </c>
      <c r="V242" t="str">
        <f>IF(U242="","",IF(U242="CA HT",SUMIF('[3]Correpondance  PREPA MARG'!A:A,'Prépa marge'!T242,'[3]Correpondance  PREPA MARG'!CO:CO),""))</f>
        <v/>
      </c>
      <c r="W242" t="str">
        <f t="shared" si="110"/>
        <v/>
      </c>
      <c r="X242" t="str">
        <f>IF(U242="","",IF(AND(U242="Marge ABACO (valeur)",X236=""),SUMIF('[3]Correpondance  PREPA MARG'!A:A,'Prépa marge'!T242,'[3]Correpondance  PREPA MARG'!DB:DB),""))</f>
        <v/>
      </c>
      <c r="Y242" t="str">
        <f>IF(U242="","",IF(U242="Frais accessoires",SUMIF('[3]Correpondance  PREPA MARG'!A:A,'Prépa marge'!T242,'[3]Correpondance  PREPA MARG'!AO:AO),""))</f>
        <v/>
      </c>
      <c r="Z242" t="str">
        <f>IF(U242="","",IF(U242="Cotisation Centrale",SUMIF('[3]Correpondance  PREPA MARG'!A:A,'Prépa marge'!T242,'[3]Correpondance  PREPA MARG'!BO:BO),""))</f>
        <v/>
      </c>
      <c r="AA242" t="str">
        <f>IF(U242="","",IF(U242="CA HT REEL",SUMIF('[3]Correpondance  PREPA MARG'!A:A,'Prépa marge'!T242,'[3]Correpondance  PREPA MARG'!AB:AB),""))</f>
        <v/>
      </c>
      <c r="AB242" t="str">
        <f>IF(U242="","",IF(U242="CAMV REEL",SUMIF('[3]Correpondance  PREPA MARG'!A:A,'Prépa marge'!T242,'[3]Correpondance  PREPA MARG'!BB:BB),""))</f>
        <v/>
      </c>
      <c r="AC242" t="str">
        <f>IF(U242="","",IF(U242="démarque connue (valeur)",SUMIF('[3]Correpondance  PREPA MARG'!A:A,'Prépa marge'!T242,'[3]Correpondance  PREPA MARG'!DO:DO),""))</f>
        <v/>
      </c>
      <c r="AD242" s="2" t="str">
        <f t="shared" si="114"/>
        <v/>
      </c>
      <c r="AF242" t="s">
        <v>20</v>
      </c>
    </row>
    <row r="243" spans="1:32" ht="15.75" thickBot="1">
      <c r="A243" s="23"/>
      <c r="B243" s="23"/>
      <c r="C243" s="84" t="s">
        <v>33</v>
      </c>
      <c r="D243" s="93"/>
      <c r="E243" s="94"/>
      <c r="F243" s="94"/>
      <c r="G243" s="94"/>
      <c r="H243" s="94"/>
      <c r="I243" s="94"/>
      <c r="J243" s="94"/>
      <c r="K243" s="94"/>
      <c r="L243" s="94"/>
      <c r="M243" s="94"/>
      <c r="N243" s="94"/>
      <c r="O243" s="95"/>
      <c r="P243" s="96">
        <f>SUM(D243:O243)</f>
        <v>0</v>
      </c>
      <c r="Q243" s="23"/>
      <c r="R243" s="91" t="s">
        <v>20</v>
      </c>
      <c r="S243" s="92"/>
      <c r="T243" s="23" t="str">
        <f>IF(COUNTIF('[3]Correpondance  PREPA MARG'!A:A,'Prépa marge'!C243)=0,IF(U242="démarque connue (valeur)","",T242),'Prépa marge'!C243)</f>
        <v/>
      </c>
      <c r="U243" s="23" t="str">
        <f t="shared" si="116"/>
        <v/>
      </c>
      <c r="V243" t="str">
        <f>IF(U243="","",IF(U243="CA HT",SUMIF('[3]Correpondance  PREPA MARG'!A:A,'Prépa marge'!T243,'[3]Correpondance  PREPA MARG'!CO:CO),""))</f>
        <v/>
      </c>
      <c r="W243" t="str">
        <f t="shared" si="110"/>
        <v/>
      </c>
      <c r="X243" t="str">
        <f>IF(U243="","",IF(AND(U243="Marge ABACO (valeur)",X237=""),SUMIF('[3]Correpondance  PREPA MARG'!A:A,'Prépa marge'!T243,'[3]Correpondance  PREPA MARG'!DB:DB),""))</f>
        <v/>
      </c>
      <c r="Y243" t="str">
        <f>IF(U243="","",IF(U243="Frais accessoires",SUMIF('[3]Correpondance  PREPA MARG'!A:A,'Prépa marge'!T243,'[3]Correpondance  PREPA MARG'!AO:AO),""))</f>
        <v/>
      </c>
      <c r="Z243" t="str">
        <f>IF(U243="","",IF(U243="Cotisation Centrale",SUMIF('[3]Correpondance  PREPA MARG'!A:A,'Prépa marge'!T243,'[3]Correpondance  PREPA MARG'!BO:BO),""))</f>
        <v/>
      </c>
      <c r="AA243" t="str">
        <f>IF(U243="","",IF(U243="CA HT REEL",SUMIF('[3]Correpondance  PREPA MARG'!A:A,'Prépa marge'!T243,'[3]Correpondance  PREPA MARG'!AB:AB),""))</f>
        <v/>
      </c>
      <c r="AB243" t="str">
        <f>IF(U243="","",IF(U243="CAMV REEL",SUMIF('[3]Correpondance  PREPA MARG'!A:A,'Prépa marge'!T243,'[3]Correpondance  PREPA MARG'!BB:BB),""))</f>
        <v/>
      </c>
      <c r="AC243" t="str">
        <f>IF(U243="","",IF(U243="démarque connue (valeur)",SUMIF('[3]Correpondance  PREPA MARG'!A:A,'Prépa marge'!T243,'[3]Correpondance  PREPA MARG'!DO:DO),""))</f>
        <v/>
      </c>
      <c r="AD243" s="2" t="str">
        <f t="shared" si="114"/>
        <v/>
      </c>
      <c r="AF243" t="s">
        <v>20</v>
      </c>
    </row>
    <row r="244" spans="1:32">
      <c r="A244" s="23"/>
      <c r="B244" s="23"/>
      <c r="C244" s="59" t="s">
        <v>34</v>
      </c>
      <c r="D244" s="81">
        <f t="shared" ref="D244:L244" si="136">IF(D231&lt;&gt;0,D243/D231,0)</f>
        <v>0</v>
      </c>
      <c r="E244" s="81">
        <f t="shared" si="136"/>
        <v>0</v>
      </c>
      <c r="F244" s="81">
        <f t="shared" si="136"/>
        <v>0</v>
      </c>
      <c r="G244" s="81">
        <f t="shared" si="136"/>
        <v>0</v>
      </c>
      <c r="H244" s="81">
        <f t="shared" si="136"/>
        <v>0</v>
      </c>
      <c r="I244" s="81">
        <f t="shared" si="136"/>
        <v>0</v>
      </c>
      <c r="J244" s="81">
        <f t="shared" si="136"/>
        <v>0</v>
      </c>
      <c r="K244" s="81">
        <f t="shared" si="136"/>
        <v>0</v>
      </c>
      <c r="L244" s="81">
        <f t="shared" si="136"/>
        <v>0</v>
      </c>
      <c r="M244" s="81">
        <f>IF(M231&lt;&gt;0,M243/M231,0)</f>
        <v>0</v>
      </c>
      <c r="N244" s="81">
        <f>IF(N231&lt;&gt;0,N243/N231,0)</f>
        <v>0</v>
      </c>
      <c r="O244" s="81">
        <f>IF(O231&lt;&gt;0,O243/O231,0)</f>
        <v>0</v>
      </c>
      <c r="P244" s="82">
        <f>IF(P231&lt;&gt;0,P243/P231,0)</f>
        <v>0</v>
      </c>
      <c r="Q244" s="23"/>
      <c r="R244" s="83" t="s">
        <v>20</v>
      </c>
      <c r="S244" s="97"/>
      <c r="T244" s="23" t="str">
        <f>IF(COUNTIF('[3]Correpondance  PREPA MARG'!A:A,'Prépa marge'!C244)=0,IF(U243="démarque connue (valeur)","",T243),'Prépa marge'!C244)</f>
        <v/>
      </c>
      <c r="U244" s="23" t="str">
        <f t="shared" si="116"/>
        <v/>
      </c>
      <c r="V244" t="str">
        <f>IF(U244="","",IF(U244="CA HT",SUMIF('[3]Correpondance  PREPA MARG'!A:A,'Prépa marge'!T244,'[3]Correpondance  PREPA MARG'!CO:CO),""))</f>
        <v/>
      </c>
      <c r="W244" t="str">
        <f t="shared" si="110"/>
        <v/>
      </c>
      <c r="X244" t="str">
        <f>IF(U244="","",IF(AND(U244="Marge ABACO (valeur)",X238=""),SUMIF('[3]Correpondance  PREPA MARG'!A:A,'Prépa marge'!T244,'[3]Correpondance  PREPA MARG'!DB:DB),""))</f>
        <v/>
      </c>
      <c r="Y244" t="str">
        <f>IF(U244="","",IF(U244="Frais accessoires",SUMIF('[3]Correpondance  PREPA MARG'!A:A,'Prépa marge'!T244,'[3]Correpondance  PREPA MARG'!AO:AO),""))</f>
        <v/>
      </c>
      <c r="Z244" t="str">
        <f>IF(U244="","",IF(U244="Cotisation Centrale",SUMIF('[3]Correpondance  PREPA MARG'!A:A,'Prépa marge'!T244,'[3]Correpondance  PREPA MARG'!BO:BO),""))</f>
        <v/>
      </c>
      <c r="AA244" t="str">
        <f>IF(U244="","",IF(U244="CA HT REEL",SUMIF('[3]Correpondance  PREPA MARG'!A:A,'Prépa marge'!T244,'[3]Correpondance  PREPA MARG'!AB:AB),""))</f>
        <v/>
      </c>
      <c r="AB244" t="str">
        <f>IF(U244="","",IF(U244="CAMV REEL",SUMIF('[3]Correpondance  PREPA MARG'!A:A,'Prépa marge'!T244,'[3]Correpondance  PREPA MARG'!BB:BB),""))</f>
        <v/>
      </c>
      <c r="AC244" t="str">
        <f>IF(U244="","",IF(U244="démarque connue (valeur)",SUMIF('[3]Correpondance  PREPA MARG'!A:A,'Prépa marge'!T244,'[3]Correpondance  PREPA MARG'!DO:DO),""))</f>
        <v/>
      </c>
      <c r="AD244" s="2" t="str">
        <f t="shared" si="114"/>
        <v/>
      </c>
      <c r="AF244" t="s">
        <v>20</v>
      </c>
    </row>
    <row r="245" spans="1:32">
      <c r="A245" s="23"/>
      <c r="B245" s="23"/>
      <c r="C245" s="59" t="s">
        <v>35</v>
      </c>
      <c r="D245" s="98">
        <f>D219-D231</f>
        <v>0</v>
      </c>
      <c r="E245" s="98">
        <f>E219-E231</f>
        <v>0</v>
      </c>
      <c r="F245" s="98">
        <f>F219-F231</f>
        <v>0</v>
      </c>
      <c r="G245" s="98">
        <f t="shared" ref="G245:L245" si="137">G219-G231</f>
        <v>0</v>
      </c>
      <c r="H245" s="98">
        <f t="shared" si="137"/>
        <v>0</v>
      </c>
      <c r="I245" s="98">
        <f t="shared" si="137"/>
        <v>0</v>
      </c>
      <c r="J245" s="98">
        <f t="shared" si="137"/>
        <v>0</v>
      </c>
      <c r="K245" s="98">
        <f t="shared" si="137"/>
        <v>0</v>
      </c>
      <c r="L245" s="98">
        <f t="shared" si="137"/>
        <v>0</v>
      </c>
      <c r="M245" s="98">
        <f>M219-M231</f>
        <v>0</v>
      </c>
      <c r="N245" s="98">
        <f>N219-N231</f>
        <v>0</v>
      </c>
      <c r="O245" s="98">
        <f>O219-O231</f>
        <v>0</v>
      </c>
      <c r="P245" s="74">
        <f>SUM(D245:O245)</f>
        <v>0</v>
      </c>
      <c r="Q245" s="23"/>
      <c r="R245" s="57" t="s">
        <v>20</v>
      </c>
      <c r="S245" s="92"/>
      <c r="T245" s="23" t="str">
        <f>IF(COUNTIF('[3]Correpondance  PREPA MARG'!A:A,'Prépa marge'!C245)=0,IF(U244="démarque connue (valeur)","",T244),'Prépa marge'!C245)</f>
        <v/>
      </c>
      <c r="U245" s="23" t="str">
        <f t="shared" si="116"/>
        <v/>
      </c>
      <c r="V245" t="str">
        <f>IF(U245="","",IF(U245="CA HT",SUMIF('[3]Correpondance  PREPA MARG'!A:A,'Prépa marge'!T245,'[3]Correpondance  PREPA MARG'!CO:CO),""))</f>
        <v/>
      </c>
      <c r="W245" t="str">
        <f t="shared" si="110"/>
        <v/>
      </c>
      <c r="X245" t="str">
        <f>IF(U245="","",IF(AND(U245="Marge ABACO (valeur)",X239=""),SUMIF('[3]Correpondance  PREPA MARG'!A:A,'Prépa marge'!T245,'[3]Correpondance  PREPA MARG'!DB:DB),""))</f>
        <v/>
      </c>
      <c r="Y245" t="str">
        <f>IF(U245="","",IF(U245="Frais accessoires",SUMIF('[3]Correpondance  PREPA MARG'!A:A,'Prépa marge'!T245,'[3]Correpondance  PREPA MARG'!AO:AO),""))</f>
        <v/>
      </c>
      <c r="Z245" t="str">
        <f>IF(U245="","",IF(U245="Cotisation Centrale",SUMIF('[3]Correpondance  PREPA MARG'!A:A,'Prépa marge'!T245,'[3]Correpondance  PREPA MARG'!BO:BO),""))</f>
        <v/>
      </c>
      <c r="AA245" t="str">
        <f>IF(U245="","",IF(U245="CA HT REEL",SUMIF('[3]Correpondance  PREPA MARG'!A:A,'Prépa marge'!T245,'[3]Correpondance  PREPA MARG'!AB:AB),""))</f>
        <v/>
      </c>
      <c r="AB245" t="str">
        <f>IF(U245="","",IF(U245="CAMV REEL",SUMIF('[3]Correpondance  PREPA MARG'!A:A,'Prépa marge'!T245,'[3]Correpondance  PREPA MARG'!BB:BB),""))</f>
        <v/>
      </c>
      <c r="AC245" t="str">
        <f>IF(U245="","",IF(U245="démarque connue (valeur)",SUMIF('[3]Correpondance  PREPA MARG'!A:A,'Prépa marge'!T245,'[3]Correpondance  PREPA MARG'!DO:DO),""))</f>
        <v/>
      </c>
      <c r="AD245" s="2" t="str">
        <f t="shared" si="114"/>
        <v/>
      </c>
      <c r="AF245" t="s">
        <v>20</v>
      </c>
    </row>
    <row r="246" spans="1:32">
      <c r="A246" s="23"/>
      <c r="B246" s="23"/>
      <c r="C246" s="59" t="s">
        <v>22</v>
      </c>
      <c r="D246" s="99">
        <f t="shared" ref="D246:L246" si="138">IF(D231&lt;&gt;0,D245/D231,0)</f>
        <v>0</v>
      </c>
      <c r="E246" s="99">
        <f t="shared" si="138"/>
        <v>0</v>
      </c>
      <c r="F246" s="99">
        <f t="shared" si="138"/>
        <v>0</v>
      </c>
      <c r="G246" s="99">
        <f t="shared" si="138"/>
        <v>0</v>
      </c>
      <c r="H246" s="99">
        <f t="shared" si="138"/>
        <v>0</v>
      </c>
      <c r="I246" s="99">
        <f t="shared" si="138"/>
        <v>0</v>
      </c>
      <c r="J246" s="99">
        <f t="shared" si="138"/>
        <v>0</v>
      </c>
      <c r="K246" s="99">
        <f t="shared" si="138"/>
        <v>0</v>
      </c>
      <c r="L246" s="99">
        <f t="shared" si="138"/>
        <v>0</v>
      </c>
      <c r="M246" s="99">
        <f>IF(M231&lt;&gt;0,M245/M231,0)</f>
        <v>0</v>
      </c>
      <c r="N246" s="99">
        <f>IF(N231&lt;&gt;0,N245/N231,0)</f>
        <v>0</v>
      </c>
      <c r="O246" s="99">
        <f>IF(O231&lt;&gt;0,O245/O231,0)</f>
        <v>0</v>
      </c>
      <c r="P246" s="61">
        <f>IF(P231&lt;&gt;0,P245/P231,0)</f>
        <v>0</v>
      </c>
      <c r="Q246" s="23"/>
      <c r="R246" s="62" t="s">
        <v>20</v>
      </c>
      <c r="S246" s="92"/>
      <c r="T246" s="23" t="str">
        <f>IF(COUNTIF('[3]Correpondance  PREPA MARG'!A:A,'Prépa marge'!C246)=0,IF(U245="démarque connue (valeur)","",T245),'Prépa marge'!C246)</f>
        <v/>
      </c>
      <c r="U246" s="23" t="str">
        <f t="shared" si="116"/>
        <v/>
      </c>
      <c r="V246" t="str">
        <f>IF(U246="","",IF(U246="CA HT",SUMIF('[3]Correpondance  PREPA MARG'!A:A,'Prépa marge'!T246,'[3]Correpondance  PREPA MARG'!CO:CO),""))</f>
        <v/>
      </c>
      <c r="W246" t="str">
        <f t="shared" si="110"/>
        <v/>
      </c>
      <c r="X246" t="str">
        <f>IF(U246="","",IF(AND(U246="Marge ABACO (valeur)",X240=""),SUMIF('[3]Correpondance  PREPA MARG'!A:A,'Prépa marge'!T246,'[3]Correpondance  PREPA MARG'!DB:DB),""))</f>
        <v/>
      </c>
      <c r="Y246" t="str">
        <f>IF(U246="","",IF(U246="Frais accessoires",SUMIF('[3]Correpondance  PREPA MARG'!A:A,'Prépa marge'!T246,'[3]Correpondance  PREPA MARG'!AO:AO),""))</f>
        <v/>
      </c>
      <c r="Z246" t="str">
        <f>IF(U246="","",IF(U246="Cotisation Centrale",SUMIF('[3]Correpondance  PREPA MARG'!A:A,'Prépa marge'!T246,'[3]Correpondance  PREPA MARG'!BO:BO),""))</f>
        <v/>
      </c>
      <c r="AA246" t="str">
        <f>IF(U246="","",IF(U246="CA HT REEL",SUMIF('[3]Correpondance  PREPA MARG'!A:A,'Prépa marge'!T246,'[3]Correpondance  PREPA MARG'!AB:AB),""))</f>
        <v/>
      </c>
      <c r="AB246" t="str">
        <f>IF(U246="","",IF(U246="CAMV REEL",SUMIF('[3]Correpondance  PREPA MARG'!A:A,'Prépa marge'!T246,'[3]Correpondance  PREPA MARG'!BB:BB),""))</f>
        <v/>
      </c>
      <c r="AC246" t="str">
        <f>IF(U246="","",IF(U246="démarque connue (valeur)",SUMIF('[3]Correpondance  PREPA MARG'!A:A,'Prépa marge'!T246,'[3]Correpondance  PREPA MARG'!DO:DO),""))</f>
        <v/>
      </c>
      <c r="AD246" s="2" t="str">
        <f t="shared" si="114"/>
        <v/>
      </c>
      <c r="AF246" t="s">
        <v>20</v>
      </c>
    </row>
    <row r="247" spans="1:32">
      <c r="A247" s="23"/>
      <c r="B247" s="23"/>
      <c r="C247" s="100" t="s">
        <v>36</v>
      </c>
      <c r="D247" s="47">
        <f t="shared" ref="D247:L247" si="139">D227-D239-D242-D243-D245</f>
        <v>675</v>
      </c>
      <c r="E247" s="47">
        <f t="shared" si="139"/>
        <v>0</v>
      </c>
      <c r="F247" s="47">
        <f t="shared" si="139"/>
        <v>0</v>
      </c>
      <c r="G247" s="47">
        <f t="shared" si="139"/>
        <v>0</v>
      </c>
      <c r="H247" s="47">
        <f t="shared" si="139"/>
        <v>0</v>
      </c>
      <c r="I247" s="47">
        <f t="shared" si="139"/>
        <v>0</v>
      </c>
      <c r="J247" s="47">
        <f t="shared" si="139"/>
        <v>0</v>
      </c>
      <c r="K247" s="47">
        <f t="shared" si="139"/>
        <v>0</v>
      </c>
      <c r="L247" s="47">
        <f t="shared" si="139"/>
        <v>0</v>
      </c>
      <c r="M247" s="47">
        <f>M227-M239-M242-M243-M245</f>
        <v>0</v>
      </c>
      <c r="N247" s="47">
        <f>N227-N239-N242-N243-N245</f>
        <v>0</v>
      </c>
      <c r="O247" s="47">
        <f>O227-O239-O242-O243-O245</f>
        <v>0</v>
      </c>
      <c r="P247" s="101">
        <f>SUM(D247:O247)</f>
        <v>675</v>
      </c>
      <c r="Q247" s="23"/>
      <c r="R247" s="102" t="s">
        <v>20</v>
      </c>
      <c r="S247" s="92"/>
      <c r="T247" s="23" t="str">
        <f>IF(COUNTIF('[3]Correpondance  PREPA MARG'!A:A,'Prépa marge'!C247)=0,IF(U246="démarque connue (valeur)","",T246),'Prépa marge'!C247)</f>
        <v/>
      </c>
      <c r="U247" s="23" t="str">
        <f t="shared" si="116"/>
        <v/>
      </c>
      <c r="V247" t="str">
        <f>IF(U247="","",IF(U247="CA HT",SUMIF('[3]Correpondance  PREPA MARG'!A:A,'Prépa marge'!T247,'[3]Correpondance  PREPA MARG'!CO:CO),""))</f>
        <v/>
      </c>
      <c r="W247" t="str">
        <f t="shared" si="110"/>
        <v/>
      </c>
      <c r="X247" t="str">
        <f>IF(U247="","",IF(AND(U247="Marge ABACO (valeur)",X241=""),SUMIF('[3]Correpondance  PREPA MARG'!A:A,'Prépa marge'!T247,'[3]Correpondance  PREPA MARG'!DB:DB),""))</f>
        <v/>
      </c>
      <c r="Y247" t="str">
        <f>IF(U247="","",IF(U247="Frais accessoires",SUMIF('[3]Correpondance  PREPA MARG'!A:A,'Prépa marge'!T247,'[3]Correpondance  PREPA MARG'!AO:AO),""))</f>
        <v/>
      </c>
      <c r="Z247" t="str">
        <f>IF(U247="","",IF(U247="Cotisation Centrale",SUMIF('[3]Correpondance  PREPA MARG'!A:A,'Prépa marge'!T247,'[3]Correpondance  PREPA MARG'!BO:BO),""))</f>
        <v/>
      </c>
      <c r="AA247" t="str">
        <f>IF(U247="","",IF(U247="CA HT REEL",SUMIF('[3]Correpondance  PREPA MARG'!A:A,'Prépa marge'!T247,'[3]Correpondance  PREPA MARG'!AB:AB),""))</f>
        <v/>
      </c>
      <c r="AB247" t="str">
        <f>IF(U247="","",IF(U247="CAMV REEL",SUMIF('[3]Correpondance  PREPA MARG'!A:A,'Prépa marge'!T247,'[3]Correpondance  PREPA MARG'!BB:BB),""))</f>
        <v/>
      </c>
      <c r="AC247" t="str">
        <f>IF(U247="","",IF(U247="démarque connue (valeur)",SUMIF('[3]Correpondance  PREPA MARG'!A:A,'Prépa marge'!T247,'[3]Correpondance  PREPA MARG'!DO:DO),""))</f>
        <v/>
      </c>
      <c r="AD247" s="2" t="str">
        <f t="shared" si="114"/>
        <v/>
      </c>
      <c r="AF247" t="s">
        <v>20</v>
      </c>
    </row>
    <row r="248" spans="1:32">
      <c r="A248" s="23"/>
      <c r="B248" s="23"/>
      <c r="C248" s="50" t="s">
        <v>37</v>
      </c>
      <c r="D248" s="67">
        <f t="shared" ref="D248:L248" si="140">D240+D241+D244+D246</f>
        <v>0.10738042445359519</v>
      </c>
      <c r="E248" s="67">
        <f t="shared" si="140"/>
        <v>0</v>
      </c>
      <c r="F248" s="67">
        <f t="shared" si="140"/>
        <v>0</v>
      </c>
      <c r="G248" s="67">
        <f t="shared" si="140"/>
        <v>0</v>
      </c>
      <c r="H248" s="67">
        <f t="shared" si="140"/>
        <v>0</v>
      </c>
      <c r="I248" s="67">
        <f t="shared" si="140"/>
        <v>0</v>
      </c>
      <c r="J248" s="67">
        <f t="shared" si="140"/>
        <v>0</v>
      </c>
      <c r="K248" s="67">
        <f t="shared" si="140"/>
        <v>0</v>
      </c>
      <c r="L248" s="67">
        <f t="shared" si="140"/>
        <v>0</v>
      </c>
      <c r="M248" s="67">
        <f>M240+M241+M244+M246</f>
        <v>0</v>
      </c>
      <c r="N248" s="67">
        <f>N240+N241+N244+N246</f>
        <v>0</v>
      </c>
      <c r="O248" s="67">
        <f>O240+O241+O244+O246</f>
        <v>0</v>
      </c>
      <c r="P248" s="67">
        <f>P240+P241+P244+P246</f>
        <v>0.10738042445359519</v>
      </c>
      <c r="Q248" s="23"/>
      <c r="R248" s="68" t="s">
        <v>20</v>
      </c>
      <c r="S248" s="92"/>
      <c r="T248" s="23" t="str">
        <f>IF(COUNTIF('[3]Correpondance  PREPA MARG'!A:A,'Prépa marge'!C248)=0,IF(U247="démarque connue (valeur)","",T247),'Prépa marge'!C248)</f>
        <v/>
      </c>
      <c r="U248" s="23" t="str">
        <f t="shared" si="116"/>
        <v/>
      </c>
      <c r="V248" t="str">
        <f>IF(U248="","",IF(U248="CA HT",SUMIF('[3]Correpondance  PREPA MARG'!A:A,'Prépa marge'!T248,'[3]Correpondance  PREPA MARG'!CO:CO),""))</f>
        <v/>
      </c>
      <c r="W248" t="str">
        <f t="shared" si="110"/>
        <v/>
      </c>
      <c r="X248" t="str">
        <f>IF(U248="","",IF(AND(U248="Marge ABACO (valeur)",X242=""),SUMIF('[3]Correpondance  PREPA MARG'!A:A,'Prépa marge'!T248,'[3]Correpondance  PREPA MARG'!DB:DB),""))</f>
        <v/>
      </c>
      <c r="Y248" t="str">
        <f>IF(U248="","",IF(U248="Frais accessoires",SUMIF('[3]Correpondance  PREPA MARG'!A:A,'Prépa marge'!T248,'[3]Correpondance  PREPA MARG'!AO:AO),""))</f>
        <v/>
      </c>
      <c r="Z248" t="str">
        <f>IF(U248="","",IF(U248="Cotisation Centrale",SUMIF('[3]Correpondance  PREPA MARG'!A:A,'Prépa marge'!T248,'[3]Correpondance  PREPA MARG'!BO:BO),""))</f>
        <v/>
      </c>
      <c r="AA248" t="str">
        <f>IF(U248="","",IF(U248="CA HT REEL",SUMIF('[3]Correpondance  PREPA MARG'!A:A,'Prépa marge'!T248,'[3]Correpondance  PREPA MARG'!AB:AB),""))</f>
        <v/>
      </c>
      <c r="AB248" t="str">
        <f>IF(U248="","",IF(U248="CAMV REEL",SUMIF('[3]Correpondance  PREPA MARG'!A:A,'Prépa marge'!T248,'[3]Correpondance  PREPA MARG'!BB:BB),""))</f>
        <v/>
      </c>
      <c r="AC248" t="str">
        <f>IF(U248="","",IF(U248="démarque connue (valeur)",SUMIF('[3]Correpondance  PREPA MARG'!A:A,'Prépa marge'!T248,'[3]Correpondance  PREPA MARG'!DO:DO),""))</f>
        <v/>
      </c>
      <c r="AD248" s="2" t="str">
        <f t="shared" si="114"/>
        <v/>
      </c>
      <c r="AF248" t="s">
        <v>20</v>
      </c>
    </row>
    <row r="249" spans="1:32">
      <c r="A249" s="23"/>
      <c r="B249" s="23"/>
      <c r="C249" s="50" t="s">
        <v>38</v>
      </c>
      <c r="D249" s="103">
        <f t="shared" ref="D249:L249" si="141">D239+D242+D243+D245</f>
        <v>339</v>
      </c>
      <c r="E249" s="103">
        <f t="shared" si="141"/>
        <v>0</v>
      </c>
      <c r="F249" s="103">
        <f t="shared" si="141"/>
        <v>0</v>
      </c>
      <c r="G249" s="103">
        <f t="shared" si="141"/>
        <v>0</v>
      </c>
      <c r="H249" s="103">
        <f t="shared" si="141"/>
        <v>0</v>
      </c>
      <c r="I249" s="103">
        <f t="shared" si="141"/>
        <v>0</v>
      </c>
      <c r="J249" s="103">
        <f t="shared" si="141"/>
        <v>0</v>
      </c>
      <c r="K249" s="103">
        <f t="shared" si="141"/>
        <v>0</v>
      </c>
      <c r="L249" s="103">
        <f t="shared" si="141"/>
        <v>0</v>
      </c>
      <c r="M249" s="103">
        <f>M239+M242+M243+M245</f>
        <v>0</v>
      </c>
      <c r="N249" s="103">
        <f>N239+N242+N243+N245</f>
        <v>0</v>
      </c>
      <c r="O249" s="103">
        <f>O239+O242+O243+O245</f>
        <v>0</v>
      </c>
      <c r="P249" s="103">
        <f>P239+P242+P243+P245</f>
        <v>339</v>
      </c>
      <c r="Q249" s="23"/>
      <c r="R249" s="104" t="s">
        <v>20</v>
      </c>
      <c r="S249" s="92"/>
      <c r="T249" s="23" t="str">
        <f>IF(COUNTIF('[3]Correpondance  PREPA MARG'!A:A,'Prépa marge'!C249)=0,IF(U248="démarque connue (valeur)","",T248),'Prépa marge'!C249)</f>
        <v/>
      </c>
      <c r="U249" s="23" t="str">
        <f t="shared" si="116"/>
        <v/>
      </c>
      <c r="V249" t="str">
        <f>IF(U249="","",IF(U249="CA HT",SUMIF('[3]Correpondance  PREPA MARG'!A:A,'Prépa marge'!T249,'[3]Correpondance  PREPA MARG'!CO:CO),""))</f>
        <v/>
      </c>
      <c r="W249" t="str">
        <f t="shared" si="110"/>
        <v/>
      </c>
      <c r="X249" t="str">
        <f>IF(U249="","",IF(AND(U249="Marge ABACO (valeur)",X243=""),SUMIF('[3]Correpondance  PREPA MARG'!A:A,'Prépa marge'!T249,'[3]Correpondance  PREPA MARG'!DB:DB),""))</f>
        <v/>
      </c>
      <c r="Y249" t="str">
        <f>IF(U249="","",IF(U249="Frais accessoires",SUMIF('[3]Correpondance  PREPA MARG'!A:A,'Prépa marge'!T249,'[3]Correpondance  PREPA MARG'!AO:AO),""))</f>
        <v/>
      </c>
      <c r="Z249" t="str">
        <f>IF(U249="","",IF(U249="Cotisation Centrale",SUMIF('[3]Correpondance  PREPA MARG'!A:A,'Prépa marge'!T249,'[3]Correpondance  PREPA MARG'!BO:BO),""))</f>
        <v/>
      </c>
      <c r="AA249" t="str">
        <f>IF(U249="","",IF(U249="CA HT REEL",SUMIF('[3]Correpondance  PREPA MARG'!A:A,'Prépa marge'!T249,'[3]Correpondance  PREPA MARG'!AB:AB),""))</f>
        <v/>
      </c>
      <c r="AB249" t="str">
        <f>IF(U249="","",IF(U249="CAMV REEL",SUMIF('[3]Correpondance  PREPA MARG'!A:A,'Prépa marge'!T249,'[3]Correpondance  PREPA MARG'!BB:BB),""))</f>
        <v/>
      </c>
      <c r="AC249" t="str">
        <f>IF(U249="","",IF(U249="démarque connue (valeur)",SUMIF('[3]Correpondance  PREPA MARG'!A:A,'Prépa marge'!T249,'[3]Correpondance  PREPA MARG'!DO:DO),""))</f>
        <v/>
      </c>
      <c r="AD249" s="2" t="str">
        <f t="shared" si="114"/>
        <v/>
      </c>
      <c r="AF249" t="s">
        <v>20</v>
      </c>
    </row>
    <row r="250" spans="1:32">
      <c r="A250" s="23"/>
      <c r="B250" s="23"/>
      <c r="C250" s="23"/>
      <c r="D250" s="23"/>
      <c r="E250" s="23"/>
      <c r="F250" s="23"/>
      <c r="G250" s="23"/>
      <c r="H250" s="23"/>
      <c r="I250" s="23"/>
      <c r="J250" s="23"/>
      <c r="K250" s="23"/>
      <c r="L250" s="23"/>
      <c r="M250" s="23"/>
      <c r="N250" s="23"/>
      <c r="O250" s="23"/>
      <c r="P250" s="23"/>
      <c r="Q250" s="23"/>
      <c r="R250" s="29" t="s">
        <v>20</v>
      </c>
      <c r="S250" s="23"/>
      <c r="T250" s="23" t="str">
        <f>IF(COUNTIF('[3]Correpondance  PREPA MARG'!A:A,'Prépa marge'!C250)=0,IF(U249="démarque connue (valeur)","",T249),'Prépa marge'!C250)</f>
        <v/>
      </c>
      <c r="U250" s="23" t="str">
        <f t="shared" si="116"/>
        <v/>
      </c>
      <c r="V250" t="str">
        <f>IF(U250="","",IF(U250="CA HT",SUMIF('[3]Correpondance  PREPA MARG'!A:A,'Prépa marge'!T250,'[3]Correpondance  PREPA MARG'!CO:CO),""))</f>
        <v/>
      </c>
      <c r="W250" t="str">
        <f t="shared" si="110"/>
        <v/>
      </c>
      <c r="X250" t="str">
        <f>IF(U250="","",IF(AND(U250="Marge ABACO (valeur)",X244=""),SUMIF('[3]Correpondance  PREPA MARG'!A:A,'Prépa marge'!T250,'[3]Correpondance  PREPA MARG'!DB:DB),""))</f>
        <v/>
      </c>
      <c r="Y250" t="str">
        <f>IF(U250="","",IF(U250="Frais accessoires",SUMIF('[3]Correpondance  PREPA MARG'!A:A,'Prépa marge'!T250,'[3]Correpondance  PREPA MARG'!AO:AO),""))</f>
        <v/>
      </c>
      <c r="Z250" t="str">
        <f>IF(U250="","",IF(U250="Cotisation Centrale",SUMIF('[3]Correpondance  PREPA MARG'!A:A,'Prépa marge'!T250,'[3]Correpondance  PREPA MARG'!BO:BO),""))</f>
        <v/>
      </c>
      <c r="AA250" t="str">
        <f>IF(U250="","",IF(U250="CA HT REEL",SUMIF('[3]Correpondance  PREPA MARG'!A:A,'Prépa marge'!T250,'[3]Correpondance  PREPA MARG'!AB:AB),""))</f>
        <v/>
      </c>
      <c r="AB250" t="str">
        <f>IF(U250="","",IF(U250="CAMV REEL",SUMIF('[3]Correpondance  PREPA MARG'!A:A,'Prépa marge'!T250,'[3]Correpondance  PREPA MARG'!BB:BB),""))</f>
        <v/>
      </c>
      <c r="AC250" t="str">
        <f>IF(U250="","",IF(U250="démarque connue (valeur)",SUMIF('[3]Correpondance  PREPA MARG'!A:A,'Prépa marge'!T250,'[3]Correpondance  PREPA MARG'!DO:DO),""))</f>
        <v/>
      </c>
      <c r="AD250" s="2" t="str">
        <f t="shared" si="114"/>
        <v/>
      </c>
      <c r="AF250" t="s">
        <v>20</v>
      </c>
    </row>
    <row r="251" spans="1:32">
      <c r="A251" s="23"/>
      <c r="B251" s="23"/>
      <c r="C251" s="30" t="s">
        <v>39</v>
      </c>
      <c r="D251" s="105"/>
      <c r="E251" s="105"/>
      <c r="F251" s="105"/>
      <c r="G251" s="105"/>
      <c r="H251" s="105"/>
      <c r="I251" s="105"/>
      <c r="J251" s="105"/>
      <c r="K251" s="105"/>
      <c r="L251" s="105"/>
      <c r="M251" s="105"/>
      <c r="N251" s="105"/>
      <c r="O251" s="105"/>
      <c r="P251" s="32"/>
      <c r="Q251" s="23"/>
      <c r="R251" s="33" t="s">
        <v>20</v>
      </c>
      <c r="S251" s="92"/>
      <c r="T251" s="23" t="str">
        <f>IF(COUNTIF('[3]Correpondance  PREPA MARG'!A:A,'Prépa marge'!C251)=0,IF(U250="démarque connue (valeur)","",T250),'Prépa marge'!C251)</f>
        <v/>
      </c>
      <c r="U251" s="23" t="str">
        <f t="shared" si="116"/>
        <v/>
      </c>
      <c r="V251" t="str">
        <f>IF(U251="","",IF(U251="CA HT",SUMIF('[3]Correpondance  PREPA MARG'!A:A,'Prépa marge'!T251,'[3]Correpondance  PREPA MARG'!CO:CO),""))</f>
        <v/>
      </c>
      <c r="W251" t="str">
        <f t="shared" si="110"/>
        <v/>
      </c>
      <c r="X251" t="str">
        <f>IF(U251="","",IF(AND(U251="Marge ABACO (valeur)",X245=""),SUMIF('[3]Correpondance  PREPA MARG'!A:A,'Prépa marge'!T251,'[3]Correpondance  PREPA MARG'!DB:DB),""))</f>
        <v/>
      </c>
      <c r="Y251" t="str">
        <f>IF(U251="","",IF(U251="Frais accessoires",SUMIF('[3]Correpondance  PREPA MARG'!A:A,'Prépa marge'!T251,'[3]Correpondance  PREPA MARG'!AO:AO),""))</f>
        <v/>
      </c>
      <c r="Z251" t="str">
        <f>IF(U251="","",IF(U251="Cotisation Centrale",SUMIF('[3]Correpondance  PREPA MARG'!A:A,'Prépa marge'!T251,'[3]Correpondance  PREPA MARG'!BO:BO),""))</f>
        <v/>
      </c>
      <c r="AA251" t="str">
        <f>IF(U251="","",IF(U251="CA HT REEL",SUMIF('[3]Correpondance  PREPA MARG'!A:A,'Prépa marge'!T251,'[3]Correpondance  PREPA MARG'!AB:AB),""))</f>
        <v/>
      </c>
      <c r="AB251" t="str">
        <f>IF(U251="","",IF(U251="CAMV REEL",SUMIF('[3]Correpondance  PREPA MARG'!A:A,'Prépa marge'!T251,'[3]Correpondance  PREPA MARG'!BB:BB),""))</f>
        <v/>
      </c>
      <c r="AC251" t="str">
        <f>IF(U251="","",IF(U251="démarque connue (valeur)",SUMIF('[3]Correpondance  PREPA MARG'!A:A,'Prépa marge'!T251,'[3]Correpondance  PREPA MARG'!DO:DO),""))</f>
        <v/>
      </c>
      <c r="AD251" s="2" t="str">
        <f t="shared" si="114"/>
        <v/>
      </c>
      <c r="AF251" t="s">
        <v>20</v>
      </c>
    </row>
    <row r="252" spans="1:32">
      <c r="A252" s="23"/>
      <c r="B252" s="23"/>
      <c r="C252" s="106" t="s">
        <v>40</v>
      </c>
      <c r="D252" s="107">
        <f t="shared" ref="D252:L252" si="142">IF(D231&lt;&gt;0,D247/D231,0)</f>
        <v>0.21381057966423819</v>
      </c>
      <c r="E252" s="107">
        <f t="shared" si="142"/>
        <v>0</v>
      </c>
      <c r="F252" s="107">
        <f t="shared" si="142"/>
        <v>0</v>
      </c>
      <c r="G252" s="107">
        <f t="shared" si="142"/>
        <v>0</v>
      </c>
      <c r="H252" s="107">
        <f t="shared" si="142"/>
        <v>0</v>
      </c>
      <c r="I252" s="107">
        <f t="shared" si="142"/>
        <v>0</v>
      </c>
      <c r="J252" s="107">
        <f t="shared" si="142"/>
        <v>0</v>
      </c>
      <c r="K252" s="107">
        <f t="shared" si="142"/>
        <v>0</v>
      </c>
      <c r="L252" s="107">
        <f t="shared" si="142"/>
        <v>0</v>
      </c>
      <c r="M252" s="107">
        <f>IF(M231&lt;&gt;0,M247/M231,0)</f>
        <v>0</v>
      </c>
      <c r="N252" s="107">
        <f>IF(N231&lt;&gt;0,N247/N231,0)</f>
        <v>0</v>
      </c>
      <c r="O252" s="107">
        <f>IF(O231&lt;&gt;0,O247/O231,0)</f>
        <v>0</v>
      </c>
      <c r="P252" s="107">
        <f>IF(P231&lt;&gt;0,P247/P231,0)</f>
        <v>0.21381057966423819</v>
      </c>
      <c r="Q252" s="23"/>
      <c r="R252" s="108" t="s">
        <v>20</v>
      </c>
      <c r="S252" s="92"/>
      <c r="T252" s="23" t="str">
        <f>IF(COUNTIF('[3]Correpondance  PREPA MARG'!A:A,'Prépa marge'!C252)=0,IF(U251="démarque connue (valeur)","",T251),'Prépa marge'!C252)</f>
        <v/>
      </c>
      <c r="U252" s="23" t="str">
        <f t="shared" si="116"/>
        <v/>
      </c>
      <c r="V252" t="str">
        <f>IF(U252="","",IF(U252="CA HT",SUMIF('[3]Correpondance  PREPA MARG'!A:A,'Prépa marge'!T252,'[3]Correpondance  PREPA MARG'!CO:CO),""))</f>
        <v/>
      </c>
      <c r="W252" t="str">
        <f t="shared" si="110"/>
        <v/>
      </c>
      <c r="X252" t="str">
        <f>IF(U252="","",IF(AND(U252="Marge ABACO (valeur)",X246=""),SUMIF('[3]Correpondance  PREPA MARG'!A:A,'Prépa marge'!T252,'[3]Correpondance  PREPA MARG'!DB:DB),""))</f>
        <v/>
      </c>
      <c r="Y252" t="str">
        <f>IF(U252="","",IF(U252="Frais accessoires",SUMIF('[3]Correpondance  PREPA MARG'!A:A,'Prépa marge'!T252,'[3]Correpondance  PREPA MARG'!AO:AO),""))</f>
        <v/>
      </c>
      <c r="Z252" t="str">
        <f>IF(U252="","",IF(U252="Cotisation Centrale",SUMIF('[3]Correpondance  PREPA MARG'!A:A,'Prépa marge'!T252,'[3]Correpondance  PREPA MARG'!BO:BO),""))</f>
        <v/>
      </c>
      <c r="AA252" t="str">
        <f>IF(U252="","",IF(U252="CA HT REEL",SUMIF('[3]Correpondance  PREPA MARG'!A:A,'Prépa marge'!T252,'[3]Correpondance  PREPA MARG'!AB:AB),""))</f>
        <v/>
      </c>
      <c r="AB252" t="str">
        <f>IF(U252="","",IF(U252="CAMV REEL",SUMIF('[3]Correpondance  PREPA MARG'!A:A,'Prépa marge'!T252,'[3]Correpondance  PREPA MARG'!BB:BB),""))</f>
        <v/>
      </c>
      <c r="AC252" t="str">
        <f>IF(U252="","",IF(U252="démarque connue (valeur)",SUMIF('[3]Correpondance  PREPA MARG'!A:A,'Prépa marge'!T252,'[3]Correpondance  PREPA MARG'!DO:DO),""))</f>
        <v/>
      </c>
      <c r="AD252" s="2" t="str">
        <f t="shared" si="114"/>
        <v/>
      </c>
      <c r="AF252" t="s">
        <v>20</v>
      </c>
    </row>
    <row r="253" spans="1:32">
      <c r="A253" s="23"/>
      <c r="B253" s="23"/>
      <c r="C253" s="109" t="s">
        <v>41</v>
      </c>
      <c r="D253" s="110">
        <f>D247</f>
        <v>675</v>
      </c>
      <c r="E253" s="110">
        <f t="shared" ref="E253:L253" si="143">D253+E247</f>
        <v>675</v>
      </c>
      <c r="F253" s="110">
        <f t="shared" si="143"/>
        <v>675</v>
      </c>
      <c r="G253" s="110">
        <f t="shared" si="143"/>
        <v>675</v>
      </c>
      <c r="H253" s="110">
        <f t="shared" si="143"/>
        <v>675</v>
      </c>
      <c r="I253" s="110">
        <f t="shared" si="143"/>
        <v>675</v>
      </c>
      <c r="J253" s="110">
        <f t="shared" si="143"/>
        <v>675</v>
      </c>
      <c r="K253" s="110">
        <f t="shared" si="143"/>
        <v>675</v>
      </c>
      <c r="L253" s="110">
        <f t="shared" si="143"/>
        <v>675</v>
      </c>
      <c r="M253" s="110">
        <f>L253+M247</f>
        <v>675</v>
      </c>
      <c r="N253" s="110">
        <f>M253+N247</f>
        <v>675</v>
      </c>
      <c r="O253" s="110">
        <f>N253+O247</f>
        <v>675</v>
      </c>
      <c r="P253" s="111"/>
      <c r="Q253" s="23"/>
      <c r="R253" s="112" t="s">
        <v>20</v>
      </c>
      <c r="S253" s="92"/>
      <c r="T253" s="23" t="str">
        <f>IF(COUNTIF('[3]Correpondance  PREPA MARG'!A:A,'Prépa marge'!C253)=0,IF(U252="démarque connue (valeur)","",T252),'Prépa marge'!C253)</f>
        <v/>
      </c>
      <c r="U253" s="23" t="str">
        <f t="shared" si="116"/>
        <v/>
      </c>
      <c r="V253" t="str">
        <f>IF(U253="","",IF(U253="CA HT",SUMIF('[3]Correpondance  PREPA MARG'!A:A,'Prépa marge'!T253,'[3]Correpondance  PREPA MARG'!CO:CO),""))</f>
        <v/>
      </c>
      <c r="W253" t="str">
        <f t="shared" si="110"/>
        <v/>
      </c>
      <c r="X253" t="str">
        <f>IF(U253="","",IF(AND(U253="Marge ABACO (valeur)",X247=""),SUMIF('[3]Correpondance  PREPA MARG'!A:A,'Prépa marge'!T253,'[3]Correpondance  PREPA MARG'!DB:DB),""))</f>
        <v/>
      </c>
      <c r="Y253" t="str">
        <f>IF(U253="","",IF(U253="Frais accessoires",SUMIF('[3]Correpondance  PREPA MARG'!A:A,'Prépa marge'!T253,'[3]Correpondance  PREPA MARG'!AO:AO),""))</f>
        <v/>
      </c>
      <c r="Z253" t="str">
        <f>IF(U253="","",IF(U253="Cotisation Centrale",SUMIF('[3]Correpondance  PREPA MARG'!A:A,'Prépa marge'!T253,'[3]Correpondance  PREPA MARG'!BO:BO),""))</f>
        <v/>
      </c>
      <c r="AA253" t="str">
        <f>IF(U253="","",IF(U253="CA HT REEL",SUMIF('[3]Correpondance  PREPA MARG'!A:A,'Prépa marge'!T253,'[3]Correpondance  PREPA MARG'!AB:AB),""))</f>
        <v/>
      </c>
      <c r="AB253" t="str">
        <f>IF(U253="","",IF(U253="CAMV REEL",SUMIF('[3]Correpondance  PREPA MARG'!A:A,'Prépa marge'!T253,'[3]Correpondance  PREPA MARG'!BB:BB),""))</f>
        <v/>
      </c>
      <c r="AC253" t="str">
        <f>IF(U253="","",IF(U253="démarque connue (valeur)",SUMIF('[3]Correpondance  PREPA MARG'!A:A,'Prépa marge'!T253,'[3]Correpondance  PREPA MARG'!DO:DO),""))</f>
        <v/>
      </c>
      <c r="AD253" s="2" t="str">
        <f t="shared" si="114"/>
        <v/>
      </c>
      <c r="AF253" t="s">
        <v>20</v>
      </c>
    </row>
    <row r="254" spans="1:32">
      <c r="A254" s="23"/>
      <c r="B254" s="23"/>
      <c r="C254" s="109" t="s">
        <v>42</v>
      </c>
      <c r="D254" s="110">
        <f>D231</f>
        <v>3157</v>
      </c>
      <c r="E254" s="110">
        <f t="shared" ref="E254:L254" si="144">D254+E231</f>
        <v>3157</v>
      </c>
      <c r="F254" s="110">
        <f t="shared" si="144"/>
        <v>3157</v>
      </c>
      <c r="G254" s="110">
        <f t="shared" si="144"/>
        <v>3157</v>
      </c>
      <c r="H254" s="110">
        <f t="shared" si="144"/>
        <v>3157</v>
      </c>
      <c r="I254" s="110">
        <f t="shared" si="144"/>
        <v>3157</v>
      </c>
      <c r="J254" s="110">
        <f t="shared" si="144"/>
        <v>3157</v>
      </c>
      <c r="K254" s="110">
        <f t="shared" si="144"/>
        <v>3157</v>
      </c>
      <c r="L254" s="110">
        <f t="shared" si="144"/>
        <v>3157</v>
      </c>
      <c r="M254" s="110">
        <f>L254+M231</f>
        <v>3157</v>
      </c>
      <c r="N254" s="110">
        <f>M254+N231</f>
        <v>3157</v>
      </c>
      <c r="O254" s="110">
        <f>N254+O231</f>
        <v>3157</v>
      </c>
      <c r="P254" s="111"/>
      <c r="Q254" s="23"/>
      <c r="R254" s="112" t="s">
        <v>20</v>
      </c>
      <c r="S254" s="92"/>
      <c r="T254" s="23" t="str">
        <f>IF(COUNTIF('[3]Correpondance  PREPA MARG'!A:A,'Prépa marge'!C254)=0,IF(U253="démarque connue (valeur)","",T253),'Prépa marge'!C254)</f>
        <v/>
      </c>
      <c r="U254" s="23" t="str">
        <f t="shared" si="116"/>
        <v/>
      </c>
      <c r="V254" t="str">
        <f>IF(U254="","",IF(U254="CA HT",SUMIF('[3]Correpondance  PREPA MARG'!A:A,'Prépa marge'!T254,'[3]Correpondance  PREPA MARG'!CO:CO),""))</f>
        <v/>
      </c>
      <c r="W254" t="str">
        <f t="shared" si="110"/>
        <v/>
      </c>
      <c r="X254" t="str">
        <f>IF(U254="","",IF(AND(U254="Marge ABACO (valeur)",X248=""),SUMIF('[3]Correpondance  PREPA MARG'!A:A,'Prépa marge'!T254,'[3]Correpondance  PREPA MARG'!DB:DB),""))</f>
        <v/>
      </c>
      <c r="Y254" t="str">
        <f>IF(U254="","",IF(U254="Frais accessoires",SUMIF('[3]Correpondance  PREPA MARG'!A:A,'Prépa marge'!T254,'[3]Correpondance  PREPA MARG'!AO:AO),""))</f>
        <v/>
      </c>
      <c r="Z254" t="str">
        <f>IF(U254="","",IF(U254="Cotisation Centrale",SUMIF('[3]Correpondance  PREPA MARG'!A:A,'Prépa marge'!T254,'[3]Correpondance  PREPA MARG'!BO:BO),""))</f>
        <v/>
      </c>
      <c r="AA254" t="str">
        <f>IF(U254="","",IF(U254="CA HT REEL",SUMIF('[3]Correpondance  PREPA MARG'!A:A,'Prépa marge'!T254,'[3]Correpondance  PREPA MARG'!AB:AB),""))</f>
        <v/>
      </c>
      <c r="AB254" t="str">
        <f>IF(U254="","",IF(U254="CAMV REEL",SUMIF('[3]Correpondance  PREPA MARG'!A:A,'Prépa marge'!T254,'[3]Correpondance  PREPA MARG'!BB:BB),""))</f>
        <v/>
      </c>
      <c r="AC254" t="str">
        <f>IF(U254="","",IF(U254="démarque connue (valeur)",SUMIF('[3]Correpondance  PREPA MARG'!A:A,'Prépa marge'!T254,'[3]Correpondance  PREPA MARG'!DO:DO),""))</f>
        <v/>
      </c>
      <c r="AD254" s="2" t="str">
        <f t="shared" si="114"/>
        <v/>
      </c>
      <c r="AF254" t="s">
        <v>20</v>
      </c>
    </row>
    <row r="255" spans="1:32" ht="15.75" thickBot="1">
      <c r="A255" s="23"/>
      <c r="B255" s="23"/>
      <c r="C255" s="113" t="s">
        <v>43</v>
      </c>
      <c r="D255" s="114">
        <f>D252</f>
        <v>0.21381057966423819</v>
      </c>
      <c r="E255" s="114">
        <f t="shared" ref="E255:L255" si="145">IF(E231&lt;&gt;0,E253/E254,0)</f>
        <v>0</v>
      </c>
      <c r="F255" s="114">
        <f t="shared" si="145"/>
        <v>0</v>
      </c>
      <c r="G255" s="114">
        <f t="shared" si="145"/>
        <v>0</v>
      </c>
      <c r="H255" s="114">
        <f t="shared" si="145"/>
        <v>0</v>
      </c>
      <c r="I255" s="114">
        <f t="shared" si="145"/>
        <v>0</v>
      </c>
      <c r="J255" s="114">
        <f t="shared" si="145"/>
        <v>0</v>
      </c>
      <c r="K255" s="114">
        <f t="shared" si="145"/>
        <v>0</v>
      </c>
      <c r="L255" s="114">
        <f t="shared" si="145"/>
        <v>0</v>
      </c>
      <c r="M255" s="114">
        <f>IF(M231&lt;&gt;0,M253/M254,0)</f>
        <v>0</v>
      </c>
      <c r="N255" s="114">
        <f>IF(N231&lt;&gt;0,N253/N254,0)</f>
        <v>0</v>
      </c>
      <c r="O255" s="114">
        <f>IF(O231&lt;&gt;0,O253/O254,0)</f>
        <v>0</v>
      </c>
      <c r="P255" s="115"/>
      <c r="Q255" s="23"/>
      <c r="R255" s="116" t="s">
        <v>20</v>
      </c>
      <c r="S255" s="92"/>
      <c r="T255" s="23" t="str">
        <f>IF(COUNTIF('[3]Correpondance  PREPA MARG'!A:A,'Prépa marge'!C255)=0,IF(U254="démarque connue (valeur)","",T254),'Prépa marge'!C255)</f>
        <v/>
      </c>
      <c r="U255" s="23" t="str">
        <f t="shared" si="116"/>
        <v/>
      </c>
      <c r="V255" t="str">
        <f>IF(U255="","",IF(U255="CA HT",SUMIF('[3]Correpondance  PREPA MARG'!A:A,'Prépa marge'!T255,'[3]Correpondance  PREPA MARG'!CO:CO),""))</f>
        <v/>
      </c>
      <c r="W255" t="str">
        <f t="shared" si="110"/>
        <v/>
      </c>
      <c r="X255" t="str">
        <f>IF(U255="","",IF(AND(U255="Marge ABACO (valeur)",X249=""),SUMIF('[3]Correpondance  PREPA MARG'!A:A,'Prépa marge'!T255,'[3]Correpondance  PREPA MARG'!DB:DB),""))</f>
        <v/>
      </c>
      <c r="Y255" t="str">
        <f>IF(U255="","",IF(U255="Frais accessoires",SUMIF('[3]Correpondance  PREPA MARG'!A:A,'Prépa marge'!T255,'[3]Correpondance  PREPA MARG'!AO:AO),""))</f>
        <v/>
      </c>
      <c r="Z255" t="str">
        <f>IF(U255="","",IF(U255="Cotisation Centrale",SUMIF('[3]Correpondance  PREPA MARG'!A:A,'Prépa marge'!T255,'[3]Correpondance  PREPA MARG'!BO:BO),""))</f>
        <v/>
      </c>
      <c r="AA255" t="str">
        <f>IF(U255="","",IF(U255="CA HT REEL",SUMIF('[3]Correpondance  PREPA MARG'!A:A,'Prépa marge'!T255,'[3]Correpondance  PREPA MARG'!AB:AB),""))</f>
        <v/>
      </c>
      <c r="AB255" t="str">
        <f>IF(U255="","",IF(U255="CAMV REEL",SUMIF('[3]Correpondance  PREPA MARG'!A:A,'Prépa marge'!T255,'[3]Correpondance  PREPA MARG'!BB:BB),""))</f>
        <v/>
      </c>
      <c r="AC255" t="str">
        <f>IF(U255="","",IF(U255="démarque connue (valeur)",SUMIF('[3]Correpondance  PREPA MARG'!A:A,'Prépa marge'!T255,'[3]Correpondance  PREPA MARG'!DO:DO),""))</f>
        <v/>
      </c>
      <c r="AD255" s="2" t="str">
        <f t="shared" si="114"/>
        <v/>
      </c>
      <c r="AF255" t="s">
        <v>20</v>
      </c>
    </row>
    <row r="256" spans="1:32" ht="15.75" thickBot="1">
      <c r="A256" s="23"/>
      <c r="B256" s="23"/>
      <c r="C256" s="117" t="s">
        <v>44</v>
      </c>
      <c r="D256" s="118" t="s">
        <v>14</v>
      </c>
      <c r="E256" s="119" t="s">
        <v>11</v>
      </c>
      <c r="F256" s="119" t="s">
        <v>14</v>
      </c>
      <c r="G256" s="119" t="s">
        <v>11</v>
      </c>
      <c r="H256" s="119" t="s">
        <v>11</v>
      </c>
      <c r="I256" s="119" t="s">
        <v>14</v>
      </c>
      <c r="J256" s="119" t="s">
        <v>14</v>
      </c>
      <c r="K256" s="119" t="s">
        <v>14</v>
      </c>
      <c r="L256" s="119" t="s">
        <v>14</v>
      </c>
      <c r="M256" s="119" t="s">
        <v>14</v>
      </c>
      <c r="N256" s="119" t="s">
        <v>14</v>
      </c>
      <c r="O256" s="119" t="s">
        <v>14</v>
      </c>
      <c r="P256" s="120" t="s">
        <v>14</v>
      </c>
      <c r="Q256" s="23"/>
      <c r="R256" s="121" t="s">
        <v>20</v>
      </c>
      <c r="S256" s="92"/>
      <c r="T256" s="23" t="str">
        <f>IF(COUNTIF('[3]Correpondance  PREPA MARG'!A:A,'Prépa marge'!C256)=0,IF(U255="démarque connue (valeur)","",T255),'Prépa marge'!C256)</f>
        <v/>
      </c>
      <c r="U256" s="23" t="str">
        <f t="shared" si="116"/>
        <v/>
      </c>
      <c r="V256" t="str">
        <f>IF(U256="","",IF(U256="CA HT",SUMIF('[3]Correpondance  PREPA MARG'!A:A,'Prépa marge'!T256,'[3]Correpondance  PREPA MARG'!CO:CO),""))</f>
        <v/>
      </c>
      <c r="W256" t="str">
        <f t="shared" si="110"/>
        <v/>
      </c>
      <c r="X256" t="str">
        <f>IF(U256="","",IF(AND(U256="Marge ABACO (valeur)",X250=""),SUMIF('[3]Correpondance  PREPA MARG'!A:A,'Prépa marge'!T256,'[3]Correpondance  PREPA MARG'!DB:DB),""))</f>
        <v/>
      </c>
      <c r="Y256" t="str">
        <f>IF(U256="","",IF(U256="Frais accessoires",SUMIF('[3]Correpondance  PREPA MARG'!A:A,'Prépa marge'!T256,'[3]Correpondance  PREPA MARG'!AO:AO),""))</f>
        <v/>
      </c>
      <c r="Z256" t="str">
        <f>IF(U256="","",IF(U256="Cotisation Centrale",SUMIF('[3]Correpondance  PREPA MARG'!A:A,'Prépa marge'!T256,'[3]Correpondance  PREPA MARG'!BO:BO),""))</f>
        <v/>
      </c>
      <c r="AA256" t="str">
        <f>IF(U256="","",IF(U256="CA HT REEL",SUMIF('[3]Correpondance  PREPA MARG'!A:A,'Prépa marge'!T256,'[3]Correpondance  PREPA MARG'!AB:AB),""))</f>
        <v/>
      </c>
      <c r="AB256" t="str">
        <f>IF(U256="","",IF(U256="CAMV REEL",SUMIF('[3]Correpondance  PREPA MARG'!A:A,'Prépa marge'!T256,'[3]Correpondance  PREPA MARG'!BB:BB),""))</f>
        <v/>
      </c>
      <c r="AC256" t="str">
        <f>IF(U256="","",IF(U256="démarque connue (valeur)",SUMIF('[3]Correpondance  PREPA MARG'!A:A,'Prépa marge'!T256,'[3]Correpondance  PREPA MARG'!DO:DO),""))</f>
        <v/>
      </c>
      <c r="AD256" s="2" t="str">
        <f t="shared" si="114"/>
        <v/>
      </c>
      <c r="AF256" t="s">
        <v>20</v>
      </c>
    </row>
    <row r="257" spans="1:32">
      <c r="A257" s="23"/>
      <c r="B257" s="23"/>
      <c r="C257" s="23"/>
      <c r="D257" s="23"/>
      <c r="E257" s="23"/>
      <c r="F257" s="23"/>
      <c r="G257" s="23"/>
      <c r="H257" s="23"/>
      <c r="I257" s="23"/>
      <c r="J257" s="23"/>
      <c r="K257" s="23"/>
      <c r="L257" s="23"/>
      <c r="M257" s="23"/>
      <c r="N257" s="23"/>
      <c r="O257" s="23"/>
      <c r="P257" s="23"/>
      <c r="Q257" s="23"/>
      <c r="R257" s="29" t="s">
        <v>20</v>
      </c>
      <c r="S257" s="92"/>
      <c r="T257" s="23" t="str">
        <f>IF(COUNTIF('[3]Correpondance  PREPA MARG'!A:A,'Prépa marge'!C257)=0,IF(U256="démarque connue (valeur)","",T256),'Prépa marge'!C257)</f>
        <v/>
      </c>
      <c r="U257" s="23" t="str">
        <f t="shared" si="116"/>
        <v/>
      </c>
      <c r="V257" t="str">
        <f>IF(U257="","",IF(U257="CA HT",SUMIF('[3]Correpondance  PREPA MARG'!A:A,'Prépa marge'!T257,'[3]Correpondance  PREPA MARG'!CO:CO),""))</f>
        <v/>
      </c>
      <c r="W257" t="str">
        <f t="shared" si="110"/>
        <v/>
      </c>
      <c r="X257" t="str">
        <f>IF(U257="","",IF(AND(U257="Marge ABACO (valeur)",X251=""),SUMIF('[3]Correpondance  PREPA MARG'!A:A,'Prépa marge'!T257,'[3]Correpondance  PREPA MARG'!DB:DB),""))</f>
        <v/>
      </c>
      <c r="Y257" t="str">
        <f>IF(U257="","",IF(U257="Frais accessoires",SUMIF('[3]Correpondance  PREPA MARG'!A:A,'Prépa marge'!T257,'[3]Correpondance  PREPA MARG'!AO:AO),""))</f>
        <v/>
      </c>
      <c r="Z257" t="str">
        <f>IF(U257="","",IF(U257="Cotisation Centrale",SUMIF('[3]Correpondance  PREPA MARG'!A:A,'Prépa marge'!T257,'[3]Correpondance  PREPA MARG'!BO:BO),""))</f>
        <v/>
      </c>
      <c r="AA257" t="str">
        <f>IF(U257="","",IF(U257="CA HT REEL",SUMIF('[3]Correpondance  PREPA MARG'!A:A,'Prépa marge'!T257,'[3]Correpondance  PREPA MARG'!AB:AB),""))</f>
        <v/>
      </c>
      <c r="AB257" t="str">
        <f>IF(U257="","",IF(U257="CAMV REEL",SUMIF('[3]Correpondance  PREPA MARG'!A:A,'Prépa marge'!T257,'[3]Correpondance  PREPA MARG'!BB:BB),""))</f>
        <v/>
      </c>
      <c r="AC257" t="str">
        <f>IF(U257="","",IF(U257="démarque connue (valeur)",SUMIF('[3]Correpondance  PREPA MARG'!A:A,'Prépa marge'!T257,'[3]Correpondance  PREPA MARG'!DO:DO),""))</f>
        <v/>
      </c>
      <c r="AD257" s="2" t="str">
        <f t="shared" si="114"/>
        <v/>
      </c>
      <c r="AF257" t="s">
        <v>20</v>
      </c>
    </row>
    <row r="258" spans="1:32" hidden="1">
      <c r="A258" s="23"/>
      <c r="B258" s="23"/>
      <c r="C258" s="24" t="str">
        <f>[2]Rens!C22</f>
        <v>Charcuterie Coupe</v>
      </c>
      <c r="D258" s="26">
        <f>+D216</f>
        <v>41943</v>
      </c>
      <c r="E258" s="26">
        <f t="shared" ref="E258:L258" si="146">DATE(YEAR(D258),MONTH(D258)+2,0)</f>
        <v>41973</v>
      </c>
      <c r="F258" s="26">
        <f t="shared" si="146"/>
        <v>42004</v>
      </c>
      <c r="G258" s="26">
        <f t="shared" si="146"/>
        <v>42035</v>
      </c>
      <c r="H258" s="26">
        <f t="shared" si="146"/>
        <v>42063</v>
      </c>
      <c r="I258" s="26">
        <f t="shared" si="146"/>
        <v>42094</v>
      </c>
      <c r="J258" s="26">
        <f t="shared" si="146"/>
        <v>42124</v>
      </c>
      <c r="K258" s="26">
        <f t="shared" si="146"/>
        <v>42155</v>
      </c>
      <c r="L258" s="26">
        <f t="shared" si="146"/>
        <v>42185</v>
      </c>
      <c r="M258" s="26">
        <f>DATE(YEAR(L258),MONTH(L258)+2,0)</f>
        <v>42216</v>
      </c>
      <c r="N258" s="26">
        <f>DATE(YEAR(M258),MONTH(M258)+2,0)</f>
        <v>42247</v>
      </c>
      <c r="O258" s="26">
        <f>DATE(YEAR(N258),MONTH(N258)+2,0)</f>
        <v>42277</v>
      </c>
      <c r="P258" s="27" t="s">
        <v>16</v>
      </c>
      <c r="Q258" s="23"/>
      <c r="R258" s="28" t="s">
        <v>20</v>
      </c>
      <c r="S258" s="23"/>
      <c r="T258" s="23" t="str">
        <f>IF(COUNTIF('[3]Correpondance  PREPA MARG'!A:A,'Prépa marge'!C258)=0,IF(U257="démarque connue (valeur)","",T257),'Prépa marge'!C258)</f>
        <v>Charcuterie Coupe</v>
      </c>
      <c r="U258" s="23" t="str">
        <f t="shared" si="116"/>
        <v/>
      </c>
      <c r="V258" t="str">
        <f>IF(U258="","",IF(U258="CA HT",SUMIF('[3]Correpondance  PREPA MARG'!A:A,'Prépa marge'!T258,'[3]Correpondance  PREPA MARG'!CO:CO),""))</f>
        <v/>
      </c>
      <c r="W258" t="str">
        <f t="shared" si="110"/>
        <v/>
      </c>
      <c r="X258" t="str">
        <f>IF(U258="","",IF(AND(U258="Marge ABACO (valeur)",X252=""),SUMIF('[3]Correpondance  PREPA MARG'!A:A,'Prépa marge'!T258,'[3]Correpondance  PREPA MARG'!DB:DB),""))</f>
        <v/>
      </c>
      <c r="Y258" t="str">
        <f>IF(U258="","",IF(U258="Frais accessoires",SUMIF('[3]Correpondance  PREPA MARG'!A:A,'Prépa marge'!T258,'[3]Correpondance  PREPA MARG'!AO:AO),""))</f>
        <v/>
      </c>
      <c r="Z258" t="str">
        <f>IF(U258="","",IF(U258="Cotisation Centrale",SUMIF('[3]Correpondance  PREPA MARG'!A:A,'Prépa marge'!T258,'[3]Correpondance  PREPA MARG'!BO:BO),""))</f>
        <v/>
      </c>
      <c r="AA258" t="str">
        <f>IF(U258="","",IF(U258="CA HT REEL",SUMIF('[3]Correpondance  PREPA MARG'!A:A,'Prépa marge'!T258,'[3]Correpondance  PREPA MARG'!AB:AB),""))</f>
        <v/>
      </c>
      <c r="AB258" t="str">
        <f>IF(U258="","",IF(U258="CAMV REEL",SUMIF('[3]Correpondance  PREPA MARG'!A:A,'Prépa marge'!T258,'[3]Correpondance  PREPA MARG'!BB:BB),""))</f>
        <v/>
      </c>
      <c r="AC258" t="str">
        <f>IF(U258="","",IF(U258="démarque connue (valeur)",SUMIF('[3]Correpondance  PREPA MARG'!A:A,'Prépa marge'!T258,'[3]Correpondance  PREPA MARG'!DO:DO),""))</f>
        <v/>
      </c>
      <c r="AD258" s="2" t="str">
        <f t="shared" si="114"/>
        <v/>
      </c>
      <c r="AF258" t="s">
        <v>20</v>
      </c>
    </row>
    <row r="259" spans="1:32" hidden="1">
      <c r="A259" s="23"/>
      <c r="B259" s="23"/>
      <c r="C259" s="23"/>
      <c r="D259" s="23"/>
      <c r="E259" s="23"/>
      <c r="F259" s="23"/>
      <c r="G259" s="23"/>
      <c r="H259" s="23"/>
      <c r="I259" s="23"/>
      <c r="J259" s="23"/>
      <c r="K259" s="23"/>
      <c r="L259" s="23"/>
      <c r="M259" s="23"/>
      <c r="N259" s="23"/>
      <c r="O259" s="23"/>
      <c r="P259" s="23"/>
      <c r="Q259" s="23"/>
      <c r="R259" s="29" t="s">
        <v>20</v>
      </c>
      <c r="S259" s="23"/>
      <c r="T259" s="23" t="str">
        <f>IF(COUNTIF('[3]Correpondance  PREPA MARG'!A:A,'Prépa marge'!C259)=0,IF(U258="démarque connue (valeur)","",T258),'Prépa marge'!C259)</f>
        <v>Charcuterie Coupe</v>
      </c>
      <c r="U259" s="23" t="str">
        <f t="shared" si="116"/>
        <v/>
      </c>
      <c r="V259" t="str">
        <f>IF(U259="","",IF(U259="CA HT",SUMIF('[3]Correpondance  PREPA MARG'!A:A,'Prépa marge'!T259,'[3]Correpondance  PREPA MARG'!CO:CO),""))</f>
        <v/>
      </c>
      <c r="W259" t="str">
        <f t="shared" si="110"/>
        <v/>
      </c>
      <c r="X259" t="str">
        <f>IF(U259="","",IF(AND(U259="Marge ABACO (valeur)",X253=""),SUMIF('[3]Correpondance  PREPA MARG'!A:A,'Prépa marge'!T259,'[3]Correpondance  PREPA MARG'!DB:DB),""))</f>
        <v/>
      </c>
      <c r="Y259" t="str">
        <f>IF(U259="","",IF(U259="Frais accessoires",SUMIF('[3]Correpondance  PREPA MARG'!A:A,'Prépa marge'!T259,'[3]Correpondance  PREPA MARG'!AO:AO),""))</f>
        <v/>
      </c>
      <c r="Z259" t="str">
        <f>IF(U259="","",IF(U259="Cotisation Centrale",SUMIF('[3]Correpondance  PREPA MARG'!A:A,'Prépa marge'!T259,'[3]Correpondance  PREPA MARG'!BO:BO),""))</f>
        <v/>
      </c>
      <c r="AA259" t="str">
        <f>IF(U259="","",IF(U259="CA HT REEL",SUMIF('[3]Correpondance  PREPA MARG'!A:A,'Prépa marge'!T259,'[3]Correpondance  PREPA MARG'!AB:AB),""))</f>
        <v/>
      </c>
      <c r="AB259" t="str">
        <f>IF(U259="","",IF(U259="CAMV REEL",SUMIF('[3]Correpondance  PREPA MARG'!A:A,'Prépa marge'!T259,'[3]Correpondance  PREPA MARG'!BB:BB),""))</f>
        <v/>
      </c>
      <c r="AC259" t="str">
        <f>IF(U259="","",IF(U259="démarque connue (valeur)",SUMIF('[3]Correpondance  PREPA MARG'!A:A,'Prépa marge'!T259,'[3]Correpondance  PREPA MARG'!DO:DO),""))</f>
        <v/>
      </c>
      <c r="AD259" s="2" t="str">
        <f t="shared" si="114"/>
        <v/>
      </c>
      <c r="AF259" t="s">
        <v>20</v>
      </c>
    </row>
    <row r="260" spans="1:32" hidden="1">
      <c r="A260" s="23"/>
      <c r="B260" s="23"/>
      <c r="C260" s="30" t="s">
        <v>18</v>
      </c>
      <c r="D260" s="31"/>
      <c r="E260" s="31"/>
      <c r="F260" s="31"/>
      <c r="G260" s="31"/>
      <c r="H260" s="31"/>
      <c r="I260" s="31"/>
      <c r="J260" s="31"/>
      <c r="K260" s="31"/>
      <c r="L260" s="31"/>
      <c r="M260" s="31"/>
      <c r="N260" s="31"/>
      <c r="O260" s="31"/>
      <c r="P260" s="32"/>
      <c r="Q260" s="23"/>
      <c r="R260" s="33" t="s">
        <v>20</v>
      </c>
      <c r="S260" s="23"/>
      <c r="T260" s="23" t="str">
        <f>IF(COUNTIF('[3]Correpondance  PREPA MARG'!A:A,'Prépa marge'!C260)=0,IF(U259="démarque connue (valeur)","",T259),'Prépa marge'!C260)</f>
        <v>Charcuterie Coupe</v>
      </c>
      <c r="U260" s="23" t="str">
        <f t="shared" si="116"/>
        <v/>
      </c>
      <c r="V260" t="str">
        <f>IF(U260="","",IF(U260="CA HT",SUMIF('[3]Correpondance  PREPA MARG'!A:A,'Prépa marge'!T260,'[3]Correpondance  PREPA MARG'!CO:CO),""))</f>
        <v/>
      </c>
      <c r="W260" t="str">
        <f t="shared" si="110"/>
        <v/>
      </c>
      <c r="X260" t="str">
        <f>IF(U260="","",IF(AND(U260="Marge ABACO (valeur)",X254=""),SUMIF('[3]Correpondance  PREPA MARG'!A:A,'Prépa marge'!T260,'[3]Correpondance  PREPA MARG'!DB:DB),""))</f>
        <v/>
      </c>
      <c r="Y260" t="str">
        <f>IF(U260="","",IF(U260="Frais accessoires",SUMIF('[3]Correpondance  PREPA MARG'!A:A,'Prépa marge'!T260,'[3]Correpondance  PREPA MARG'!AO:AO),""))</f>
        <v/>
      </c>
      <c r="Z260" t="str">
        <f>IF(U260="","",IF(U260="Cotisation Centrale",SUMIF('[3]Correpondance  PREPA MARG'!A:A,'Prépa marge'!T260,'[3]Correpondance  PREPA MARG'!BO:BO),""))</f>
        <v/>
      </c>
      <c r="AA260" t="str">
        <f>IF(U260="","",IF(U260="CA HT REEL",SUMIF('[3]Correpondance  PREPA MARG'!A:A,'Prépa marge'!T260,'[3]Correpondance  PREPA MARG'!AB:AB),""))</f>
        <v/>
      </c>
      <c r="AB260" t="str">
        <f>IF(U260="","",IF(U260="CAMV REEL",SUMIF('[3]Correpondance  PREPA MARG'!A:A,'Prépa marge'!T260,'[3]Correpondance  PREPA MARG'!BB:BB),""))</f>
        <v/>
      </c>
      <c r="AC260" t="str">
        <f>IF(U260="","",IF(U260="démarque connue (valeur)",SUMIF('[3]Correpondance  PREPA MARG'!A:A,'Prépa marge'!T260,'[3]Correpondance  PREPA MARG'!DO:DO),""))</f>
        <v/>
      </c>
      <c r="AD260" s="2" t="str">
        <f t="shared" si="114"/>
        <v/>
      </c>
      <c r="AF260" t="s">
        <v>20</v>
      </c>
    </row>
    <row r="261" spans="1:32" hidden="1">
      <c r="A261" s="23"/>
      <c r="B261" s="23"/>
      <c r="C261" s="34" t="s">
        <v>0</v>
      </c>
      <c r="D261" s="35"/>
      <c r="E261" s="36"/>
      <c r="F261" s="36"/>
      <c r="G261" s="36"/>
      <c r="H261" s="36"/>
      <c r="I261" s="36"/>
      <c r="J261" s="36"/>
      <c r="K261" s="36"/>
      <c r="L261" s="36"/>
      <c r="M261" s="36"/>
      <c r="N261" s="36"/>
      <c r="O261" s="37"/>
      <c r="P261" s="38">
        <f>SUM(D261:O261)</f>
        <v>0</v>
      </c>
      <c r="Q261" s="23"/>
      <c r="R261" s="39">
        <v>59763</v>
      </c>
      <c r="S261" s="23"/>
      <c r="T261" s="23" t="str">
        <f>IF(COUNTIF('[3]Correpondance  PREPA MARG'!A:A,'Prépa marge'!C261)=0,IF(U260="démarque connue (valeur)","",T260),'Prépa marge'!C261)</f>
        <v>Charcuterie Coupe</v>
      </c>
      <c r="U261" s="23" t="str">
        <f t="shared" si="116"/>
        <v>CA HT</v>
      </c>
      <c r="V261">
        <f ca="1">IF(U261="","",IF(U261="CA HT",SUMIF('[3]Correpondance  PREPA MARG'!A:A,'Prépa marge'!T261,'[3]Correpondance  PREPA MARG'!CO:CO),""))</f>
        <v>23</v>
      </c>
      <c r="W261" t="str">
        <f t="shared" si="110"/>
        <v/>
      </c>
      <c r="X261" t="str">
        <f>IF(U261="","",IF(AND(U261="Marge ABACO (valeur)",X255=""),SUMIF('[3]Correpondance  PREPA MARG'!A:A,'Prépa marge'!T261,'[3]Correpondance  PREPA MARG'!DB:DB),""))</f>
        <v/>
      </c>
      <c r="Y261" t="str">
        <f>IF(U261="","",IF(U261="Frais accessoires",SUMIF('[3]Correpondance  PREPA MARG'!A:A,'Prépa marge'!T261,'[3]Correpondance  PREPA MARG'!AO:AO),""))</f>
        <v/>
      </c>
      <c r="Z261" t="str">
        <f>IF(U261="","",IF(U261="Cotisation Centrale",SUMIF('[3]Correpondance  PREPA MARG'!A:A,'Prépa marge'!T261,'[3]Correpondance  PREPA MARG'!BO:BO),""))</f>
        <v/>
      </c>
      <c r="AA261" t="str">
        <f>IF(U261="","",IF(U261="CA HT REEL",SUMIF('[3]Correpondance  PREPA MARG'!A:A,'Prépa marge'!T261,'[3]Correpondance  PREPA MARG'!AB:AB),""))</f>
        <v/>
      </c>
      <c r="AB261" t="str">
        <f>IF(U261="","",IF(U261="CAMV REEL",SUMIF('[3]Correpondance  PREPA MARG'!A:A,'Prépa marge'!T261,'[3]Correpondance  PREPA MARG'!BB:BB),""))</f>
        <v/>
      </c>
      <c r="AC261" t="str">
        <f>IF(U261="","",IF(U261="démarque connue (valeur)",SUMIF('[3]Correpondance  PREPA MARG'!A:A,'Prépa marge'!T261,'[3]Correpondance  PREPA MARG'!DO:DO),""))</f>
        <v/>
      </c>
      <c r="AD261" s="2">
        <f t="shared" ca="1" si="114"/>
        <v>23</v>
      </c>
      <c r="AF261">
        <v>78037</v>
      </c>
    </row>
    <row r="262" spans="1:32" ht="15.75" hidden="1" thickBot="1">
      <c r="A262" s="23"/>
      <c r="B262" s="23"/>
      <c r="C262" s="40" t="s">
        <v>1</v>
      </c>
      <c r="D262" s="41"/>
      <c r="E262" s="42"/>
      <c r="F262" s="42"/>
      <c r="G262" s="42"/>
      <c r="H262" s="42"/>
      <c r="I262" s="42"/>
      <c r="J262" s="42"/>
      <c r="K262" s="42"/>
      <c r="L262" s="42"/>
      <c r="M262" s="42"/>
      <c r="N262" s="42"/>
      <c r="O262" s="43"/>
      <c r="P262" s="44">
        <f>SUM(D262:O262)</f>
        <v>0</v>
      </c>
      <c r="Q262" s="23"/>
      <c r="R262" s="45">
        <v>34006</v>
      </c>
      <c r="S262" s="23"/>
      <c r="T262" s="23" t="str">
        <f>IF(COUNTIF('[3]Correpondance  PREPA MARG'!A:A,'Prépa marge'!C262)=0,IF(U261="démarque connue (valeur)","",T261),'Prépa marge'!C262)</f>
        <v>Charcuterie Coupe</v>
      </c>
      <c r="U262" s="23" t="str">
        <f t="shared" si="116"/>
        <v>PRMV ABACO</v>
      </c>
      <c r="V262" t="str">
        <f>IF(U262="","",IF(U262="CA HT",SUMIF('[3]Correpondance  PREPA MARG'!A:A,'Prépa marge'!T262,'[3]Correpondance  PREPA MARG'!CO:CO),""))</f>
        <v/>
      </c>
      <c r="W262">
        <f t="shared" ca="1" si="110"/>
        <v>21</v>
      </c>
      <c r="X262" t="str">
        <f>IF(U262="","",IF(AND(U262="Marge ABACO (valeur)",X256=""),SUMIF('[3]Correpondance  PREPA MARG'!A:A,'Prépa marge'!T262,'[3]Correpondance  PREPA MARG'!DB:DB),""))</f>
        <v/>
      </c>
      <c r="Y262" t="str">
        <f>IF(U262="","",IF(U262="Frais accessoires",SUMIF('[3]Correpondance  PREPA MARG'!A:A,'Prépa marge'!T262,'[3]Correpondance  PREPA MARG'!AO:AO),""))</f>
        <v/>
      </c>
      <c r="Z262" t="str">
        <f>IF(U262="","",IF(U262="Cotisation Centrale",SUMIF('[3]Correpondance  PREPA MARG'!A:A,'Prépa marge'!T262,'[3]Correpondance  PREPA MARG'!BO:BO),""))</f>
        <v/>
      </c>
      <c r="AA262" t="str">
        <f>IF(U262="","",IF(U262="CA HT REEL",SUMIF('[3]Correpondance  PREPA MARG'!A:A,'Prépa marge'!T262,'[3]Correpondance  PREPA MARG'!AB:AB),""))</f>
        <v/>
      </c>
      <c r="AB262" t="str">
        <f>IF(U262="","",IF(U262="CAMV REEL",SUMIF('[3]Correpondance  PREPA MARG'!A:A,'Prépa marge'!T262,'[3]Correpondance  PREPA MARG'!BB:BB),""))</f>
        <v/>
      </c>
      <c r="AC262" t="str">
        <f>IF(U262="","",IF(U262="démarque connue (valeur)",SUMIF('[3]Correpondance  PREPA MARG'!A:A,'Prépa marge'!T262,'[3]Correpondance  PREPA MARG'!DO:DO),""))</f>
        <v/>
      </c>
      <c r="AD262" s="2">
        <f t="shared" ca="1" si="114"/>
        <v>21</v>
      </c>
      <c r="AF262">
        <v>47265</v>
      </c>
    </row>
    <row r="263" spans="1:32" hidden="1">
      <c r="A263" s="23"/>
      <c r="B263" s="23"/>
      <c r="C263" s="46" t="s">
        <v>19</v>
      </c>
      <c r="D263" s="47">
        <f t="shared" ref="D263:L263" si="147">D261-D262</f>
        <v>0</v>
      </c>
      <c r="E263" s="47">
        <f t="shared" si="147"/>
        <v>0</v>
      </c>
      <c r="F263" s="47">
        <f t="shared" si="147"/>
        <v>0</v>
      </c>
      <c r="G263" s="47">
        <f t="shared" si="147"/>
        <v>0</v>
      </c>
      <c r="H263" s="47">
        <f t="shared" si="147"/>
        <v>0</v>
      </c>
      <c r="I263" s="47">
        <f t="shared" si="147"/>
        <v>0</v>
      </c>
      <c r="J263" s="47">
        <f t="shared" si="147"/>
        <v>0</v>
      </c>
      <c r="K263" s="47">
        <f t="shared" si="147"/>
        <v>0</v>
      </c>
      <c r="L263" s="47">
        <f t="shared" si="147"/>
        <v>0</v>
      </c>
      <c r="M263" s="47">
        <f>M261-M262</f>
        <v>0</v>
      </c>
      <c r="N263" s="47">
        <f>N261-N262</f>
        <v>0</v>
      </c>
      <c r="O263" s="47">
        <f>O261-O262</f>
        <v>0</v>
      </c>
      <c r="P263" s="48">
        <f>P261-P262</f>
        <v>0</v>
      </c>
      <c r="Q263" s="23"/>
      <c r="R263" s="49" t="s">
        <v>20</v>
      </c>
      <c r="S263" s="23"/>
      <c r="T263" s="23" t="str">
        <f>IF(COUNTIF('[3]Correpondance  PREPA MARG'!A:A,'Prépa marge'!C263)=0,IF(U262="démarque connue (valeur)","",T262),'Prépa marge'!C263)</f>
        <v>Charcuterie Coupe</v>
      </c>
      <c r="U263" s="23" t="str">
        <f t="shared" si="116"/>
        <v>Marge ABACO (valeur)</v>
      </c>
      <c r="V263" t="str">
        <f>IF(U263="","",IF(U263="CA HT",SUMIF('[3]Correpondance  PREPA MARG'!A:A,'Prépa marge'!T263,'[3]Correpondance  PREPA MARG'!CO:CO),""))</f>
        <v/>
      </c>
      <c r="W263" t="str">
        <f t="shared" ref="W263:W326" si="148">IF(AND(V262&lt;&gt;"",X264&lt;&gt;""),V262-X264,"")</f>
        <v/>
      </c>
      <c r="X263">
        <f ca="1">IF(U263="","",IF(AND(U263="Marge ABACO (valeur)",X257=""),SUMIF('[3]Correpondance  PREPA MARG'!A:A,'Prépa marge'!T263,'[3]Correpondance  PREPA MARG'!DB:DB),""))</f>
        <v>2</v>
      </c>
      <c r="Y263" t="str">
        <f>IF(U263="","",IF(U263="Frais accessoires",SUMIF('[3]Correpondance  PREPA MARG'!A:A,'Prépa marge'!T263,'[3]Correpondance  PREPA MARG'!AO:AO),""))</f>
        <v/>
      </c>
      <c r="Z263" t="str">
        <f>IF(U263="","",IF(U263="Cotisation Centrale",SUMIF('[3]Correpondance  PREPA MARG'!A:A,'Prépa marge'!T263,'[3]Correpondance  PREPA MARG'!BO:BO),""))</f>
        <v/>
      </c>
      <c r="AA263" t="str">
        <f>IF(U263="","",IF(U263="CA HT REEL",SUMIF('[3]Correpondance  PREPA MARG'!A:A,'Prépa marge'!T263,'[3]Correpondance  PREPA MARG'!AB:AB),""))</f>
        <v/>
      </c>
      <c r="AB263" t="str">
        <f>IF(U263="","",IF(U263="CAMV REEL",SUMIF('[3]Correpondance  PREPA MARG'!A:A,'Prépa marge'!T263,'[3]Correpondance  PREPA MARG'!BB:BB),""))</f>
        <v/>
      </c>
      <c r="AC263" t="str">
        <f>IF(U263="","",IF(U263="démarque connue (valeur)",SUMIF('[3]Correpondance  PREPA MARG'!A:A,'Prépa marge'!T263,'[3]Correpondance  PREPA MARG'!DO:DO),""))</f>
        <v/>
      </c>
      <c r="AD263" s="2" t="str">
        <f t="shared" ca="1" si="114"/>
        <v/>
      </c>
      <c r="AF263" t="s">
        <v>20</v>
      </c>
    </row>
    <row r="264" spans="1:32" hidden="1">
      <c r="A264" s="23"/>
      <c r="B264" s="23"/>
      <c r="C264" s="50" t="s">
        <v>21</v>
      </c>
      <c r="D264" s="51">
        <f t="shared" ref="D264:L264" si="149">IF(D261=0,0,D263/D261)</f>
        <v>0</v>
      </c>
      <c r="E264" s="51">
        <f t="shared" si="149"/>
        <v>0</v>
      </c>
      <c r="F264" s="51">
        <f t="shared" si="149"/>
        <v>0</v>
      </c>
      <c r="G264" s="51">
        <f t="shared" si="149"/>
        <v>0</v>
      </c>
      <c r="H264" s="51">
        <f t="shared" si="149"/>
        <v>0</v>
      </c>
      <c r="I264" s="51">
        <f t="shared" si="149"/>
        <v>0</v>
      </c>
      <c r="J264" s="51">
        <f t="shared" si="149"/>
        <v>0</v>
      </c>
      <c r="K264" s="51">
        <f t="shared" si="149"/>
        <v>0</v>
      </c>
      <c r="L264" s="51">
        <f t="shared" si="149"/>
        <v>0</v>
      </c>
      <c r="M264" s="51">
        <f>IF(M261=0,0,M263/M261)</f>
        <v>0</v>
      </c>
      <c r="N264" s="51">
        <f>IF(N261=0,0,N263/N261)</f>
        <v>0</v>
      </c>
      <c r="O264" s="51">
        <f>IF(O261=0,0,O263/O261)</f>
        <v>0</v>
      </c>
      <c r="P264" s="52">
        <f>IF(P261=0,0,P263/P261)</f>
        <v>0</v>
      </c>
      <c r="Q264" s="23"/>
      <c r="R264" s="53" t="s">
        <v>20</v>
      </c>
      <c r="S264" s="23"/>
      <c r="T264" s="23" t="str">
        <f>IF(COUNTIF('[3]Correpondance  PREPA MARG'!A:A,'Prépa marge'!C264)=0,IF(U263="démarque connue (valeur)","",T263),'Prépa marge'!C264)</f>
        <v>Charcuterie Coupe</v>
      </c>
      <c r="U264" s="23" t="str">
        <f t="shared" si="116"/>
        <v/>
      </c>
      <c r="V264" t="str">
        <f>IF(U264="","",IF(U264="CA HT",SUMIF('[3]Correpondance  PREPA MARG'!A:A,'Prépa marge'!T264,'[3]Correpondance  PREPA MARG'!CO:CO),""))</f>
        <v/>
      </c>
      <c r="W264" t="str">
        <f t="shared" si="148"/>
        <v/>
      </c>
      <c r="X264" t="str">
        <f>IF(U264="","",IF(AND(U264="Marge ABACO (valeur)",X258=""),SUMIF('[3]Correpondance  PREPA MARG'!A:A,'Prépa marge'!T264,'[3]Correpondance  PREPA MARG'!DB:DB),""))</f>
        <v/>
      </c>
      <c r="Y264" t="str">
        <f>IF(U264="","",IF(U264="Frais accessoires",SUMIF('[3]Correpondance  PREPA MARG'!A:A,'Prépa marge'!T264,'[3]Correpondance  PREPA MARG'!AO:AO),""))</f>
        <v/>
      </c>
      <c r="Z264" t="str">
        <f>IF(U264="","",IF(U264="Cotisation Centrale",SUMIF('[3]Correpondance  PREPA MARG'!A:A,'Prépa marge'!T264,'[3]Correpondance  PREPA MARG'!BO:BO),""))</f>
        <v/>
      </c>
      <c r="AA264" t="str">
        <f>IF(U264="","",IF(U264="CA HT REEL",SUMIF('[3]Correpondance  PREPA MARG'!A:A,'Prépa marge'!T264,'[3]Correpondance  PREPA MARG'!AB:AB),""))</f>
        <v/>
      </c>
      <c r="AB264" t="str">
        <f>IF(U264="","",IF(U264="CAMV REEL",SUMIF('[3]Correpondance  PREPA MARG'!A:A,'Prépa marge'!T264,'[3]Correpondance  PREPA MARG'!BB:BB),""))</f>
        <v/>
      </c>
      <c r="AC264" t="str">
        <f>IF(U264="","",IF(U264="démarque connue (valeur)",SUMIF('[3]Correpondance  PREPA MARG'!A:A,'Prépa marge'!T264,'[3]Correpondance  PREPA MARG'!DO:DO),""))</f>
        <v/>
      </c>
      <c r="AD264" s="2" t="str">
        <f t="shared" si="114"/>
        <v/>
      </c>
      <c r="AF264" t="s">
        <v>20</v>
      </c>
    </row>
    <row r="265" spans="1:32" hidden="1">
      <c r="A265" s="23"/>
      <c r="B265" s="23"/>
      <c r="C265" s="54" t="s">
        <v>3</v>
      </c>
      <c r="D265" s="35"/>
      <c r="E265" s="36"/>
      <c r="F265" s="36"/>
      <c r="G265" s="36"/>
      <c r="H265" s="36"/>
      <c r="I265" s="55"/>
      <c r="J265" s="55"/>
      <c r="K265" s="36"/>
      <c r="L265" s="36"/>
      <c r="M265" s="36"/>
      <c r="N265" s="36"/>
      <c r="O265" s="37"/>
      <c r="P265" s="56">
        <f>SUM(D265:O265)</f>
        <v>0</v>
      </c>
      <c r="Q265" s="23"/>
      <c r="R265" s="57">
        <v>178.05999999999995</v>
      </c>
      <c r="S265" s="23"/>
      <c r="T265" s="23" t="str">
        <f>IF(COUNTIF('[3]Correpondance  PREPA MARG'!A:A,'Prépa marge'!C265)=0,IF(U264="démarque connue (valeur)","",T264),'Prépa marge'!C265)</f>
        <v>Charcuterie Coupe</v>
      </c>
      <c r="U265" s="23" t="str">
        <f t="shared" si="116"/>
        <v>Frais accessoires</v>
      </c>
      <c r="V265" t="str">
        <f>IF(U265="","",IF(U265="CA HT",SUMIF('[3]Correpondance  PREPA MARG'!A:A,'Prépa marge'!T265,'[3]Correpondance  PREPA MARG'!CO:CO),""))</f>
        <v/>
      </c>
      <c r="W265" t="str">
        <f t="shared" si="148"/>
        <v/>
      </c>
      <c r="X265" t="str">
        <f>IF(U265="","",IF(AND(U265="Marge ABACO (valeur)",X259=""),SUMIF('[3]Correpondance  PREPA MARG'!A:A,'Prépa marge'!T265,'[3]Correpondance  PREPA MARG'!DB:DB),""))</f>
        <v/>
      </c>
      <c r="Y265">
        <f ca="1">IF(U265="","",IF(U265="Frais accessoires",SUMIF('[3]Correpondance  PREPA MARG'!A:A,'Prépa marge'!T265,'[3]Correpondance  PREPA MARG'!AO:AO),""))</f>
        <v>0</v>
      </c>
      <c r="Z265" t="str">
        <f>IF(U265="","",IF(U265="Cotisation Centrale",SUMIF('[3]Correpondance  PREPA MARG'!A:A,'Prépa marge'!T265,'[3]Correpondance  PREPA MARG'!BO:BO),""))</f>
        <v/>
      </c>
      <c r="AA265" t="str">
        <f>IF(U265="","",IF(U265="CA HT REEL",SUMIF('[3]Correpondance  PREPA MARG'!A:A,'Prépa marge'!T265,'[3]Correpondance  PREPA MARG'!AB:AB),""))</f>
        <v/>
      </c>
      <c r="AB265" t="str">
        <f>IF(U265="","",IF(U265="CAMV REEL",SUMIF('[3]Correpondance  PREPA MARG'!A:A,'Prépa marge'!T265,'[3]Correpondance  PREPA MARG'!BB:BB),""))</f>
        <v/>
      </c>
      <c r="AC265" t="str">
        <f>IF(U265="","",IF(U265="démarque connue (valeur)",SUMIF('[3]Correpondance  PREPA MARG'!A:A,'Prépa marge'!T265,'[3]Correpondance  PREPA MARG'!DO:DO),""))</f>
        <v/>
      </c>
      <c r="AD265" s="2" t="str">
        <f t="shared" ca="1" si="114"/>
        <v/>
      </c>
      <c r="AF265">
        <v>3.05</v>
      </c>
    </row>
    <row r="266" spans="1:32" ht="15.75" hidden="1" thickBot="1">
      <c r="A266" s="23"/>
      <c r="B266" s="23"/>
      <c r="C266" s="58" t="s">
        <v>4</v>
      </c>
      <c r="D266" s="41"/>
      <c r="E266" s="42"/>
      <c r="F266" s="42"/>
      <c r="G266" s="42"/>
      <c r="H266" s="42"/>
      <c r="I266" s="42"/>
      <c r="J266" s="42"/>
      <c r="K266" s="42"/>
      <c r="L266" s="42"/>
      <c r="M266" s="42"/>
      <c r="N266" s="42"/>
      <c r="O266" s="43"/>
      <c r="P266" s="56">
        <f>SUM(D266:O266)</f>
        <v>0</v>
      </c>
      <c r="Q266" s="23"/>
      <c r="R266" s="57">
        <v>1651.5400000000009</v>
      </c>
      <c r="S266" s="23"/>
      <c r="T266" s="23" t="str">
        <f>IF(COUNTIF('[3]Correpondance  PREPA MARG'!A:A,'Prépa marge'!C266)=0,IF(U265="démarque connue (valeur)","",T265),'Prépa marge'!C266)</f>
        <v>Charcuterie Coupe</v>
      </c>
      <c r="U266" s="23" t="str">
        <f t="shared" si="116"/>
        <v>Cotisation Centrale</v>
      </c>
      <c r="V266" t="str">
        <f>IF(U266="","",IF(U266="CA HT",SUMIF('[3]Correpondance  PREPA MARG'!A:A,'Prépa marge'!T266,'[3]Correpondance  PREPA MARG'!CO:CO),""))</f>
        <v/>
      </c>
      <c r="W266" t="str">
        <f t="shared" si="148"/>
        <v/>
      </c>
      <c r="X266" t="str">
        <f>IF(U266="","",IF(AND(U266="Marge ABACO (valeur)",X260=""),SUMIF('[3]Correpondance  PREPA MARG'!A:A,'Prépa marge'!T266,'[3]Correpondance  PREPA MARG'!DB:DB),""))</f>
        <v/>
      </c>
      <c r="Y266" t="str">
        <f>IF(U266="","",IF(U266="Frais accessoires",SUMIF('[3]Correpondance  PREPA MARG'!A:A,'Prépa marge'!T266,'[3]Correpondance  PREPA MARG'!AO:AO),""))</f>
        <v/>
      </c>
      <c r="Z266">
        <f ca="1">IF(U266="","",IF(U266="Cotisation Centrale",SUMIF('[3]Correpondance  PREPA MARG'!A:A,'Prépa marge'!T266,'[3]Correpondance  PREPA MARG'!BO:BO),""))</f>
        <v>0</v>
      </c>
      <c r="AA266" t="str">
        <f>IF(U266="","",IF(U266="CA HT REEL",SUMIF('[3]Correpondance  PREPA MARG'!A:A,'Prépa marge'!T266,'[3]Correpondance  PREPA MARG'!AB:AB),""))</f>
        <v/>
      </c>
      <c r="AB266" t="str">
        <f>IF(U266="","",IF(U266="CAMV REEL",SUMIF('[3]Correpondance  PREPA MARG'!A:A,'Prépa marge'!T266,'[3]Correpondance  PREPA MARG'!BB:BB),""))</f>
        <v/>
      </c>
      <c r="AC266" t="str">
        <f>IF(U266="","",IF(U266="démarque connue (valeur)",SUMIF('[3]Correpondance  PREPA MARG'!A:A,'Prépa marge'!T266,'[3]Correpondance  PREPA MARG'!DO:DO),""))</f>
        <v/>
      </c>
      <c r="AD266" s="2" t="str">
        <f t="shared" ca="1" si="114"/>
        <v/>
      </c>
      <c r="AF266">
        <v>1352.23</v>
      </c>
    </row>
    <row r="267" spans="1:32" hidden="1">
      <c r="A267" s="23"/>
      <c r="B267" s="23"/>
      <c r="C267" s="59" t="s">
        <v>22</v>
      </c>
      <c r="D267" s="60">
        <f t="shared" ref="D267:L267" si="150">IF(D273&lt;&gt;0,(D265+D266)/D273,0)</f>
        <v>0</v>
      </c>
      <c r="E267" s="60">
        <f t="shared" si="150"/>
        <v>0</v>
      </c>
      <c r="F267" s="60">
        <f t="shared" si="150"/>
        <v>0</v>
      </c>
      <c r="G267" s="60">
        <f t="shared" si="150"/>
        <v>0</v>
      </c>
      <c r="H267" s="60">
        <f t="shared" si="150"/>
        <v>0</v>
      </c>
      <c r="I267" s="60">
        <f t="shared" si="150"/>
        <v>0</v>
      </c>
      <c r="J267" s="60">
        <f t="shared" si="150"/>
        <v>0</v>
      </c>
      <c r="K267" s="60">
        <f t="shared" si="150"/>
        <v>0</v>
      </c>
      <c r="L267" s="60">
        <f t="shared" si="150"/>
        <v>0</v>
      </c>
      <c r="M267" s="60">
        <f>IF(M273&lt;&gt;0,(M265+M266)/M273,0)</f>
        <v>0</v>
      </c>
      <c r="N267" s="60">
        <f>IF(N273&lt;&gt;0,(N265+N266)/N273,0)</f>
        <v>0</v>
      </c>
      <c r="O267" s="60">
        <f>IF(O273&lt;&gt;0,(O265+O266)/O273,0)</f>
        <v>0</v>
      </c>
      <c r="P267" s="61">
        <f>IF(P273&lt;&gt;0,(P265+P266)/P273,0)</f>
        <v>0</v>
      </c>
      <c r="Q267" s="23"/>
      <c r="R267" s="62" t="s">
        <v>20</v>
      </c>
      <c r="S267" s="23"/>
      <c r="T267" s="23" t="str">
        <f>IF(COUNTIF('[3]Correpondance  PREPA MARG'!A:A,'Prépa marge'!C267)=0,IF(U266="démarque connue (valeur)","",T266),'Prépa marge'!C267)</f>
        <v>Charcuterie Coupe</v>
      </c>
      <c r="U267" s="23" t="str">
        <f t="shared" si="116"/>
        <v/>
      </c>
      <c r="V267" t="str">
        <f>IF(U267="","",IF(U267="CA HT",SUMIF('[3]Correpondance  PREPA MARG'!A:A,'Prépa marge'!T267,'[3]Correpondance  PREPA MARG'!CO:CO),""))</f>
        <v/>
      </c>
      <c r="W267" t="str">
        <f t="shared" si="148"/>
        <v/>
      </c>
      <c r="X267" t="str">
        <f>IF(U267="","",IF(AND(U267="Marge ABACO (valeur)",X261=""),SUMIF('[3]Correpondance  PREPA MARG'!A:A,'Prépa marge'!T267,'[3]Correpondance  PREPA MARG'!DB:DB),""))</f>
        <v/>
      </c>
      <c r="Y267" t="str">
        <f>IF(U267="","",IF(U267="Frais accessoires",SUMIF('[3]Correpondance  PREPA MARG'!A:A,'Prépa marge'!T267,'[3]Correpondance  PREPA MARG'!AO:AO),""))</f>
        <v/>
      </c>
      <c r="Z267" t="str">
        <f>IF(U267="","",IF(U267="Cotisation Centrale",SUMIF('[3]Correpondance  PREPA MARG'!A:A,'Prépa marge'!T267,'[3]Correpondance  PREPA MARG'!BO:BO),""))</f>
        <v/>
      </c>
      <c r="AA267" t="str">
        <f>IF(U267="","",IF(U267="CA HT REEL",SUMIF('[3]Correpondance  PREPA MARG'!A:A,'Prépa marge'!T267,'[3]Correpondance  PREPA MARG'!AB:AB),""))</f>
        <v/>
      </c>
      <c r="AB267" t="str">
        <f>IF(U267="","",IF(U267="CAMV REEL",SUMIF('[3]Correpondance  PREPA MARG'!A:A,'Prépa marge'!T267,'[3]Correpondance  PREPA MARG'!BB:BB),""))</f>
        <v/>
      </c>
      <c r="AC267" t="str">
        <f>IF(U267="","",IF(U267="démarque connue (valeur)",SUMIF('[3]Correpondance  PREPA MARG'!A:A,'Prépa marge'!T267,'[3]Correpondance  PREPA MARG'!DO:DO),""))</f>
        <v/>
      </c>
      <c r="AD267" s="2" t="str">
        <f t="shared" ref="AD267:AD330" si="151">IF(SUM(V267:AC267)=0,"",IF(U267="Marge ABACO (valeur)","",SUM(V267:AC267)-P267))</f>
        <v/>
      </c>
      <c r="AF267" t="s">
        <v>20</v>
      </c>
    </row>
    <row r="268" spans="1:32" hidden="1">
      <c r="A268" s="23"/>
      <c r="B268" s="23"/>
      <c r="C268" s="63" t="s">
        <v>23</v>
      </c>
      <c r="D268" s="64">
        <f>D262+D265+D266</f>
        <v>0</v>
      </c>
      <c r="E268" s="64">
        <f t="shared" ref="E268:L268" si="152">E262+E265+E266</f>
        <v>0</v>
      </c>
      <c r="F268" s="64">
        <f t="shared" si="152"/>
        <v>0</v>
      </c>
      <c r="G268" s="64">
        <f t="shared" si="152"/>
        <v>0</v>
      </c>
      <c r="H268" s="64">
        <f t="shared" si="152"/>
        <v>0</v>
      </c>
      <c r="I268" s="64">
        <f t="shared" si="152"/>
        <v>0</v>
      </c>
      <c r="J268" s="64">
        <f t="shared" si="152"/>
        <v>0</v>
      </c>
      <c r="K268" s="64">
        <f t="shared" si="152"/>
        <v>0</v>
      </c>
      <c r="L268" s="64">
        <f t="shared" si="152"/>
        <v>0</v>
      </c>
      <c r="M268" s="64">
        <f>M262+M265+M266</f>
        <v>0</v>
      </c>
      <c r="N268" s="64">
        <f>N262+N265+N266</f>
        <v>0</v>
      </c>
      <c r="O268" s="64">
        <f>O262+O265+O266</f>
        <v>0</v>
      </c>
      <c r="P268" s="65">
        <f>SUM(D268:O268)</f>
        <v>0</v>
      </c>
      <c r="Q268" s="23"/>
      <c r="R268" s="66" t="s">
        <v>20</v>
      </c>
      <c r="S268" s="23"/>
      <c r="T268" s="23" t="str">
        <f>IF(COUNTIF('[3]Correpondance  PREPA MARG'!A:A,'Prépa marge'!C268)=0,IF(U267="démarque connue (valeur)","",T267),'Prépa marge'!C268)</f>
        <v>Charcuterie Coupe</v>
      </c>
      <c r="U268" s="23" t="str">
        <f t="shared" ref="U268:U331" si="153">IF(OR(C268="CA HT",C268="PRMV ABACO",C268="Frais accessoires",C268="Cotisation Centrale",C268="CA HT REEL",C268="CAMV REEL",C268="démarque connue (valeur)",C268="Marge ABACO (valeur)"),C268,"")</f>
        <v/>
      </c>
      <c r="V268" t="str">
        <f>IF(U268="","",IF(U268="CA HT",SUMIF('[3]Correpondance  PREPA MARG'!A:A,'Prépa marge'!T268,'[3]Correpondance  PREPA MARG'!CO:CO),""))</f>
        <v/>
      </c>
      <c r="W268" t="str">
        <f t="shared" ca="1" si="148"/>
        <v/>
      </c>
      <c r="X268" t="str">
        <f>IF(U268="","",IF(AND(U268="Marge ABACO (valeur)",X262=""),SUMIF('[3]Correpondance  PREPA MARG'!A:A,'Prépa marge'!T268,'[3]Correpondance  PREPA MARG'!DB:DB),""))</f>
        <v/>
      </c>
      <c r="Y268" t="str">
        <f>IF(U268="","",IF(U268="Frais accessoires",SUMIF('[3]Correpondance  PREPA MARG'!A:A,'Prépa marge'!T268,'[3]Correpondance  PREPA MARG'!AO:AO),""))</f>
        <v/>
      </c>
      <c r="Z268" t="str">
        <f>IF(U268="","",IF(U268="Cotisation Centrale",SUMIF('[3]Correpondance  PREPA MARG'!A:A,'Prépa marge'!T268,'[3]Correpondance  PREPA MARG'!BO:BO),""))</f>
        <v/>
      </c>
      <c r="AA268" t="str">
        <f>IF(U268="","",IF(U268="CA HT REEL",SUMIF('[3]Correpondance  PREPA MARG'!A:A,'Prépa marge'!T268,'[3]Correpondance  PREPA MARG'!AB:AB),""))</f>
        <v/>
      </c>
      <c r="AB268" t="str">
        <f>IF(U268="","",IF(U268="CAMV REEL",SUMIF('[3]Correpondance  PREPA MARG'!A:A,'Prépa marge'!T268,'[3]Correpondance  PREPA MARG'!BB:BB),""))</f>
        <v/>
      </c>
      <c r="AC268" t="str">
        <f>IF(U268="","",IF(U268="démarque connue (valeur)",SUMIF('[3]Correpondance  PREPA MARG'!A:A,'Prépa marge'!T268,'[3]Correpondance  PREPA MARG'!DO:DO),""))</f>
        <v/>
      </c>
      <c r="AD268" s="2" t="str">
        <f t="shared" ca="1" si="151"/>
        <v/>
      </c>
      <c r="AF268" t="s">
        <v>20</v>
      </c>
    </row>
    <row r="269" spans="1:32" hidden="1">
      <c r="A269" s="23"/>
      <c r="B269" s="23"/>
      <c r="C269" s="63" t="s">
        <v>19</v>
      </c>
      <c r="D269" s="64">
        <f t="shared" ref="D269:L269" si="154">D261-D268</f>
        <v>0</v>
      </c>
      <c r="E269" s="64">
        <f t="shared" si="154"/>
        <v>0</v>
      </c>
      <c r="F269" s="64">
        <f t="shared" si="154"/>
        <v>0</v>
      </c>
      <c r="G269" s="64">
        <f t="shared" si="154"/>
        <v>0</v>
      </c>
      <c r="H269" s="64">
        <f t="shared" si="154"/>
        <v>0</v>
      </c>
      <c r="I269" s="64">
        <f t="shared" si="154"/>
        <v>0</v>
      </c>
      <c r="J269" s="64">
        <f t="shared" si="154"/>
        <v>0</v>
      </c>
      <c r="K269" s="64">
        <f t="shared" si="154"/>
        <v>0</v>
      </c>
      <c r="L269" s="64">
        <f t="shared" si="154"/>
        <v>0</v>
      </c>
      <c r="M269" s="64">
        <f>M261-M268</f>
        <v>0</v>
      </c>
      <c r="N269" s="64">
        <f>N261-N268</f>
        <v>0</v>
      </c>
      <c r="O269" s="64">
        <f>O261-O268</f>
        <v>0</v>
      </c>
      <c r="P269" s="65">
        <f>SUM(D269:O269)</f>
        <v>0</v>
      </c>
      <c r="Q269" s="23"/>
      <c r="R269" s="66" t="s">
        <v>20</v>
      </c>
      <c r="S269" s="23"/>
      <c r="T269" s="23" t="str">
        <f>IF(COUNTIF('[3]Correpondance  PREPA MARG'!A:A,'Prépa marge'!C269)=0,IF(U268="démarque connue (valeur)","",T268),'Prépa marge'!C269)</f>
        <v>Charcuterie Coupe</v>
      </c>
      <c r="U269" s="23" t="str">
        <f t="shared" si="153"/>
        <v>Marge ABACO (valeur)</v>
      </c>
      <c r="V269" t="str">
        <f>IF(U269="","",IF(U269="CA HT",SUMIF('[3]Correpondance  PREPA MARG'!A:A,'Prépa marge'!T269,'[3]Correpondance  PREPA MARG'!CO:CO),""))</f>
        <v/>
      </c>
      <c r="W269" t="str">
        <f t="shared" si="148"/>
        <v/>
      </c>
      <c r="X269" t="str">
        <f ca="1">IF(U269="","",IF(AND(U269="Marge ABACO (valeur)",X263=""),SUMIF('[3]Correpondance  PREPA MARG'!A:A,'Prépa marge'!T269,'[3]Correpondance  PREPA MARG'!DB:DB),""))</f>
        <v/>
      </c>
      <c r="Y269" t="str">
        <f>IF(U269="","",IF(U269="Frais accessoires",SUMIF('[3]Correpondance  PREPA MARG'!A:A,'Prépa marge'!T269,'[3]Correpondance  PREPA MARG'!AO:AO),""))</f>
        <v/>
      </c>
      <c r="Z269" t="str">
        <f>IF(U269="","",IF(U269="Cotisation Centrale",SUMIF('[3]Correpondance  PREPA MARG'!A:A,'Prépa marge'!T269,'[3]Correpondance  PREPA MARG'!BO:BO),""))</f>
        <v/>
      </c>
      <c r="AA269" t="str">
        <f>IF(U269="","",IF(U269="CA HT REEL",SUMIF('[3]Correpondance  PREPA MARG'!A:A,'Prépa marge'!T269,'[3]Correpondance  PREPA MARG'!AB:AB),""))</f>
        <v/>
      </c>
      <c r="AB269" t="str">
        <f>IF(U269="","",IF(U269="CAMV REEL",SUMIF('[3]Correpondance  PREPA MARG'!A:A,'Prépa marge'!T269,'[3]Correpondance  PREPA MARG'!BB:BB),""))</f>
        <v/>
      </c>
      <c r="AC269" t="str">
        <f>IF(U269="","",IF(U269="démarque connue (valeur)",SUMIF('[3]Correpondance  PREPA MARG'!A:A,'Prépa marge'!T269,'[3]Correpondance  PREPA MARG'!DO:DO),""))</f>
        <v/>
      </c>
      <c r="AD269" s="2" t="str">
        <f t="shared" ca="1" si="151"/>
        <v/>
      </c>
      <c r="AF269" t="s">
        <v>20</v>
      </c>
    </row>
    <row r="270" spans="1:32" hidden="1">
      <c r="A270" s="23"/>
      <c r="B270" s="23"/>
      <c r="C270" s="50" t="s">
        <v>24</v>
      </c>
      <c r="D270" s="67">
        <f t="shared" ref="D270:L270" si="155">IF(D261=0,0,D269/D261)</f>
        <v>0</v>
      </c>
      <c r="E270" s="67">
        <f t="shared" si="155"/>
        <v>0</v>
      </c>
      <c r="F270" s="67">
        <f t="shared" si="155"/>
        <v>0</v>
      </c>
      <c r="G270" s="67">
        <f t="shared" si="155"/>
        <v>0</v>
      </c>
      <c r="H270" s="67">
        <f t="shared" si="155"/>
        <v>0</v>
      </c>
      <c r="I270" s="67">
        <f t="shared" si="155"/>
        <v>0</v>
      </c>
      <c r="J270" s="67">
        <f t="shared" si="155"/>
        <v>0</v>
      </c>
      <c r="K270" s="67">
        <f t="shared" si="155"/>
        <v>0</v>
      </c>
      <c r="L270" s="67">
        <f t="shared" si="155"/>
        <v>0</v>
      </c>
      <c r="M270" s="67">
        <f>IF(M261=0,0,M269/M261)</f>
        <v>0</v>
      </c>
      <c r="N270" s="67">
        <f>IF(N261=0,0,N269/N261)</f>
        <v>0</v>
      </c>
      <c r="O270" s="67">
        <f>IF(O261=0,0,O269/O261)</f>
        <v>0</v>
      </c>
      <c r="P270" s="67">
        <f>IF(P261=0,0,P269/P261)</f>
        <v>0</v>
      </c>
      <c r="Q270" s="23"/>
      <c r="R270" s="68" t="s">
        <v>20</v>
      </c>
      <c r="S270" s="23"/>
      <c r="T270" s="23" t="str">
        <f>IF(COUNTIF('[3]Correpondance  PREPA MARG'!A:A,'Prépa marge'!C270)=0,IF(U269="démarque connue (valeur)","",T269),'Prépa marge'!C270)</f>
        <v>Charcuterie Coupe</v>
      </c>
      <c r="U270" s="23" t="str">
        <f t="shared" si="153"/>
        <v/>
      </c>
      <c r="V270" t="str">
        <f>IF(U270="","",IF(U270="CA HT",SUMIF('[3]Correpondance  PREPA MARG'!A:A,'Prépa marge'!T270,'[3]Correpondance  PREPA MARG'!CO:CO),""))</f>
        <v/>
      </c>
      <c r="W270" t="str">
        <f t="shared" si="148"/>
        <v/>
      </c>
      <c r="X270" t="str">
        <f>IF(U270="","",IF(AND(U270="Marge ABACO (valeur)",X264=""),SUMIF('[3]Correpondance  PREPA MARG'!A:A,'Prépa marge'!T270,'[3]Correpondance  PREPA MARG'!DB:DB),""))</f>
        <v/>
      </c>
      <c r="Y270" t="str">
        <f>IF(U270="","",IF(U270="Frais accessoires",SUMIF('[3]Correpondance  PREPA MARG'!A:A,'Prépa marge'!T270,'[3]Correpondance  PREPA MARG'!AO:AO),""))</f>
        <v/>
      </c>
      <c r="Z270" t="str">
        <f>IF(U270="","",IF(U270="Cotisation Centrale",SUMIF('[3]Correpondance  PREPA MARG'!A:A,'Prépa marge'!T270,'[3]Correpondance  PREPA MARG'!BO:BO),""))</f>
        <v/>
      </c>
      <c r="AA270" t="str">
        <f>IF(U270="","",IF(U270="CA HT REEL",SUMIF('[3]Correpondance  PREPA MARG'!A:A,'Prépa marge'!T270,'[3]Correpondance  PREPA MARG'!AB:AB),""))</f>
        <v/>
      </c>
      <c r="AB270" t="str">
        <f>IF(U270="","",IF(U270="CAMV REEL",SUMIF('[3]Correpondance  PREPA MARG'!A:A,'Prépa marge'!T270,'[3]Correpondance  PREPA MARG'!BB:BB),""))</f>
        <v/>
      </c>
      <c r="AC270" t="str">
        <f>IF(U270="","",IF(U270="démarque connue (valeur)",SUMIF('[3]Correpondance  PREPA MARG'!A:A,'Prépa marge'!T270,'[3]Correpondance  PREPA MARG'!DO:DO),""))</f>
        <v/>
      </c>
      <c r="AD270" s="2" t="str">
        <f t="shared" si="151"/>
        <v/>
      </c>
      <c r="AF270" t="s">
        <v>20</v>
      </c>
    </row>
    <row r="271" spans="1:32" hidden="1">
      <c r="A271" s="23"/>
      <c r="B271" s="23"/>
      <c r="C271" s="23"/>
      <c r="D271" s="23"/>
      <c r="E271" s="23"/>
      <c r="F271" s="23"/>
      <c r="G271" s="23"/>
      <c r="H271" s="23"/>
      <c r="I271" s="23"/>
      <c r="J271" s="23"/>
      <c r="K271" s="23"/>
      <c r="L271" s="23"/>
      <c r="M271" s="23"/>
      <c r="N271" s="23"/>
      <c r="O271" s="23"/>
      <c r="P271" s="23"/>
      <c r="Q271" s="23"/>
      <c r="R271" s="29" t="s">
        <v>20</v>
      </c>
      <c r="S271" s="23"/>
      <c r="T271" s="23" t="str">
        <f>IF(COUNTIF('[3]Correpondance  PREPA MARG'!A:A,'Prépa marge'!C271)=0,IF(U270="démarque connue (valeur)","",T270),'Prépa marge'!C271)</f>
        <v>Charcuterie Coupe</v>
      </c>
      <c r="U271" s="23" t="str">
        <f t="shared" si="153"/>
        <v/>
      </c>
      <c r="V271" t="str">
        <f>IF(U271="","",IF(U271="CA HT",SUMIF('[3]Correpondance  PREPA MARG'!A:A,'Prépa marge'!T271,'[3]Correpondance  PREPA MARG'!CO:CO),""))</f>
        <v/>
      </c>
      <c r="W271" t="str">
        <f t="shared" si="148"/>
        <v/>
      </c>
      <c r="X271" t="str">
        <f>IF(U271="","",IF(AND(U271="Marge ABACO (valeur)",X265=""),SUMIF('[3]Correpondance  PREPA MARG'!A:A,'Prépa marge'!T271,'[3]Correpondance  PREPA MARG'!DB:DB),""))</f>
        <v/>
      </c>
      <c r="Y271" t="str">
        <f>IF(U271="","",IF(U271="Frais accessoires",SUMIF('[3]Correpondance  PREPA MARG'!A:A,'Prépa marge'!T271,'[3]Correpondance  PREPA MARG'!AO:AO),""))</f>
        <v/>
      </c>
      <c r="Z271" t="str">
        <f>IF(U271="","",IF(U271="Cotisation Centrale",SUMIF('[3]Correpondance  PREPA MARG'!A:A,'Prépa marge'!T271,'[3]Correpondance  PREPA MARG'!BO:BO),""))</f>
        <v/>
      </c>
      <c r="AA271" t="str">
        <f>IF(U271="","",IF(U271="CA HT REEL",SUMIF('[3]Correpondance  PREPA MARG'!A:A,'Prépa marge'!T271,'[3]Correpondance  PREPA MARG'!AB:AB),""))</f>
        <v/>
      </c>
      <c r="AB271" t="str">
        <f>IF(U271="","",IF(U271="CAMV REEL",SUMIF('[3]Correpondance  PREPA MARG'!A:A,'Prépa marge'!T271,'[3]Correpondance  PREPA MARG'!BB:BB),""))</f>
        <v/>
      </c>
      <c r="AC271" t="str">
        <f>IF(U271="","",IF(U271="démarque connue (valeur)",SUMIF('[3]Correpondance  PREPA MARG'!A:A,'Prépa marge'!T271,'[3]Correpondance  PREPA MARG'!DO:DO),""))</f>
        <v/>
      </c>
      <c r="AD271" s="2" t="str">
        <f t="shared" si="151"/>
        <v/>
      </c>
      <c r="AF271" t="s">
        <v>20</v>
      </c>
    </row>
    <row r="272" spans="1:32" hidden="1">
      <c r="A272" s="23"/>
      <c r="B272" s="23"/>
      <c r="C272" s="30" t="s">
        <v>25</v>
      </c>
      <c r="D272" s="31"/>
      <c r="E272" s="31"/>
      <c r="F272" s="31"/>
      <c r="G272" s="31"/>
      <c r="H272" s="31"/>
      <c r="I272" s="31"/>
      <c r="J272" s="31"/>
      <c r="K272" s="31"/>
      <c r="L272" s="31"/>
      <c r="M272" s="31"/>
      <c r="N272" s="31"/>
      <c r="O272" s="31"/>
      <c r="P272" s="32"/>
      <c r="Q272" s="23"/>
      <c r="R272" s="33" t="s">
        <v>20</v>
      </c>
      <c r="S272" s="23"/>
      <c r="T272" s="23" t="str">
        <f>IF(COUNTIF('[3]Correpondance  PREPA MARG'!A:A,'Prépa marge'!C272)=0,IF(U271="démarque connue (valeur)","",T271),'Prépa marge'!C272)</f>
        <v>Charcuterie Coupe</v>
      </c>
      <c r="U272" s="23" t="str">
        <f t="shared" si="153"/>
        <v/>
      </c>
      <c r="V272" t="str">
        <f>IF(U272="","",IF(U272="CA HT",SUMIF('[3]Correpondance  PREPA MARG'!A:A,'Prépa marge'!T272,'[3]Correpondance  PREPA MARG'!CO:CO),""))</f>
        <v/>
      </c>
      <c r="W272" t="str">
        <f t="shared" si="148"/>
        <v/>
      </c>
      <c r="X272" t="str">
        <f>IF(U272="","",IF(AND(U272="Marge ABACO (valeur)",X266=""),SUMIF('[3]Correpondance  PREPA MARG'!A:A,'Prépa marge'!T272,'[3]Correpondance  PREPA MARG'!DB:DB),""))</f>
        <v/>
      </c>
      <c r="Y272" t="str">
        <f>IF(U272="","",IF(U272="Frais accessoires",SUMIF('[3]Correpondance  PREPA MARG'!A:A,'Prépa marge'!T272,'[3]Correpondance  PREPA MARG'!AO:AO),""))</f>
        <v/>
      </c>
      <c r="Z272" t="str">
        <f>IF(U272="","",IF(U272="Cotisation Centrale",SUMIF('[3]Correpondance  PREPA MARG'!A:A,'Prépa marge'!T272,'[3]Correpondance  PREPA MARG'!BO:BO),""))</f>
        <v/>
      </c>
      <c r="AA272" t="str">
        <f>IF(U272="","",IF(U272="CA HT REEL",SUMIF('[3]Correpondance  PREPA MARG'!A:A,'Prépa marge'!T272,'[3]Correpondance  PREPA MARG'!AB:AB),""))</f>
        <v/>
      </c>
      <c r="AB272" t="str">
        <f>IF(U272="","",IF(U272="CAMV REEL",SUMIF('[3]Correpondance  PREPA MARG'!A:A,'Prépa marge'!T272,'[3]Correpondance  PREPA MARG'!BB:BB),""))</f>
        <v/>
      </c>
      <c r="AC272" t="str">
        <f>IF(U272="","",IF(U272="démarque connue (valeur)",SUMIF('[3]Correpondance  PREPA MARG'!A:A,'Prépa marge'!T272,'[3]Correpondance  PREPA MARG'!DO:DO),""))</f>
        <v/>
      </c>
      <c r="AD272" s="2" t="str">
        <f t="shared" si="151"/>
        <v/>
      </c>
      <c r="AF272" t="s">
        <v>20</v>
      </c>
    </row>
    <row r="273" spans="1:32" hidden="1">
      <c r="A273" s="23"/>
      <c r="B273" s="23"/>
      <c r="C273" s="69" t="s">
        <v>5</v>
      </c>
      <c r="D273" s="35"/>
      <c r="E273" s="36"/>
      <c r="F273" s="36"/>
      <c r="G273" s="36"/>
      <c r="H273" s="36"/>
      <c r="I273" s="36"/>
      <c r="J273" s="55"/>
      <c r="K273" s="55"/>
      <c r="L273" s="55"/>
      <c r="M273" s="55"/>
      <c r="N273" s="55"/>
      <c r="O273" s="70"/>
      <c r="P273" s="38">
        <f>SUM(D273:O273)</f>
        <v>0</v>
      </c>
      <c r="Q273" s="23"/>
      <c r="R273" s="39">
        <v>59763.569999999949</v>
      </c>
      <c r="S273" s="23"/>
      <c r="T273" s="23" t="str">
        <f>IF(COUNTIF('[3]Correpondance  PREPA MARG'!A:A,'Prépa marge'!C273)=0,IF(U272="démarque connue (valeur)","",T272),'Prépa marge'!C273)</f>
        <v>Charcuterie Coupe</v>
      </c>
      <c r="U273" s="23" t="str">
        <f t="shared" si="153"/>
        <v>CA HT REEL</v>
      </c>
      <c r="V273" t="str">
        <f>IF(U273="","",IF(U273="CA HT",SUMIF('[3]Correpondance  PREPA MARG'!A:A,'Prépa marge'!T273,'[3]Correpondance  PREPA MARG'!CO:CO),""))</f>
        <v/>
      </c>
      <c r="W273" t="str">
        <f t="shared" si="148"/>
        <v/>
      </c>
      <c r="X273" t="str">
        <f>IF(U273="","",IF(AND(U273="Marge ABACO (valeur)",X267=""),SUMIF('[3]Correpondance  PREPA MARG'!A:A,'Prépa marge'!T273,'[3]Correpondance  PREPA MARG'!DB:DB),""))</f>
        <v/>
      </c>
      <c r="Y273" t="str">
        <f>IF(U273="","",IF(U273="Frais accessoires",SUMIF('[3]Correpondance  PREPA MARG'!A:A,'Prépa marge'!T273,'[3]Correpondance  PREPA MARG'!AO:AO),""))</f>
        <v/>
      </c>
      <c r="Z273" t="str">
        <f>IF(U273="","",IF(U273="Cotisation Centrale",SUMIF('[3]Correpondance  PREPA MARG'!A:A,'Prépa marge'!T273,'[3]Correpondance  PREPA MARG'!BO:BO),""))</f>
        <v/>
      </c>
      <c r="AA273">
        <f ca="1">IF(U273="","",IF(U273="CA HT REEL",SUMIF('[3]Correpondance  PREPA MARG'!A:A,'Prépa marge'!T273,'[3]Correpondance  PREPA MARG'!AB:AB),""))</f>
        <v>44.459999999999994</v>
      </c>
      <c r="AB273" t="str">
        <f>IF(U273="","",IF(U273="CAMV REEL",SUMIF('[3]Correpondance  PREPA MARG'!A:A,'Prépa marge'!T273,'[3]Correpondance  PREPA MARG'!BB:BB),""))</f>
        <v/>
      </c>
      <c r="AC273" t="str">
        <f>IF(U273="","",IF(U273="démarque connue (valeur)",SUMIF('[3]Correpondance  PREPA MARG'!A:A,'Prépa marge'!T273,'[3]Correpondance  PREPA MARG'!DO:DO),""))</f>
        <v/>
      </c>
      <c r="AD273" s="2">
        <f t="shared" ca="1" si="151"/>
        <v>44.459999999999994</v>
      </c>
      <c r="AF273">
        <v>78037.2</v>
      </c>
    </row>
    <row r="274" spans="1:32" ht="15.75" hidden="1" thickBot="1">
      <c r="A274" s="23"/>
      <c r="B274" s="23"/>
      <c r="C274" s="58" t="s">
        <v>6</v>
      </c>
      <c r="D274" s="41"/>
      <c r="E274" s="42"/>
      <c r="F274" s="42"/>
      <c r="G274" s="42"/>
      <c r="H274" s="42"/>
      <c r="I274" s="42"/>
      <c r="J274" s="71"/>
      <c r="K274" s="71"/>
      <c r="L274" s="71"/>
      <c r="M274" s="71"/>
      <c r="N274" s="71"/>
      <c r="O274" s="72"/>
      <c r="P274" s="56">
        <f>SUM(D274:O274)</f>
        <v>0</v>
      </c>
      <c r="Q274" s="23"/>
      <c r="R274" s="57">
        <v>38436.539999999979</v>
      </c>
      <c r="S274" s="23"/>
      <c r="T274" s="23" t="str">
        <f>IF(COUNTIF('[3]Correpondance  PREPA MARG'!A:A,'Prépa marge'!C274)=0,IF(U273="démarque connue (valeur)","",T273),'Prépa marge'!C274)</f>
        <v>Charcuterie Coupe</v>
      </c>
      <c r="U274" s="23" t="str">
        <f t="shared" si="153"/>
        <v>CAMV REEL</v>
      </c>
      <c r="V274" t="str">
        <f>IF(U274="","",IF(U274="CA HT",SUMIF('[3]Correpondance  PREPA MARG'!A:A,'Prépa marge'!T274,'[3]Correpondance  PREPA MARG'!CO:CO),""))</f>
        <v/>
      </c>
      <c r="W274" t="str">
        <f t="shared" si="148"/>
        <v/>
      </c>
      <c r="X274" t="str">
        <f>IF(U274="","",IF(AND(U274="Marge ABACO (valeur)",X268=""),SUMIF('[3]Correpondance  PREPA MARG'!A:A,'Prépa marge'!T274,'[3]Correpondance  PREPA MARG'!DB:DB),""))</f>
        <v/>
      </c>
      <c r="Y274" t="str">
        <f>IF(U274="","",IF(U274="Frais accessoires",SUMIF('[3]Correpondance  PREPA MARG'!A:A,'Prépa marge'!T274,'[3]Correpondance  PREPA MARG'!AO:AO),""))</f>
        <v/>
      </c>
      <c r="Z274" t="str">
        <f>IF(U274="","",IF(U274="Cotisation Centrale",SUMIF('[3]Correpondance  PREPA MARG'!A:A,'Prépa marge'!T274,'[3]Correpondance  PREPA MARG'!BO:BO),""))</f>
        <v/>
      </c>
      <c r="AA274" t="str">
        <f>IF(U274="","",IF(U274="CA HT REEL",SUMIF('[3]Correpondance  PREPA MARG'!A:A,'Prépa marge'!T274,'[3]Correpondance  PREPA MARG'!AB:AB),""))</f>
        <v/>
      </c>
      <c r="AB274">
        <f ca="1">IF(U274="","",IF(U274="CAMV REEL",SUMIF('[3]Correpondance  PREPA MARG'!A:A,'Prépa marge'!T274,'[3]Correpondance  PREPA MARG'!BB:BB),""))</f>
        <v>40.11</v>
      </c>
      <c r="AC274" t="str">
        <f>IF(U274="","",IF(U274="démarque connue (valeur)",SUMIF('[3]Correpondance  PREPA MARG'!A:A,'Prépa marge'!T274,'[3]Correpondance  PREPA MARG'!DO:DO),""))</f>
        <v/>
      </c>
      <c r="AD274" s="2">
        <f t="shared" ca="1" si="151"/>
        <v>40.11</v>
      </c>
      <c r="AF274">
        <v>49610.59</v>
      </c>
    </row>
    <row r="275" spans="1:32" hidden="1">
      <c r="A275" s="23"/>
      <c r="B275" s="23"/>
      <c r="C275" s="59" t="s">
        <v>26</v>
      </c>
      <c r="D275" s="73">
        <f t="shared" ref="D275:L275" si="156">D273-D274-D265-D266</f>
        <v>0</v>
      </c>
      <c r="E275" s="73">
        <f t="shared" si="156"/>
        <v>0</v>
      </c>
      <c r="F275" s="73">
        <f t="shared" si="156"/>
        <v>0</v>
      </c>
      <c r="G275" s="73">
        <f t="shared" si="156"/>
        <v>0</v>
      </c>
      <c r="H275" s="73">
        <f t="shared" si="156"/>
        <v>0</v>
      </c>
      <c r="I275" s="73">
        <f t="shared" si="156"/>
        <v>0</v>
      </c>
      <c r="J275" s="73">
        <f t="shared" si="156"/>
        <v>0</v>
      </c>
      <c r="K275" s="73">
        <f t="shared" si="156"/>
        <v>0</v>
      </c>
      <c r="L275" s="73">
        <f t="shared" si="156"/>
        <v>0</v>
      </c>
      <c r="M275" s="73">
        <f>M273-M274-M265-M266</f>
        <v>0</v>
      </c>
      <c r="N275" s="73">
        <f>N273-N274-N265-N266</f>
        <v>0</v>
      </c>
      <c r="O275" s="73">
        <f>O273-O274-O265-O266</f>
        <v>0</v>
      </c>
      <c r="P275" s="74">
        <f>SUM(D275:O275)</f>
        <v>0</v>
      </c>
      <c r="Q275" s="23"/>
      <c r="R275" s="57" t="s">
        <v>20</v>
      </c>
      <c r="S275" s="23"/>
      <c r="T275" s="23" t="str">
        <f>IF(COUNTIF('[3]Correpondance  PREPA MARG'!A:A,'Prépa marge'!C275)=0,IF(U274="démarque connue (valeur)","",T274),'Prépa marge'!C275)</f>
        <v>Charcuterie Coupe</v>
      </c>
      <c r="U275" s="23" t="str">
        <f t="shared" si="153"/>
        <v/>
      </c>
      <c r="V275" t="str">
        <f>IF(U275="","",IF(U275="CA HT",SUMIF('[3]Correpondance  PREPA MARG'!A:A,'Prépa marge'!T275,'[3]Correpondance  PREPA MARG'!CO:CO),""))</f>
        <v/>
      </c>
      <c r="W275" t="str">
        <f t="shared" si="148"/>
        <v/>
      </c>
      <c r="X275" t="str">
        <f>IF(U275="","",IF(AND(U275="Marge ABACO (valeur)",X269=""),SUMIF('[3]Correpondance  PREPA MARG'!A:A,'Prépa marge'!T275,'[3]Correpondance  PREPA MARG'!DB:DB),""))</f>
        <v/>
      </c>
      <c r="Y275" t="str">
        <f>IF(U275="","",IF(U275="Frais accessoires",SUMIF('[3]Correpondance  PREPA MARG'!A:A,'Prépa marge'!T275,'[3]Correpondance  PREPA MARG'!AO:AO),""))</f>
        <v/>
      </c>
      <c r="Z275" t="str">
        <f>IF(U275="","",IF(U275="Cotisation Centrale",SUMIF('[3]Correpondance  PREPA MARG'!A:A,'Prépa marge'!T275,'[3]Correpondance  PREPA MARG'!BO:BO),""))</f>
        <v/>
      </c>
      <c r="AA275" t="str">
        <f>IF(U275="","",IF(U275="CA HT REEL",SUMIF('[3]Correpondance  PREPA MARG'!A:A,'Prépa marge'!T275,'[3]Correpondance  PREPA MARG'!AB:AB),""))</f>
        <v/>
      </c>
      <c r="AB275" t="str">
        <f>IF(U275="","",IF(U275="CAMV REEL",SUMIF('[3]Correpondance  PREPA MARG'!A:A,'Prépa marge'!T275,'[3]Correpondance  PREPA MARG'!BB:BB),""))</f>
        <v/>
      </c>
      <c r="AC275" t="str">
        <f>IF(U275="","",IF(U275="démarque connue (valeur)",SUMIF('[3]Correpondance  PREPA MARG'!A:A,'Prépa marge'!T275,'[3]Correpondance  PREPA MARG'!DO:DO),""))</f>
        <v/>
      </c>
      <c r="AD275" s="2" t="str">
        <f t="shared" si="151"/>
        <v/>
      </c>
      <c r="AF275" t="s">
        <v>20</v>
      </c>
    </row>
    <row r="276" spans="1:32" hidden="1">
      <c r="A276" s="23"/>
      <c r="B276" s="23"/>
      <c r="C276" s="50" t="s">
        <v>27</v>
      </c>
      <c r="D276" s="67">
        <f t="shared" ref="D276:L276" si="157">IF(D298="ABACO","     néant",IF(D261=0,0,D275/D273))</f>
        <v>0</v>
      </c>
      <c r="E276" s="67">
        <f t="shared" si="157"/>
        <v>0</v>
      </c>
      <c r="F276" s="67">
        <f t="shared" si="157"/>
        <v>0</v>
      </c>
      <c r="G276" s="67">
        <f t="shared" si="157"/>
        <v>0</v>
      </c>
      <c r="H276" s="67">
        <f t="shared" si="157"/>
        <v>0</v>
      </c>
      <c r="I276" s="67">
        <f t="shared" si="157"/>
        <v>0</v>
      </c>
      <c r="J276" s="67">
        <f t="shared" si="157"/>
        <v>0</v>
      </c>
      <c r="K276" s="67">
        <f t="shared" si="157"/>
        <v>0</v>
      </c>
      <c r="L276" s="67">
        <f t="shared" si="157"/>
        <v>0</v>
      </c>
      <c r="M276" s="67">
        <f>IF(M298="ABACO","     néant",IF(M261=0,0,M275/M273))</f>
        <v>0</v>
      </c>
      <c r="N276" s="67">
        <f>IF(N298="ABACO","     néant",IF(N261=0,0,N275/N273))</f>
        <v>0</v>
      </c>
      <c r="O276" s="67">
        <f>IF(O298="ABACO","     néant",IF(O261=0,0,O275/O273))</f>
        <v>0</v>
      </c>
      <c r="P276" s="67">
        <f>IF(P298="ABACO","     néant",IF(P261=0,0,P275/P273))</f>
        <v>0</v>
      </c>
      <c r="Q276" s="23"/>
      <c r="R276" s="68" t="s">
        <v>20</v>
      </c>
      <c r="S276" s="23"/>
      <c r="T276" s="23" t="str">
        <f>IF(COUNTIF('[3]Correpondance  PREPA MARG'!A:A,'Prépa marge'!C276)=0,IF(U275="démarque connue (valeur)","",T275),'Prépa marge'!C276)</f>
        <v>Charcuterie Coupe</v>
      </c>
      <c r="U276" s="23" t="str">
        <f t="shared" si="153"/>
        <v/>
      </c>
      <c r="V276" t="str">
        <f>IF(U276="","",IF(U276="CA HT",SUMIF('[3]Correpondance  PREPA MARG'!A:A,'Prépa marge'!T276,'[3]Correpondance  PREPA MARG'!CO:CO),""))</f>
        <v/>
      </c>
      <c r="W276" t="str">
        <f t="shared" si="148"/>
        <v/>
      </c>
      <c r="X276" t="str">
        <f>IF(U276="","",IF(AND(U276="Marge ABACO (valeur)",X270=""),SUMIF('[3]Correpondance  PREPA MARG'!A:A,'Prépa marge'!T276,'[3]Correpondance  PREPA MARG'!DB:DB),""))</f>
        <v/>
      </c>
      <c r="Y276" t="str">
        <f>IF(U276="","",IF(U276="Frais accessoires",SUMIF('[3]Correpondance  PREPA MARG'!A:A,'Prépa marge'!T276,'[3]Correpondance  PREPA MARG'!AO:AO),""))</f>
        <v/>
      </c>
      <c r="Z276" t="str">
        <f>IF(U276="","",IF(U276="Cotisation Centrale",SUMIF('[3]Correpondance  PREPA MARG'!A:A,'Prépa marge'!T276,'[3]Correpondance  PREPA MARG'!BO:BO),""))</f>
        <v/>
      </c>
      <c r="AA276" t="str">
        <f>IF(U276="","",IF(U276="CA HT REEL",SUMIF('[3]Correpondance  PREPA MARG'!A:A,'Prépa marge'!T276,'[3]Correpondance  PREPA MARG'!AB:AB),""))</f>
        <v/>
      </c>
      <c r="AB276" t="str">
        <f>IF(U276="","",IF(U276="CAMV REEL",SUMIF('[3]Correpondance  PREPA MARG'!A:A,'Prépa marge'!T276,'[3]Correpondance  PREPA MARG'!BB:BB),""))</f>
        <v/>
      </c>
      <c r="AC276" t="str">
        <f>IF(U276="","",IF(U276="démarque connue (valeur)",SUMIF('[3]Correpondance  PREPA MARG'!A:A,'Prépa marge'!T276,'[3]Correpondance  PREPA MARG'!DO:DO),""))</f>
        <v/>
      </c>
      <c r="AD276" s="2" t="str">
        <f t="shared" si="151"/>
        <v/>
      </c>
      <c r="AF276" t="s">
        <v>20</v>
      </c>
    </row>
    <row r="277" spans="1:32" hidden="1">
      <c r="A277" s="23"/>
      <c r="B277" s="23"/>
      <c r="C277" s="23"/>
      <c r="D277" s="23"/>
      <c r="E277" s="23"/>
      <c r="F277" s="23"/>
      <c r="G277" s="23"/>
      <c r="H277" s="23"/>
      <c r="I277" s="23"/>
      <c r="J277" s="23"/>
      <c r="K277" s="23"/>
      <c r="L277" s="23"/>
      <c r="M277" s="23"/>
      <c r="N277" s="23"/>
      <c r="O277" s="23"/>
      <c r="P277" s="23"/>
      <c r="Q277" s="23"/>
      <c r="R277" s="29" t="s">
        <v>20</v>
      </c>
      <c r="S277" s="23"/>
      <c r="T277" s="23" t="str">
        <f>IF(COUNTIF('[3]Correpondance  PREPA MARG'!A:A,'Prépa marge'!C277)=0,IF(U276="démarque connue (valeur)","",T276),'Prépa marge'!C277)</f>
        <v>Charcuterie Coupe</v>
      </c>
      <c r="U277" s="23" t="str">
        <f t="shared" si="153"/>
        <v/>
      </c>
      <c r="V277" t="str">
        <f>IF(U277="","",IF(U277="CA HT",SUMIF('[3]Correpondance  PREPA MARG'!A:A,'Prépa marge'!T277,'[3]Correpondance  PREPA MARG'!CO:CO),""))</f>
        <v/>
      </c>
      <c r="W277" t="str">
        <f t="shared" si="148"/>
        <v/>
      </c>
      <c r="X277" t="str">
        <f>IF(U277="","",IF(AND(U277="Marge ABACO (valeur)",X271=""),SUMIF('[3]Correpondance  PREPA MARG'!A:A,'Prépa marge'!T277,'[3]Correpondance  PREPA MARG'!DB:DB),""))</f>
        <v/>
      </c>
      <c r="Y277" t="str">
        <f>IF(U277="","",IF(U277="Frais accessoires",SUMIF('[3]Correpondance  PREPA MARG'!A:A,'Prépa marge'!T277,'[3]Correpondance  PREPA MARG'!AO:AO),""))</f>
        <v/>
      </c>
      <c r="Z277" t="str">
        <f>IF(U277="","",IF(U277="Cotisation Centrale",SUMIF('[3]Correpondance  PREPA MARG'!A:A,'Prépa marge'!T277,'[3]Correpondance  PREPA MARG'!BO:BO),""))</f>
        <v/>
      </c>
      <c r="AA277" t="str">
        <f>IF(U277="","",IF(U277="CA HT REEL",SUMIF('[3]Correpondance  PREPA MARG'!A:A,'Prépa marge'!T277,'[3]Correpondance  PREPA MARG'!AB:AB),""))</f>
        <v/>
      </c>
      <c r="AB277" t="str">
        <f>IF(U277="","",IF(U277="CAMV REEL",SUMIF('[3]Correpondance  PREPA MARG'!A:A,'Prépa marge'!T277,'[3]Correpondance  PREPA MARG'!BB:BB),""))</f>
        <v/>
      </c>
      <c r="AC277" t="str">
        <f>IF(U277="","",IF(U277="démarque connue (valeur)",SUMIF('[3]Correpondance  PREPA MARG'!A:A,'Prépa marge'!T277,'[3]Correpondance  PREPA MARG'!DO:DO),""))</f>
        <v/>
      </c>
      <c r="AD277" s="2" t="str">
        <f t="shared" si="151"/>
        <v/>
      </c>
      <c r="AF277" t="s">
        <v>20</v>
      </c>
    </row>
    <row r="278" spans="1:32" hidden="1">
      <c r="A278" s="23"/>
      <c r="B278" s="23"/>
      <c r="C278" s="75" t="s">
        <v>28</v>
      </c>
      <c r="D278" s="76">
        <f t="shared" ref="D278:L278" si="158">IF(D298="ABACO","       NA",D270-D276)</f>
        <v>0</v>
      </c>
      <c r="E278" s="76">
        <f t="shared" si="158"/>
        <v>0</v>
      </c>
      <c r="F278" s="76">
        <f t="shared" si="158"/>
        <v>0</v>
      </c>
      <c r="G278" s="76">
        <f t="shared" si="158"/>
        <v>0</v>
      </c>
      <c r="H278" s="76">
        <f t="shared" si="158"/>
        <v>0</v>
      </c>
      <c r="I278" s="76">
        <f t="shared" si="158"/>
        <v>0</v>
      </c>
      <c r="J278" s="76">
        <f t="shared" si="158"/>
        <v>0</v>
      </c>
      <c r="K278" s="76">
        <f t="shared" si="158"/>
        <v>0</v>
      </c>
      <c r="L278" s="76">
        <f t="shared" si="158"/>
        <v>0</v>
      </c>
      <c r="M278" s="76">
        <f>IF(M298="ABACO","       NA",M270-M276)</f>
        <v>0</v>
      </c>
      <c r="N278" s="76">
        <f>IF(N298="ABACO","       NA",N270-N276)</f>
        <v>0</v>
      </c>
      <c r="O278" s="76">
        <f>IF(O298="ABACO","       NA",O270-O276)</f>
        <v>0</v>
      </c>
      <c r="P278" s="76">
        <f>IF(P298="ABACO","       NA",P270-P276)</f>
        <v>0</v>
      </c>
      <c r="Q278" s="23"/>
      <c r="R278" s="77" t="s">
        <v>20</v>
      </c>
      <c r="S278" s="23"/>
      <c r="T278" s="23" t="str">
        <f>IF(COUNTIF('[3]Correpondance  PREPA MARG'!A:A,'Prépa marge'!C278)=0,IF(U277="démarque connue (valeur)","",T277),'Prépa marge'!C278)</f>
        <v>Charcuterie Coupe</v>
      </c>
      <c r="U278" s="23" t="str">
        <f t="shared" si="153"/>
        <v/>
      </c>
      <c r="V278" t="str">
        <f>IF(U278="","",IF(U278="CA HT",SUMIF('[3]Correpondance  PREPA MARG'!A:A,'Prépa marge'!T278,'[3]Correpondance  PREPA MARG'!CO:CO),""))</f>
        <v/>
      </c>
      <c r="W278" t="str">
        <f t="shared" si="148"/>
        <v/>
      </c>
      <c r="X278" t="str">
        <f>IF(U278="","",IF(AND(U278="Marge ABACO (valeur)",X272=""),SUMIF('[3]Correpondance  PREPA MARG'!A:A,'Prépa marge'!T278,'[3]Correpondance  PREPA MARG'!DB:DB),""))</f>
        <v/>
      </c>
      <c r="Y278" t="str">
        <f>IF(U278="","",IF(U278="Frais accessoires",SUMIF('[3]Correpondance  PREPA MARG'!A:A,'Prépa marge'!T278,'[3]Correpondance  PREPA MARG'!AO:AO),""))</f>
        <v/>
      </c>
      <c r="Z278" t="str">
        <f>IF(U278="","",IF(U278="Cotisation Centrale",SUMIF('[3]Correpondance  PREPA MARG'!A:A,'Prépa marge'!T278,'[3]Correpondance  PREPA MARG'!BO:BO),""))</f>
        <v/>
      </c>
      <c r="AA278" t="str">
        <f>IF(U278="","",IF(U278="CA HT REEL",SUMIF('[3]Correpondance  PREPA MARG'!A:A,'Prépa marge'!T278,'[3]Correpondance  PREPA MARG'!AB:AB),""))</f>
        <v/>
      </c>
      <c r="AB278" t="str">
        <f>IF(U278="","",IF(U278="CAMV REEL",SUMIF('[3]Correpondance  PREPA MARG'!A:A,'Prépa marge'!T278,'[3]Correpondance  PREPA MARG'!BB:BB),""))</f>
        <v/>
      </c>
      <c r="AC278" t="str">
        <f>IF(U278="","",IF(U278="démarque connue (valeur)",SUMIF('[3]Correpondance  PREPA MARG'!A:A,'Prépa marge'!T278,'[3]Correpondance  PREPA MARG'!DO:DO),""))</f>
        <v/>
      </c>
      <c r="AD278" s="2" t="str">
        <f t="shared" si="151"/>
        <v/>
      </c>
      <c r="AF278" t="s">
        <v>20</v>
      </c>
    </row>
    <row r="279" spans="1:32" hidden="1">
      <c r="A279" s="23"/>
      <c r="B279" s="23"/>
      <c r="C279" s="23"/>
      <c r="D279" s="23"/>
      <c r="E279" s="23"/>
      <c r="F279" s="23"/>
      <c r="G279" s="23"/>
      <c r="H279" s="23"/>
      <c r="I279" s="23"/>
      <c r="J279" s="23"/>
      <c r="K279" s="23"/>
      <c r="L279" s="23"/>
      <c r="M279" s="23"/>
      <c r="N279" s="23"/>
      <c r="O279" s="23"/>
      <c r="P279" s="23"/>
      <c r="Q279" s="23"/>
      <c r="R279" s="29" t="s">
        <v>20</v>
      </c>
      <c r="S279" s="23"/>
      <c r="T279" s="23" t="str">
        <f>IF(COUNTIF('[3]Correpondance  PREPA MARG'!A:A,'Prépa marge'!C279)=0,IF(U278="démarque connue (valeur)","",T278),'Prépa marge'!C279)</f>
        <v>Charcuterie Coupe</v>
      </c>
      <c r="U279" s="23" t="str">
        <f t="shared" si="153"/>
        <v/>
      </c>
      <c r="V279" t="str">
        <f>IF(U279="","",IF(U279="CA HT",SUMIF('[3]Correpondance  PREPA MARG'!A:A,'Prépa marge'!T279,'[3]Correpondance  PREPA MARG'!CO:CO),""))</f>
        <v/>
      </c>
      <c r="W279" t="str">
        <f t="shared" si="148"/>
        <v/>
      </c>
      <c r="X279" t="str">
        <f>IF(U279="","",IF(AND(U279="Marge ABACO (valeur)",X273=""),SUMIF('[3]Correpondance  PREPA MARG'!A:A,'Prépa marge'!T279,'[3]Correpondance  PREPA MARG'!DB:DB),""))</f>
        <v/>
      </c>
      <c r="Y279" t="str">
        <f>IF(U279="","",IF(U279="Frais accessoires",SUMIF('[3]Correpondance  PREPA MARG'!A:A,'Prépa marge'!T279,'[3]Correpondance  PREPA MARG'!AO:AO),""))</f>
        <v/>
      </c>
      <c r="Z279" t="str">
        <f>IF(U279="","",IF(U279="Cotisation Centrale",SUMIF('[3]Correpondance  PREPA MARG'!A:A,'Prépa marge'!T279,'[3]Correpondance  PREPA MARG'!BO:BO),""))</f>
        <v/>
      </c>
      <c r="AA279" t="str">
        <f>IF(U279="","",IF(U279="CA HT REEL",SUMIF('[3]Correpondance  PREPA MARG'!A:A,'Prépa marge'!T279,'[3]Correpondance  PREPA MARG'!AB:AB),""))</f>
        <v/>
      </c>
      <c r="AB279" t="str">
        <f>IF(U279="","",IF(U279="CAMV REEL",SUMIF('[3]Correpondance  PREPA MARG'!A:A,'Prépa marge'!T279,'[3]Correpondance  PREPA MARG'!BB:BB),""))</f>
        <v/>
      </c>
      <c r="AC279" t="str">
        <f>IF(U279="","",IF(U279="démarque connue (valeur)",SUMIF('[3]Correpondance  PREPA MARG'!A:A,'Prépa marge'!T279,'[3]Correpondance  PREPA MARG'!DO:DO),""))</f>
        <v/>
      </c>
      <c r="AD279" s="2" t="str">
        <f t="shared" si="151"/>
        <v/>
      </c>
      <c r="AF279" t="s">
        <v>20</v>
      </c>
    </row>
    <row r="280" spans="1:32" hidden="1">
      <c r="A280" s="23"/>
      <c r="B280" s="23"/>
      <c r="C280" s="30" t="s">
        <v>29</v>
      </c>
      <c r="D280" s="31"/>
      <c r="E280" s="31"/>
      <c r="F280" s="31"/>
      <c r="G280" s="31"/>
      <c r="H280" s="31"/>
      <c r="I280" s="31"/>
      <c r="J280" s="31"/>
      <c r="K280" s="31"/>
      <c r="L280" s="31"/>
      <c r="M280" s="31"/>
      <c r="N280" s="31"/>
      <c r="O280" s="31"/>
      <c r="P280" s="32"/>
      <c r="Q280" s="23"/>
      <c r="R280" s="33" t="s">
        <v>20</v>
      </c>
      <c r="S280" s="23"/>
      <c r="T280" s="23" t="str">
        <f>IF(COUNTIF('[3]Correpondance  PREPA MARG'!A:A,'Prépa marge'!C280)=0,IF(U279="démarque connue (valeur)","",T279),'Prépa marge'!C280)</f>
        <v>Charcuterie Coupe</v>
      </c>
      <c r="U280" s="23" t="str">
        <f t="shared" si="153"/>
        <v/>
      </c>
      <c r="V280" t="str">
        <f>IF(U280="","",IF(U280="CA HT",SUMIF('[3]Correpondance  PREPA MARG'!A:A,'Prépa marge'!T280,'[3]Correpondance  PREPA MARG'!CO:CO),""))</f>
        <v/>
      </c>
      <c r="W280" t="str">
        <f t="shared" si="148"/>
        <v/>
      </c>
      <c r="X280" t="str">
        <f>IF(U280="","",IF(AND(U280="Marge ABACO (valeur)",X274=""),SUMIF('[3]Correpondance  PREPA MARG'!A:A,'Prépa marge'!T280,'[3]Correpondance  PREPA MARG'!DB:DB),""))</f>
        <v/>
      </c>
      <c r="Y280" t="str">
        <f>IF(U280="","",IF(U280="Frais accessoires",SUMIF('[3]Correpondance  PREPA MARG'!A:A,'Prépa marge'!T280,'[3]Correpondance  PREPA MARG'!AO:AO),""))</f>
        <v/>
      </c>
      <c r="Z280" t="str">
        <f>IF(U280="","",IF(U280="Cotisation Centrale",SUMIF('[3]Correpondance  PREPA MARG'!A:A,'Prépa marge'!T280,'[3]Correpondance  PREPA MARG'!BO:BO),""))</f>
        <v/>
      </c>
      <c r="AA280" t="str">
        <f>IF(U280="","",IF(U280="CA HT REEL",SUMIF('[3]Correpondance  PREPA MARG'!A:A,'Prépa marge'!T280,'[3]Correpondance  PREPA MARG'!AB:AB),""))</f>
        <v/>
      </c>
      <c r="AB280" t="str">
        <f>IF(U280="","",IF(U280="CAMV REEL",SUMIF('[3]Correpondance  PREPA MARG'!A:A,'Prépa marge'!T280,'[3]Correpondance  PREPA MARG'!BB:BB),""))</f>
        <v/>
      </c>
      <c r="AC280" t="str">
        <f>IF(U280="","",IF(U280="démarque connue (valeur)",SUMIF('[3]Correpondance  PREPA MARG'!A:A,'Prépa marge'!T280,'[3]Correpondance  PREPA MARG'!DO:DO),""))</f>
        <v/>
      </c>
      <c r="AD280" s="2" t="str">
        <f t="shared" si="151"/>
        <v/>
      </c>
      <c r="AF280" t="s">
        <v>20</v>
      </c>
    </row>
    <row r="281" spans="1:32" ht="15.75" hidden="1" thickBot="1">
      <c r="A281" s="23"/>
      <c r="B281" s="23"/>
      <c r="C281" s="54" t="s">
        <v>7</v>
      </c>
      <c r="D281" s="78"/>
      <c r="E281" s="79"/>
      <c r="F281" s="79"/>
      <c r="G281" s="79"/>
      <c r="H281" s="79"/>
      <c r="I281" s="79"/>
      <c r="J281" s="79"/>
      <c r="K281" s="79"/>
      <c r="L281" s="79"/>
      <c r="M281" s="79"/>
      <c r="N281" s="79"/>
      <c r="O281" s="80"/>
      <c r="P281" s="44">
        <f>SUM(D281:O281)</f>
        <v>0</v>
      </c>
      <c r="Q281" s="23"/>
      <c r="R281" s="45">
        <v>2138</v>
      </c>
      <c r="S281" s="23"/>
      <c r="T281" s="23" t="str">
        <f>IF(COUNTIF('[3]Correpondance  PREPA MARG'!A:A,'Prépa marge'!C281)=0,IF(U280="démarque connue (valeur)","",T280),'Prépa marge'!C281)</f>
        <v>Charcuterie Coupe</v>
      </c>
      <c r="U281" s="23" t="str">
        <f t="shared" si="153"/>
        <v>démarque connue (valeur)</v>
      </c>
      <c r="V281" t="str">
        <f>IF(U281="","",IF(U281="CA HT",SUMIF('[3]Correpondance  PREPA MARG'!A:A,'Prépa marge'!T281,'[3]Correpondance  PREPA MARG'!CO:CO),""))</f>
        <v/>
      </c>
      <c r="W281" t="str">
        <f t="shared" si="148"/>
        <v/>
      </c>
      <c r="X281" t="str">
        <f>IF(U281="","",IF(AND(U281="Marge ABACO (valeur)",X275=""),SUMIF('[3]Correpondance  PREPA MARG'!A:A,'Prépa marge'!T281,'[3]Correpondance  PREPA MARG'!DB:DB),""))</f>
        <v/>
      </c>
      <c r="Y281" t="str">
        <f>IF(U281="","",IF(U281="Frais accessoires",SUMIF('[3]Correpondance  PREPA MARG'!A:A,'Prépa marge'!T281,'[3]Correpondance  PREPA MARG'!AO:AO),""))</f>
        <v/>
      </c>
      <c r="Z281" t="str">
        <f>IF(U281="","",IF(U281="Cotisation Centrale",SUMIF('[3]Correpondance  PREPA MARG'!A:A,'Prépa marge'!T281,'[3]Correpondance  PREPA MARG'!BO:BO),""))</f>
        <v/>
      </c>
      <c r="AA281" t="str">
        <f>IF(U281="","",IF(U281="CA HT REEL",SUMIF('[3]Correpondance  PREPA MARG'!A:A,'Prépa marge'!T281,'[3]Correpondance  PREPA MARG'!AB:AB),""))</f>
        <v/>
      </c>
      <c r="AB281" t="str">
        <f>IF(U281="","",IF(U281="CAMV REEL",SUMIF('[3]Correpondance  PREPA MARG'!A:A,'Prépa marge'!T281,'[3]Correpondance  PREPA MARG'!BB:BB),""))</f>
        <v/>
      </c>
      <c r="AC281">
        <f ca="1">IF(U281="","",IF(U281="démarque connue (valeur)",SUMIF('[3]Correpondance  PREPA MARG'!A:A,'Prépa marge'!T281,'[3]Correpondance  PREPA MARG'!DO:DO),""))</f>
        <v>0</v>
      </c>
      <c r="AD281" s="2" t="str">
        <f t="shared" ca="1" si="151"/>
        <v/>
      </c>
      <c r="AF281">
        <v>1232</v>
      </c>
    </row>
    <row r="282" spans="1:32" hidden="1">
      <c r="A282" s="23"/>
      <c r="B282" s="23"/>
      <c r="C282" s="59" t="s">
        <v>30</v>
      </c>
      <c r="D282" s="81">
        <f t="shared" ref="D282:L282" si="159">IF(D273=0,0,D281/D273)</f>
        <v>0</v>
      </c>
      <c r="E282" s="81">
        <f t="shared" si="159"/>
        <v>0</v>
      </c>
      <c r="F282" s="81">
        <f t="shared" si="159"/>
        <v>0</v>
      </c>
      <c r="G282" s="81">
        <f t="shared" si="159"/>
        <v>0</v>
      </c>
      <c r="H282" s="81">
        <f t="shared" si="159"/>
        <v>0</v>
      </c>
      <c r="I282" s="81">
        <f t="shared" si="159"/>
        <v>0</v>
      </c>
      <c r="J282" s="81">
        <f t="shared" si="159"/>
        <v>0</v>
      </c>
      <c r="K282" s="81">
        <f t="shared" si="159"/>
        <v>0</v>
      </c>
      <c r="L282" s="81">
        <f t="shared" si="159"/>
        <v>0</v>
      </c>
      <c r="M282" s="81">
        <f>IF(M273=0,0,M281/M273)</f>
        <v>0</v>
      </c>
      <c r="N282" s="81">
        <f>IF(N273=0,0,N281/N273)</f>
        <v>0</v>
      </c>
      <c r="O282" s="81">
        <f>IF(O273=0,0,O281/O273)</f>
        <v>0</v>
      </c>
      <c r="P282" s="82">
        <f>IF(P273=0,0,P281/P273)</f>
        <v>0</v>
      </c>
      <c r="Q282" s="23"/>
      <c r="R282" s="83" t="s">
        <v>20</v>
      </c>
      <c r="S282" s="23"/>
      <c r="T282" s="23" t="str">
        <f>IF(COUNTIF('[3]Correpondance  PREPA MARG'!A:A,'Prépa marge'!C282)=0,IF(U281="démarque connue (valeur)","",T281),'Prépa marge'!C282)</f>
        <v/>
      </c>
      <c r="U282" s="23" t="str">
        <f t="shared" si="153"/>
        <v/>
      </c>
      <c r="V282" t="str">
        <f>IF(U282="","",IF(U282="CA HT",SUMIF('[3]Correpondance  PREPA MARG'!A:A,'Prépa marge'!T282,'[3]Correpondance  PREPA MARG'!CO:CO),""))</f>
        <v/>
      </c>
      <c r="W282" t="str">
        <f t="shared" si="148"/>
        <v/>
      </c>
      <c r="X282" t="str">
        <f>IF(U282="","",IF(AND(U282="Marge ABACO (valeur)",X276=""),SUMIF('[3]Correpondance  PREPA MARG'!A:A,'Prépa marge'!T282,'[3]Correpondance  PREPA MARG'!DB:DB),""))</f>
        <v/>
      </c>
      <c r="Y282" t="str">
        <f>IF(U282="","",IF(U282="Frais accessoires",SUMIF('[3]Correpondance  PREPA MARG'!A:A,'Prépa marge'!T282,'[3]Correpondance  PREPA MARG'!AO:AO),""))</f>
        <v/>
      </c>
      <c r="Z282" t="str">
        <f>IF(U282="","",IF(U282="Cotisation Centrale",SUMIF('[3]Correpondance  PREPA MARG'!A:A,'Prépa marge'!T282,'[3]Correpondance  PREPA MARG'!BO:BO),""))</f>
        <v/>
      </c>
      <c r="AA282" t="str">
        <f>IF(U282="","",IF(U282="CA HT REEL",SUMIF('[3]Correpondance  PREPA MARG'!A:A,'Prépa marge'!T282,'[3]Correpondance  PREPA MARG'!AB:AB),""))</f>
        <v/>
      </c>
      <c r="AB282" t="str">
        <f>IF(U282="","",IF(U282="CAMV REEL",SUMIF('[3]Correpondance  PREPA MARG'!A:A,'Prépa marge'!T282,'[3]Correpondance  PREPA MARG'!BB:BB),""))</f>
        <v/>
      </c>
      <c r="AC282" t="str">
        <f>IF(U282="","",IF(U282="démarque connue (valeur)",SUMIF('[3]Correpondance  PREPA MARG'!A:A,'Prépa marge'!T282,'[3]Correpondance  PREPA MARG'!DO:DO),""))</f>
        <v/>
      </c>
      <c r="AD282" s="2" t="str">
        <f t="shared" si="151"/>
        <v/>
      </c>
      <c r="AF282" t="s">
        <v>20</v>
      </c>
    </row>
    <row r="283" spans="1:32" ht="15.75" hidden="1" thickBot="1">
      <c r="A283" s="23"/>
      <c r="B283" s="23"/>
      <c r="C283" s="84" t="s">
        <v>31</v>
      </c>
      <c r="D283" s="85"/>
      <c r="E283" s="86"/>
      <c r="F283" s="86"/>
      <c r="G283" s="86"/>
      <c r="H283" s="86"/>
      <c r="I283" s="86"/>
      <c r="J283" s="86"/>
      <c r="K283" s="86"/>
      <c r="L283" s="86"/>
      <c r="M283" s="86"/>
      <c r="N283" s="86"/>
      <c r="O283" s="87"/>
      <c r="P283" s="88">
        <f>IF(P273&lt;&gt;0,P284/P273,0)</f>
        <v>0</v>
      </c>
      <c r="Q283" s="23"/>
      <c r="R283" s="83" t="s">
        <v>20</v>
      </c>
      <c r="S283" s="23"/>
      <c r="T283" s="23" t="str">
        <f>IF(COUNTIF('[3]Correpondance  PREPA MARG'!A:A,'Prépa marge'!C283)=0,IF(U282="démarque connue (valeur)","",T282),'Prépa marge'!C283)</f>
        <v/>
      </c>
      <c r="U283" s="23" t="str">
        <f t="shared" si="153"/>
        <v/>
      </c>
      <c r="V283" t="str">
        <f>IF(U283="","",IF(U283="CA HT",SUMIF('[3]Correpondance  PREPA MARG'!A:A,'Prépa marge'!T283,'[3]Correpondance  PREPA MARG'!CO:CO),""))</f>
        <v/>
      </c>
      <c r="W283" t="str">
        <f t="shared" si="148"/>
        <v/>
      </c>
      <c r="X283" t="str">
        <f>IF(U283="","",IF(AND(U283="Marge ABACO (valeur)",X277=""),SUMIF('[3]Correpondance  PREPA MARG'!A:A,'Prépa marge'!T283,'[3]Correpondance  PREPA MARG'!DB:DB),""))</f>
        <v/>
      </c>
      <c r="Y283" t="str">
        <f>IF(U283="","",IF(U283="Frais accessoires",SUMIF('[3]Correpondance  PREPA MARG'!A:A,'Prépa marge'!T283,'[3]Correpondance  PREPA MARG'!AO:AO),""))</f>
        <v/>
      </c>
      <c r="Z283" t="str">
        <f>IF(U283="","",IF(U283="Cotisation Centrale",SUMIF('[3]Correpondance  PREPA MARG'!A:A,'Prépa marge'!T283,'[3]Correpondance  PREPA MARG'!BO:BO),""))</f>
        <v/>
      </c>
      <c r="AA283" t="str">
        <f>IF(U283="","",IF(U283="CA HT REEL",SUMIF('[3]Correpondance  PREPA MARG'!A:A,'Prépa marge'!T283,'[3]Correpondance  PREPA MARG'!AB:AB),""))</f>
        <v/>
      </c>
      <c r="AB283" t="str">
        <f>IF(U283="","",IF(U283="CAMV REEL",SUMIF('[3]Correpondance  PREPA MARG'!A:A,'Prépa marge'!T283,'[3]Correpondance  PREPA MARG'!BB:BB),""))</f>
        <v/>
      </c>
      <c r="AC283" t="str">
        <f>IF(U283="","",IF(U283="démarque connue (valeur)",SUMIF('[3]Correpondance  PREPA MARG'!A:A,'Prépa marge'!T283,'[3]Correpondance  PREPA MARG'!DO:DO),""))</f>
        <v/>
      </c>
      <c r="AD283" s="2" t="str">
        <f t="shared" si="151"/>
        <v/>
      </c>
      <c r="AF283" t="s">
        <v>20</v>
      </c>
    </row>
    <row r="284" spans="1:32" hidden="1">
      <c r="A284" s="23"/>
      <c r="B284" s="23"/>
      <c r="C284" s="89" t="s">
        <v>32</v>
      </c>
      <c r="D284" s="47">
        <f t="shared" ref="D284:L284" si="160">D273*D283</f>
        <v>0</v>
      </c>
      <c r="E284" s="47">
        <f t="shared" si="160"/>
        <v>0</v>
      </c>
      <c r="F284" s="47">
        <f t="shared" si="160"/>
        <v>0</v>
      </c>
      <c r="G284" s="47">
        <f t="shared" si="160"/>
        <v>0</v>
      </c>
      <c r="H284" s="47">
        <f t="shared" si="160"/>
        <v>0</v>
      </c>
      <c r="I284" s="47">
        <f t="shared" si="160"/>
        <v>0</v>
      </c>
      <c r="J284" s="47">
        <f t="shared" si="160"/>
        <v>0</v>
      </c>
      <c r="K284" s="47">
        <f t="shared" si="160"/>
        <v>0</v>
      </c>
      <c r="L284" s="47">
        <f t="shared" si="160"/>
        <v>0</v>
      </c>
      <c r="M284" s="47">
        <f>M273*M283</f>
        <v>0</v>
      </c>
      <c r="N284" s="47">
        <f>N273*N283</f>
        <v>0</v>
      </c>
      <c r="O284" s="47">
        <f>O273*O283</f>
        <v>0</v>
      </c>
      <c r="P284" s="90">
        <f>SUM(D284:O284)</f>
        <v>0</v>
      </c>
      <c r="Q284" s="23"/>
      <c r="R284" s="91" t="s">
        <v>20</v>
      </c>
      <c r="S284" s="92"/>
      <c r="T284" s="23" t="str">
        <f>IF(COUNTIF('[3]Correpondance  PREPA MARG'!A:A,'Prépa marge'!C284)=0,IF(U283="démarque connue (valeur)","",T283),'Prépa marge'!C284)</f>
        <v/>
      </c>
      <c r="U284" s="23" t="str">
        <f t="shared" si="153"/>
        <v/>
      </c>
      <c r="V284" t="str">
        <f>IF(U284="","",IF(U284="CA HT",SUMIF('[3]Correpondance  PREPA MARG'!A:A,'Prépa marge'!T284,'[3]Correpondance  PREPA MARG'!CO:CO),""))</f>
        <v/>
      </c>
      <c r="W284" t="str">
        <f t="shared" si="148"/>
        <v/>
      </c>
      <c r="X284" t="str">
        <f>IF(U284="","",IF(AND(U284="Marge ABACO (valeur)",X278=""),SUMIF('[3]Correpondance  PREPA MARG'!A:A,'Prépa marge'!T284,'[3]Correpondance  PREPA MARG'!DB:DB),""))</f>
        <v/>
      </c>
      <c r="Y284" t="str">
        <f>IF(U284="","",IF(U284="Frais accessoires",SUMIF('[3]Correpondance  PREPA MARG'!A:A,'Prépa marge'!T284,'[3]Correpondance  PREPA MARG'!AO:AO),""))</f>
        <v/>
      </c>
      <c r="Z284" t="str">
        <f>IF(U284="","",IF(U284="Cotisation Centrale",SUMIF('[3]Correpondance  PREPA MARG'!A:A,'Prépa marge'!T284,'[3]Correpondance  PREPA MARG'!BO:BO),""))</f>
        <v/>
      </c>
      <c r="AA284" t="str">
        <f>IF(U284="","",IF(U284="CA HT REEL",SUMIF('[3]Correpondance  PREPA MARG'!A:A,'Prépa marge'!T284,'[3]Correpondance  PREPA MARG'!AB:AB),""))</f>
        <v/>
      </c>
      <c r="AB284" t="str">
        <f>IF(U284="","",IF(U284="CAMV REEL",SUMIF('[3]Correpondance  PREPA MARG'!A:A,'Prépa marge'!T284,'[3]Correpondance  PREPA MARG'!BB:BB),""))</f>
        <v/>
      </c>
      <c r="AC284" t="str">
        <f>IF(U284="","",IF(U284="démarque connue (valeur)",SUMIF('[3]Correpondance  PREPA MARG'!A:A,'Prépa marge'!T284,'[3]Correpondance  PREPA MARG'!DO:DO),""))</f>
        <v/>
      </c>
      <c r="AD284" s="2" t="str">
        <f t="shared" si="151"/>
        <v/>
      </c>
      <c r="AF284" t="s">
        <v>20</v>
      </c>
    </row>
    <row r="285" spans="1:32" ht="15.75" hidden="1" thickBot="1">
      <c r="A285" s="23"/>
      <c r="B285" s="23"/>
      <c r="C285" s="84" t="s">
        <v>33</v>
      </c>
      <c r="D285" s="93"/>
      <c r="E285" s="94"/>
      <c r="F285" s="94"/>
      <c r="G285" s="94"/>
      <c r="H285" s="94"/>
      <c r="I285" s="94"/>
      <c r="J285" s="94"/>
      <c r="K285" s="94"/>
      <c r="L285" s="94"/>
      <c r="M285" s="94"/>
      <c r="N285" s="94"/>
      <c r="O285" s="95"/>
      <c r="P285" s="96">
        <f>SUM(D285:O285)</f>
        <v>0</v>
      </c>
      <c r="Q285" s="23"/>
      <c r="R285" s="91" t="s">
        <v>20</v>
      </c>
      <c r="S285" s="92"/>
      <c r="T285" s="23" t="str">
        <f>IF(COUNTIF('[3]Correpondance  PREPA MARG'!A:A,'Prépa marge'!C285)=0,IF(U284="démarque connue (valeur)","",T284),'Prépa marge'!C285)</f>
        <v/>
      </c>
      <c r="U285" s="23" t="str">
        <f t="shared" si="153"/>
        <v/>
      </c>
      <c r="V285" t="str">
        <f>IF(U285="","",IF(U285="CA HT",SUMIF('[3]Correpondance  PREPA MARG'!A:A,'Prépa marge'!T285,'[3]Correpondance  PREPA MARG'!CO:CO),""))</f>
        <v/>
      </c>
      <c r="W285" t="str">
        <f t="shared" si="148"/>
        <v/>
      </c>
      <c r="X285" t="str">
        <f>IF(U285="","",IF(AND(U285="Marge ABACO (valeur)",X279=""),SUMIF('[3]Correpondance  PREPA MARG'!A:A,'Prépa marge'!T285,'[3]Correpondance  PREPA MARG'!DB:DB),""))</f>
        <v/>
      </c>
      <c r="Y285" t="str">
        <f>IF(U285="","",IF(U285="Frais accessoires",SUMIF('[3]Correpondance  PREPA MARG'!A:A,'Prépa marge'!T285,'[3]Correpondance  PREPA MARG'!AO:AO),""))</f>
        <v/>
      </c>
      <c r="Z285" t="str">
        <f>IF(U285="","",IF(U285="Cotisation Centrale",SUMIF('[3]Correpondance  PREPA MARG'!A:A,'Prépa marge'!T285,'[3]Correpondance  PREPA MARG'!BO:BO),""))</f>
        <v/>
      </c>
      <c r="AA285" t="str">
        <f>IF(U285="","",IF(U285="CA HT REEL",SUMIF('[3]Correpondance  PREPA MARG'!A:A,'Prépa marge'!T285,'[3]Correpondance  PREPA MARG'!AB:AB),""))</f>
        <v/>
      </c>
      <c r="AB285" t="str">
        <f>IF(U285="","",IF(U285="CAMV REEL",SUMIF('[3]Correpondance  PREPA MARG'!A:A,'Prépa marge'!T285,'[3]Correpondance  PREPA MARG'!BB:BB),""))</f>
        <v/>
      </c>
      <c r="AC285" t="str">
        <f>IF(U285="","",IF(U285="démarque connue (valeur)",SUMIF('[3]Correpondance  PREPA MARG'!A:A,'Prépa marge'!T285,'[3]Correpondance  PREPA MARG'!DO:DO),""))</f>
        <v/>
      </c>
      <c r="AD285" s="2" t="str">
        <f t="shared" si="151"/>
        <v/>
      </c>
      <c r="AF285" t="s">
        <v>20</v>
      </c>
    </row>
    <row r="286" spans="1:32" hidden="1">
      <c r="A286" s="23"/>
      <c r="B286" s="23"/>
      <c r="C286" s="59" t="s">
        <v>34</v>
      </c>
      <c r="D286" s="81">
        <f t="shared" ref="D286:L286" si="161">IF(D273&lt;&gt;0,D285/D273,0)</f>
        <v>0</v>
      </c>
      <c r="E286" s="81">
        <f t="shared" si="161"/>
        <v>0</v>
      </c>
      <c r="F286" s="81">
        <f t="shared" si="161"/>
        <v>0</v>
      </c>
      <c r="G286" s="81">
        <f t="shared" si="161"/>
        <v>0</v>
      </c>
      <c r="H286" s="81">
        <f t="shared" si="161"/>
        <v>0</v>
      </c>
      <c r="I286" s="81">
        <f t="shared" si="161"/>
        <v>0</v>
      </c>
      <c r="J286" s="81">
        <f t="shared" si="161"/>
        <v>0</v>
      </c>
      <c r="K286" s="81">
        <f t="shared" si="161"/>
        <v>0</v>
      </c>
      <c r="L286" s="81">
        <f t="shared" si="161"/>
        <v>0</v>
      </c>
      <c r="M286" s="81">
        <f>IF(M273&lt;&gt;0,M285/M273,0)</f>
        <v>0</v>
      </c>
      <c r="N286" s="81">
        <f>IF(N273&lt;&gt;0,N285/N273,0)</f>
        <v>0</v>
      </c>
      <c r="O286" s="81">
        <f>IF(O273&lt;&gt;0,O285/O273,0)</f>
        <v>0</v>
      </c>
      <c r="P286" s="82">
        <f>IF(P273&lt;&gt;0,P285/P273,0)</f>
        <v>0</v>
      </c>
      <c r="Q286" s="23"/>
      <c r="R286" s="83" t="s">
        <v>20</v>
      </c>
      <c r="S286" s="97"/>
      <c r="T286" s="23" t="str">
        <f>IF(COUNTIF('[3]Correpondance  PREPA MARG'!A:A,'Prépa marge'!C286)=0,IF(U285="démarque connue (valeur)","",T285),'Prépa marge'!C286)</f>
        <v/>
      </c>
      <c r="U286" s="23" t="str">
        <f t="shared" si="153"/>
        <v/>
      </c>
      <c r="V286" t="str">
        <f>IF(U286="","",IF(U286="CA HT",SUMIF('[3]Correpondance  PREPA MARG'!A:A,'Prépa marge'!T286,'[3]Correpondance  PREPA MARG'!CO:CO),""))</f>
        <v/>
      </c>
      <c r="W286" t="str">
        <f t="shared" si="148"/>
        <v/>
      </c>
      <c r="X286" t="str">
        <f>IF(U286="","",IF(AND(U286="Marge ABACO (valeur)",X280=""),SUMIF('[3]Correpondance  PREPA MARG'!A:A,'Prépa marge'!T286,'[3]Correpondance  PREPA MARG'!DB:DB),""))</f>
        <v/>
      </c>
      <c r="Y286" t="str">
        <f>IF(U286="","",IF(U286="Frais accessoires",SUMIF('[3]Correpondance  PREPA MARG'!A:A,'Prépa marge'!T286,'[3]Correpondance  PREPA MARG'!AO:AO),""))</f>
        <v/>
      </c>
      <c r="Z286" t="str">
        <f>IF(U286="","",IF(U286="Cotisation Centrale",SUMIF('[3]Correpondance  PREPA MARG'!A:A,'Prépa marge'!T286,'[3]Correpondance  PREPA MARG'!BO:BO),""))</f>
        <v/>
      </c>
      <c r="AA286" t="str">
        <f>IF(U286="","",IF(U286="CA HT REEL",SUMIF('[3]Correpondance  PREPA MARG'!A:A,'Prépa marge'!T286,'[3]Correpondance  PREPA MARG'!AB:AB),""))</f>
        <v/>
      </c>
      <c r="AB286" t="str">
        <f>IF(U286="","",IF(U286="CAMV REEL",SUMIF('[3]Correpondance  PREPA MARG'!A:A,'Prépa marge'!T286,'[3]Correpondance  PREPA MARG'!BB:BB),""))</f>
        <v/>
      </c>
      <c r="AC286" t="str">
        <f>IF(U286="","",IF(U286="démarque connue (valeur)",SUMIF('[3]Correpondance  PREPA MARG'!A:A,'Prépa marge'!T286,'[3]Correpondance  PREPA MARG'!DO:DO),""))</f>
        <v/>
      </c>
      <c r="AD286" s="2" t="str">
        <f t="shared" si="151"/>
        <v/>
      </c>
      <c r="AF286" t="s">
        <v>20</v>
      </c>
    </row>
    <row r="287" spans="1:32" hidden="1">
      <c r="A287" s="23"/>
      <c r="B287" s="23"/>
      <c r="C287" s="59" t="s">
        <v>35</v>
      </c>
      <c r="D287" s="98">
        <f>D261-D273</f>
        <v>0</v>
      </c>
      <c r="E287" s="98">
        <f>E261-E273</f>
        <v>0</v>
      </c>
      <c r="F287" s="98">
        <f>F261-F273</f>
        <v>0</v>
      </c>
      <c r="G287" s="98">
        <f t="shared" ref="G287:L287" si="162">G261-G273</f>
        <v>0</v>
      </c>
      <c r="H287" s="98">
        <f t="shared" si="162"/>
        <v>0</v>
      </c>
      <c r="I287" s="98">
        <f t="shared" si="162"/>
        <v>0</v>
      </c>
      <c r="J287" s="98">
        <f t="shared" si="162"/>
        <v>0</v>
      </c>
      <c r="K287" s="98">
        <f t="shared" si="162"/>
        <v>0</v>
      </c>
      <c r="L287" s="98">
        <f t="shared" si="162"/>
        <v>0</v>
      </c>
      <c r="M287" s="98">
        <f>M261-M273</f>
        <v>0</v>
      </c>
      <c r="N287" s="98">
        <f>N261-N273</f>
        <v>0</v>
      </c>
      <c r="O287" s="98">
        <f>O261-O273</f>
        <v>0</v>
      </c>
      <c r="P287" s="74">
        <f>SUM(D287:O287)</f>
        <v>0</v>
      </c>
      <c r="Q287" s="23"/>
      <c r="R287" s="57" t="s">
        <v>20</v>
      </c>
      <c r="S287" s="92"/>
      <c r="T287" s="23" t="str">
        <f>IF(COUNTIF('[3]Correpondance  PREPA MARG'!A:A,'Prépa marge'!C287)=0,IF(U286="démarque connue (valeur)","",T286),'Prépa marge'!C287)</f>
        <v/>
      </c>
      <c r="U287" s="23" t="str">
        <f t="shared" si="153"/>
        <v/>
      </c>
      <c r="V287" t="str">
        <f>IF(U287="","",IF(U287="CA HT",SUMIF('[3]Correpondance  PREPA MARG'!A:A,'Prépa marge'!T287,'[3]Correpondance  PREPA MARG'!CO:CO),""))</f>
        <v/>
      </c>
      <c r="W287" t="str">
        <f t="shared" si="148"/>
        <v/>
      </c>
      <c r="X287" t="str">
        <f>IF(U287="","",IF(AND(U287="Marge ABACO (valeur)",X281=""),SUMIF('[3]Correpondance  PREPA MARG'!A:A,'Prépa marge'!T287,'[3]Correpondance  PREPA MARG'!DB:DB),""))</f>
        <v/>
      </c>
      <c r="Y287" t="str">
        <f>IF(U287="","",IF(U287="Frais accessoires",SUMIF('[3]Correpondance  PREPA MARG'!A:A,'Prépa marge'!T287,'[3]Correpondance  PREPA MARG'!AO:AO),""))</f>
        <v/>
      </c>
      <c r="Z287" t="str">
        <f>IF(U287="","",IF(U287="Cotisation Centrale",SUMIF('[3]Correpondance  PREPA MARG'!A:A,'Prépa marge'!T287,'[3]Correpondance  PREPA MARG'!BO:BO),""))</f>
        <v/>
      </c>
      <c r="AA287" t="str">
        <f>IF(U287="","",IF(U287="CA HT REEL",SUMIF('[3]Correpondance  PREPA MARG'!A:A,'Prépa marge'!T287,'[3]Correpondance  PREPA MARG'!AB:AB),""))</f>
        <v/>
      </c>
      <c r="AB287" t="str">
        <f>IF(U287="","",IF(U287="CAMV REEL",SUMIF('[3]Correpondance  PREPA MARG'!A:A,'Prépa marge'!T287,'[3]Correpondance  PREPA MARG'!BB:BB),""))</f>
        <v/>
      </c>
      <c r="AC287" t="str">
        <f>IF(U287="","",IF(U287="démarque connue (valeur)",SUMIF('[3]Correpondance  PREPA MARG'!A:A,'Prépa marge'!T287,'[3]Correpondance  PREPA MARG'!DO:DO),""))</f>
        <v/>
      </c>
      <c r="AD287" s="2" t="str">
        <f t="shared" si="151"/>
        <v/>
      </c>
      <c r="AF287" t="s">
        <v>20</v>
      </c>
    </row>
    <row r="288" spans="1:32" hidden="1">
      <c r="A288" s="23"/>
      <c r="B288" s="23"/>
      <c r="C288" s="59" t="s">
        <v>22</v>
      </c>
      <c r="D288" s="99">
        <f t="shared" ref="D288:L288" si="163">IF(D273&lt;&gt;0,D287/D273,0)</f>
        <v>0</v>
      </c>
      <c r="E288" s="99">
        <f t="shared" si="163"/>
        <v>0</v>
      </c>
      <c r="F288" s="99">
        <f t="shared" si="163"/>
        <v>0</v>
      </c>
      <c r="G288" s="99">
        <f t="shared" si="163"/>
        <v>0</v>
      </c>
      <c r="H288" s="99">
        <f t="shared" si="163"/>
        <v>0</v>
      </c>
      <c r="I288" s="99">
        <f t="shared" si="163"/>
        <v>0</v>
      </c>
      <c r="J288" s="99">
        <f t="shared" si="163"/>
        <v>0</v>
      </c>
      <c r="K288" s="99">
        <f t="shared" si="163"/>
        <v>0</v>
      </c>
      <c r="L288" s="99">
        <f t="shared" si="163"/>
        <v>0</v>
      </c>
      <c r="M288" s="99">
        <f>IF(M273&lt;&gt;0,M287/M273,0)</f>
        <v>0</v>
      </c>
      <c r="N288" s="99">
        <f>IF(N273&lt;&gt;0,N287/N273,0)</f>
        <v>0</v>
      </c>
      <c r="O288" s="99">
        <f>IF(O273&lt;&gt;0,O287/O273,0)</f>
        <v>0</v>
      </c>
      <c r="P288" s="61">
        <f>IF(P273&lt;&gt;0,P287/P273,0)</f>
        <v>0</v>
      </c>
      <c r="Q288" s="23"/>
      <c r="R288" s="62" t="s">
        <v>20</v>
      </c>
      <c r="S288" s="92"/>
      <c r="T288" s="23" t="str">
        <f>IF(COUNTIF('[3]Correpondance  PREPA MARG'!A:A,'Prépa marge'!C288)=0,IF(U287="démarque connue (valeur)","",T287),'Prépa marge'!C288)</f>
        <v/>
      </c>
      <c r="U288" s="23" t="str">
        <f t="shared" si="153"/>
        <v/>
      </c>
      <c r="V288" t="str">
        <f>IF(U288="","",IF(U288="CA HT",SUMIF('[3]Correpondance  PREPA MARG'!A:A,'Prépa marge'!T288,'[3]Correpondance  PREPA MARG'!CO:CO),""))</f>
        <v/>
      </c>
      <c r="W288" t="str">
        <f t="shared" si="148"/>
        <v/>
      </c>
      <c r="X288" t="str">
        <f>IF(U288="","",IF(AND(U288="Marge ABACO (valeur)",X282=""),SUMIF('[3]Correpondance  PREPA MARG'!A:A,'Prépa marge'!T288,'[3]Correpondance  PREPA MARG'!DB:DB),""))</f>
        <v/>
      </c>
      <c r="Y288" t="str">
        <f>IF(U288="","",IF(U288="Frais accessoires",SUMIF('[3]Correpondance  PREPA MARG'!A:A,'Prépa marge'!T288,'[3]Correpondance  PREPA MARG'!AO:AO),""))</f>
        <v/>
      </c>
      <c r="Z288" t="str">
        <f>IF(U288="","",IF(U288="Cotisation Centrale",SUMIF('[3]Correpondance  PREPA MARG'!A:A,'Prépa marge'!T288,'[3]Correpondance  PREPA MARG'!BO:BO),""))</f>
        <v/>
      </c>
      <c r="AA288" t="str">
        <f>IF(U288="","",IF(U288="CA HT REEL",SUMIF('[3]Correpondance  PREPA MARG'!A:A,'Prépa marge'!T288,'[3]Correpondance  PREPA MARG'!AB:AB),""))</f>
        <v/>
      </c>
      <c r="AB288" t="str">
        <f>IF(U288="","",IF(U288="CAMV REEL",SUMIF('[3]Correpondance  PREPA MARG'!A:A,'Prépa marge'!T288,'[3]Correpondance  PREPA MARG'!BB:BB),""))</f>
        <v/>
      </c>
      <c r="AC288" t="str">
        <f>IF(U288="","",IF(U288="démarque connue (valeur)",SUMIF('[3]Correpondance  PREPA MARG'!A:A,'Prépa marge'!T288,'[3]Correpondance  PREPA MARG'!DO:DO),""))</f>
        <v/>
      </c>
      <c r="AD288" s="2" t="str">
        <f t="shared" si="151"/>
        <v/>
      </c>
      <c r="AF288" t="s">
        <v>20</v>
      </c>
    </row>
    <row r="289" spans="1:32" hidden="1">
      <c r="A289" s="23"/>
      <c r="B289" s="23"/>
      <c r="C289" s="100" t="s">
        <v>36</v>
      </c>
      <c r="D289" s="47">
        <f t="shared" ref="D289:L289" si="164">D269-D281-D284-D285-D287</f>
        <v>0</v>
      </c>
      <c r="E289" s="47">
        <f t="shared" si="164"/>
        <v>0</v>
      </c>
      <c r="F289" s="47">
        <f t="shared" si="164"/>
        <v>0</v>
      </c>
      <c r="G289" s="47">
        <f t="shared" si="164"/>
        <v>0</v>
      </c>
      <c r="H289" s="47">
        <f t="shared" si="164"/>
        <v>0</v>
      </c>
      <c r="I289" s="47">
        <f t="shared" si="164"/>
        <v>0</v>
      </c>
      <c r="J289" s="47">
        <f t="shared" si="164"/>
        <v>0</v>
      </c>
      <c r="K289" s="47">
        <f t="shared" si="164"/>
        <v>0</v>
      </c>
      <c r="L289" s="47">
        <f t="shared" si="164"/>
        <v>0</v>
      </c>
      <c r="M289" s="47">
        <f>M269-M281-M284-M285-M287</f>
        <v>0</v>
      </c>
      <c r="N289" s="47">
        <f>N269-N281-N284-N285-N287</f>
        <v>0</v>
      </c>
      <c r="O289" s="47">
        <f>O269-O281-O284-O285-O287</f>
        <v>0</v>
      </c>
      <c r="P289" s="101">
        <f>SUM(D289:O289)</f>
        <v>0</v>
      </c>
      <c r="Q289" s="23"/>
      <c r="R289" s="102" t="s">
        <v>20</v>
      </c>
      <c r="S289" s="92"/>
      <c r="T289" s="23" t="str">
        <f>IF(COUNTIF('[3]Correpondance  PREPA MARG'!A:A,'Prépa marge'!C289)=0,IF(U288="démarque connue (valeur)","",T288),'Prépa marge'!C289)</f>
        <v/>
      </c>
      <c r="U289" s="23" t="str">
        <f t="shared" si="153"/>
        <v/>
      </c>
      <c r="V289" t="str">
        <f>IF(U289="","",IF(U289="CA HT",SUMIF('[3]Correpondance  PREPA MARG'!A:A,'Prépa marge'!T289,'[3]Correpondance  PREPA MARG'!CO:CO),""))</f>
        <v/>
      </c>
      <c r="W289" t="str">
        <f t="shared" si="148"/>
        <v/>
      </c>
      <c r="X289" t="str">
        <f>IF(U289="","",IF(AND(U289="Marge ABACO (valeur)",X283=""),SUMIF('[3]Correpondance  PREPA MARG'!A:A,'Prépa marge'!T289,'[3]Correpondance  PREPA MARG'!DB:DB),""))</f>
        <v/>
      </c>
      <c r="Y289" t="str">
        <f>IF(U289="","",IF(U289="Frais accessoires",SUMIF('[3]Correpondance  PREPA MARG'!A:A,'Prépa marge'!T289,'[3]Correpondance  PREPA MARG'!AO:AO),""))</f>
        <v/>
      </c>
      <c r="Z289" t="str">
        <f>IF(U289="","",IF(U289="Cotisation Centrale",SUMIF('[3]Correpondance  PREPA MARG'!A:A,'Prépa marge'!T289,'[3]Correpondance  PREPA MARG'!BO:BO),""))</f>
        <v/>
      </c>
      <c r="AA289" t="str">
        <f>IF(U289="","",IF(U289="CA HT REEL",SUMIF('[3]Correpondance  PREPA MARG'!A:A,'Prépa marge'!T289,'[3]Correpondance  PREPA MARG'!AB:AB),""))</f>
        <v/>
      </c>
      <c r="AB289" t="str">
        <f>IF(U289="","",IF(U289="CAMV REEL",SUMIF('[3]Correpondance  PREPA MARG'!A:A,'Prépa marge'!T289,'[3]Correpondance  PREPA MARG'!BB:BB),""))</f>
        <v/>
      </c>
      <c r="AC289" t="str">
        <f>IF(U289="","",IF(U289="démarque connue (valeur)",SUMIF('[3]Correpondance  PREPA MARG'!A:A,'Prépa marge'!T289,'[3]Correpondance  PREPA MARG'!DO:DO),""))</f>
        <v/>
      </c>
      <c r="AD289" s="2" t="str">
        <f t="shared" si="151"/>
        <v/>
      </c>
      <c r="AF289" t="s">
        <v>20</v>
      </c>
    </row>
    <row r="290" spans="1:32" hidden="1">
      <c r="A290" s="23"/>
      <c r="B290" s="23"/>
      <c r="C290" s="50" t="s">
        <v>37</v>
      </c>
      <c r="D290" s="67">
        <f t="shared" ref="D290:L290" si="165">D282+D283+D286+D288</f>
        <v>0</v>
      </c>
      <c r="E290" s="67">
        <f t="shared" si="165"/>
        <v>0</v>
      </c>
      <c r="F290" s="67">
        <f t="shared" si="165"/>
        <v>0</v>
      </c>
      <c r="G290" s="67">
        <f t="shared" si="165"/>
        <v>0</v>
      </c>
      <c r="H290" s="67">
        <f t="shared" si="165"/>
        <v>0</v>
      </c>
      <c r="I290" s="67">
        <f t="shared" si="165"/>
        <v>0</v>
      </c>
      <c r="J290" s="67">
        <f t="shared" si="165"/>
        <v>0</v>
      </c>
      <c r="K290" s="67">
        <f t="shared" si="165"/>
        <v>0</v>
      </c>
      <c r="L290" s="67">
        <f t="shared" si="165"/>
        <v>0</v>
      </c>
      <c r="M290" s="67">
        <f>M282+M283+M286+M288</f>
        <v>0</v>
      </c>
      <c r="N290" s="67">
        <f>N282+N283+N286+N288</f>
        <v>0</v>
      </c>
      <c r="O290" s="67">
        <f>O282+O283+O286+O288</f>
        <v>0</v>
      </c>
      <c r="P290" s="67">
        <f>P282+P283+P286+P288</f>
        <v>0</v>
      </c>
      <c r="Q290" s="23"/>
      <c r="R290" s="68" t="s">
        <v>20</v>
      </c>
      <c r="S290" s="92"/>
      <c r="T290" s="23" t="str">
        <f>IF(COUNTIF('[3]Correpondance  PREPA MARG'!A:A,'Prépa marge'!C290)=0,IF(U289="démarque connue (valeur)","",T289),'Prépa marge'!C290)</f>
        <v/>
      </c>
      <c r="U290" s="23" t="str">
        <f t="shared" si="153"/>
        <v/>
      </c>
      <c r="V290" t="str">
        <f>IF(U290="","",IF(U290="CA HT",SUMIF('[3]Correpondance  PREPA MARG'!A:A,'Prépa marge'!T290,'[3]Correpondance  PREPA MARG'!CO:CO),""))</f>
        <v/>
      </c>
      <c r="W290" t="str">
        <f t="shared" si="148"/>
        <v/>
      </c>
      <c r="X290" t="str">
        <f>IF(U290="","",IF(AND(U290="Marge ABACO (valeur)",X284=""),SUMIF('[3]Correpondance  PREPA MARG'!A:A,'Prépa marge'!T290,'[3]Correpondance  PREPA MARG'!DB:DB),""))</f>
        <v/>
      </c>
      <c r="Y290" t="str">
        <f>IF(U290="","",IF(U290="Frais accessoires",SUMIF('[3]Correpondance  PREPA MARG'!A:A,'Prépa marge'!T290,'[3]Correpondance  PREPA MARG'!AO:AO),""))</f>
        <v/>
      </c>
      <c r="Z290" t="str">
        <f>IF(U290="","",IF(U290="Cotisation Centrale",SUMIF('[3]Correpondance  PREPA MARG'!A:A,'Prépa marge'!T290,'[3]Correpondance  PREPA MARG'!BO:BO),""))</f>
        <v/>
      </c>
      <c r="AA290" t="str">
        <f>IF(U290="","",IF(U290="CA HT REEL",SUMIF('[3]Correpondance  PREPA MARG'!A:A,'Prépa marge'!T290,'[3]Correpondance  PREPA MARG'!AB:AB),""))</f>
        <v/>
      </c>
      <c r="AB290" t="str">
        <f>IF(U290="","",IF(U290="CAMV REEL",SUMIF('[3]Correpondance  PREPA MARG'!A:A,'Prépa marge'!T290,'[3]Correpondance  PREPA MARG'!BB:BB),""))</f>
        <v/>
      </c>
      <c r="AC290" t="str">
        <f>IF(U290="","",IF(U290="démarque connue (valeur)",SUMIF('[3]Correpondance  PREPA MARG'!A:A,'Prépa marge'!T290,'[3]Correpondance  PREPA MARG'!DO:DO),""))</f>
        <v/>
      </c>
      <c r="AD290" s="2" t="str">
        <f t="shared" si="151"/>
        <v/>
      </c>
      <c r="AF290" t="s">
        <v>20</v>
      </c>
    </row>
    <row r="291" spans="1:32" hidden="1">
      <c r="A291" s="23"/>
      <c r="B291" s="23"/>
      <c r="C291" s="50" t="s">
        <v>38</v>
      </c>
      <c r="D291" s="103">
        <f t="shared" ref="D291:L291" si="166">D281+D284+D285+D287</f>
        <v>0</v>
      </c>
      <c r="E291" s="103">
        <f t="shared" si="166"/>
        <v>0</v>
      </c>
      <c r="F291" s="103">
        <f t="shared" si="166"/>
        <v>0</v>
      </c>
      <c r="G291" s="103">
        <f t="shared" si="166"/>
        <v>0</v>
      </c>
      <c r="H291" s="103">
        <f t="shared" si="166"/>
        <v>0</v>
      </c>
      <c r="I291" s="103">
        <f t="shared" si="166"/>
        <v>0</v>
      </c>
      <c r="J291" s="103">
        <f t="shared" si="166"/>
        <v>0</v>
      </c>
      <c r="K291" s="103">
        <f t="shared" si="166"/>
        <v>0</v>
      </c>
      <c r="L291" s="103">
        <f t="shared" si="166"/>
        <v>0</v>
      </c>
      <c r="M291" s="103">
        <f>M281+M284+M285+M287</f>
        <v>0</v>
      </c>
      <c r="N291" s="103">
        <f>N281+N284+N285+N287</f>
        <v>0</v>
      </c>
      <c r="O291" s="103">
        <f>O281+O284+O285+O287</f>
        <v>0</v>
      </c>
      <c r="P291" s="103">
        <f>P281+P284+P285+P287</f>
        <v>0</v>
      </c>
      <c r="Q291" s="23"/>
      <c r="R291" s="104" t="s">
        <v>20</v>
      </c>
      <c r="S291" s="92"/>
      <c r="T291" s="23" t="str">
        <f>IF(COUNTIF('[3]Correpondance  PREPA MARG'!A:A,'Prépa marge'!C291)=0,IF(U290="démarque connue (valeur)","",T290),'Prépa marge'!C291)</f>
        <v/>
      </c>
      <c r="U291" s="23" t="str">
        <f t="shared" si="153"/>
        <v/>
      </c>
      <c r="V291" t="str">
        <f>IF(U291="","",IF(U291="CA HT",SUMIF('[3]Correpondance  PREPA MARG'!A:A,'Prépa marge'!T291,'[3]Correpondance  PREPA MARG'!CO:CO),""))</f>
        <v/>
      </c>
      <c r="W291" t="str">
        <f t="shared" si="148"/>
        <v/>
      </c>
      <c r="X291" t="str">
        <f>IF(U291="","",IF(AND(U291="Marge ABACO (valeur)",X285=""),SUMIF('[3]Correpondance  PREPA MARG'!A:A,'Prépa marge'!T291,'[3]Correpondance  PREPA MARG'!DB:DB),""))</f>
        <v/>
      </c>
      <c r="Y291" t="str">
        <f>IF(U291="","",IF(U291="Frais accessoires",SUMIF('[3]Correpondance  PREPA MARG'!A:A,'Prépa marge'!T291,'[3]Correpondance  PREPA MARG'!AO:AO),""))</f>
        <v/>
      </c>
      <c r="Z291" t="str">
        <f>IF(U291="","",IF(U291="Cotisation Centrale",SUMIF('[3]Correpondance  PREPA MARG'!A:A,'Prépa marge'!T291,'[3]Correpondance  PREPA MARG'!BO:BO),""))</f>
        <v/>
      </c>
      <c r="AA291" t="str">
        <f>IF(U291="","",IF(U291="CA HT REEL",SUMIF('[3]Correpondance  PREPA MARG'!A:A,'Prépa marge'!T291,'[3]Correpondance  PREPA MARG'!AB:AB),""))</f>
        <v/>
      </c>
      <c r="AB291" t="str">
        <f>IF(U291="","",IF(U291="CAMV REEL",SUMIF('[3]Correpondance  PREPA MARG'!A:A,'Prépa marge'!T291,'[3]Correpondance  PREPA MARG'!BB:BB),""))</f>
        <v/>
      </c>
      <c r="AC291" t="str">
        <f>IF(U291="","",IF(U291="démarque connue (valeur)",SUMIF('[3]Correpondance  PREPA MARG'!A:A,'Prépa marge'!T291,'[3]Correpondance  PREPA MARG'!DO:DO),""))</f>
        <v/>
      </c>
      <c r="AD291" s="2" t="str">
        <f t="shared" si="151"/>
        <v/>
      </c>
      <c r="AF291" t="s">
        <v>20</v>
      </c>
    </row>
    <row r="292" spans="1:32" hidden="1">
      <c r="A292" s="23"/>
      <c r="B292" s="23"/>
      <c r="C292" s="23"/>
      <c r="D292" s="23"/>
      <c r="E292" s="23"/>
      <c r="F292" s="23"/>
      <c r="G292" s="23"/>
      <c r="H292" s="23"/>
      <c r="I292" s="23"/>
      <c r="J292" s="23"/>
      <c r="K292" s="23"/>
      <c r="L292" s="23"/>
      <c r="M292" s="23"/>
      <c r="N292" s="23"/>
      <c r="O292" s="23"/>
      <c r="P292" s="23"/>
      <c r="Q292" s="23"/>
      <c r="R292" s="29" t="s">
        <v>20</v>
      </c>
      <c r="S292" s="23"/>
      <c r="T292" s="23" t="str">
        <f>IF(COUNTIF('[3]Correpondance  PREPA MARG'!A:A,'Prépa marge'!C292)=0,IF(U291="démarque connue (valeur)","",T291),'Prépa marge'!C292)</f>
        <v/>
      </c>
      <c r="U292" s="23" t="str">
        <f t="shared" si="153"/>
        <v/>
      </c>
      <c r="V292" t="str">
        <f>IF(U292="","",IF(U292="CA HT",SUMIF('[3]Correpondance  PREPA MARG'!A:A,'Prépa marge'!T292,'[3]Correpondance  PREPA MARG'!CO:CO),""))</f>
        <v/>
      </c>
      <c r="W292" t="str">
        <f t="shared" si="148"/>
        <v/>
      </c>
      <c r="X292" t="str">
        <f>IF(U292="","",IF(AND(U292="Marge ABACO (valeur)",X286=""),SUMIF('[3]Correpondance  PREPA MARG'!A:A,'Prépa marge'!T292,'[3]Correpondance  PREPA MARG'!DB:DB),""))</f>
        <v/>
      </c>
      <c r="Y292" t="str">
        <f>IF(U292="","",IF(U292="Frais accessoires",SUMIF('[3]Correpondance  PREPA MARG'!A:A,'Prépa marge'!T292,'[3]Correpondance  PREPA MARG'!AO:AO),""))</f>
        <v/>
      </c>
      <c r="Z292" t="str">
        <f>IF(U292="","",IF(U292="Cotisation Centrale",SUMIF('[3]Correpondance  PREPA MARG'!A:A,'Prépa marge'!T292,'[3]Correpondance  PREPA MARG'!BO:BO),""))</f>
        <v/>
      </c>
      <c r="AA292" t="str">
        <f>IF(U292="","",IF(U292="CA HT REEL",SUMIF('[3]Correpondance  PREPA MARG'!A:A,'Prépa marge'!T292,'[3]Correpondance  PREPA MARG'!AB:AB),""))</f>
        <v/>
      </c>
      <c r="AB292" t="str">
        <f>IF(U292="","",IF(U292="CAMV REEL",SUMIF('[3]Correpondance  PREPA MARG'!A:A,'Prépa marge'!T292,'[3]Correpondance  PREPA MARG'!BB:BB),""))</f>
        <v/>
      </c>
      <c r="AC292" t="str">
        <f>IF(U292="","",IF(U292="démarque connue (valeur)",SUMIF('[3]Correpondance  PREPA MARG'!A:A,'Prépa marge'!T292,'[3]Correpondance  PREPA MARG'!DO:DO),""))</f>
        <v/>
      </c>
      <c r="AD292" s="2" t="str">
        <f t="shared" si="151"/>
        <v/>
      </c>
      <c r="AF292" t="s">
        <v>20</v>
      </c>
    </row>
    <row r="293" spans="1:32" hidden="1">
      <c r="A293" s="23"/>
      <c r="B293" s="23"/>
      <c r="C293" s="30" t="s">
        <v>39</v>
      </c>
      <c r="D293" s="105"/>
      <c r="E293" s="105"/>
      <c r="F293" s="105"/>
      <c r="G293" s="105"/>
      <c r="H293" s="105"/>
      <c r="I293" s="105"/>
      <c r="J293" s="105"/>
      <c r="K293" s="105"/>
      <c r="L293" s="105"/>
      <c r="M293" s="105"/>
      <c r="N293" s="105"/>
      <c r="O293" s="105"/>
      <c r="P293" s="32"/>
      <c r="Q293" s="23"/>
      <c r="R293" s="33" t="s">
        <v>20</v>
      </c>
      <c r="S293" s="92"/>
      <c r="T293" s="23" t="str">
        <f>IF(COUNTIF('[3]Correpondance  PREPA MARG'!A:A,'Prépa marge'!C293)=0,IF(U292="démarque connue (valeur)","",T292),'Prépa marge'!C293)</f>
        <v/>
      </c>
      <c r="U293" s="23" t="str">
        <f t="shared" si="153"/>
        <v/>
      </c>
      <c r="V293" t="str">
        <f>IF(U293="","",IF(U293="CA HT",SUMIF('[3]Correpondance  PREPA MARG'!A:A,'Prépa marge'!T293,'[3]Correpondance  PREPA MARG'!CO:CO),""))</f>
        <v/>
      </c>
      <c r="W293" t="str">
        <f t="shared" si="148"/>
        <v/>
      </c>
      <c r="X293" t="str">
        <f>IF(U293="","",IF(AND(U293="Marge ABACO (valeur)",X287=""),SUMIF('[3]Correpondance  PREPA MARG'!A:A,'Prépa marge'!T293,'[3]Correpondance  PREPA MARG'!DB:DB),""))</f>
        <v/>
      </c>
      <c r="Y293" t="str">
        <f>IF(U293="","",IF(U293="Frais accessoires",SUMIF('[3]Correpondance  PREPA MARG'!A:A,'Prépa marge'!T293,'[3]Correpondance  PREPA MARG'!AO:AO),""))</f>
        <v/>
      </c>
      <c r="Z293" t="str">
        <f>IF(U293="","",IF(U293="Cotisation Centrale",SUMIF('[3]Correpondance  PREPA MARG'!A:A,'Prépa marge'!T293,'[3]Correpondance  PREPA MARG'!BO:BO),""))</f>
        <v/>
      </c>
      <c r="AA293" t="str">
        <f>IF(U293="","",IF(U293="CA HT REEL",SUMIF('[3]Correpondance  PREPA MARG'!A:A,'Prépa marge'!T293,'[3]Correpondance  PREPA MARG'!AB:AB),""))</f>
        <v/>
      </c>
      <c r="AB293" t="str">
        <f>IF(U293="","",IF(U293="CAMV REEL",SUMIF('[3]Correpondance  PREPA MARG'!A:A,'Prépa marge'!T293,'[3]Correpondance  PREPA MARG'!BB:BB),""))</f>
        <v/>
      </c>
      <c r="AC293" t="str">
        <f>IF(U293="","",IF(U293="démarque connue (valeur)",SUMIF('[3]Correpondance  PREPA MARG'!A:A,'Prépa marge'!T293,'[3]Correpondance  PREPA MARG'!DO:DO),""))</f>
        <v/>
      </c>
      <c r="AD293" s="2" t="str">
        <f t="shared" si="151"/>
        <v/>
      </c>
      <c r="AF293" t="s">
        <v>20</v>
      </c>
    </row>
    <row r="294" spans="1:32" hidden="1">
      <c r="A294" s="23"/>
      <c r="B294" s="23"/>
      <c r="C294" s="106" t="s">
        <v>40</v>
      </c>
      <c r="D294" s="107">
        <f t="shared" ref="D294:L294" si="167">IF(D273&lt;&gt;0,D289/D273,0)</f>
        <v>0</v>
      </c>
      <c r="E294" s="107">
        <f t="shared" si="167"/>
        <v>0</v>
      </c>
      <c r="F294" s="107">
        <f t="shared" si="167"/>
        <v>0</v>
      </c>
      <c r="G294" s="107">
        <f t="shared" si="167"/>
        <v>0</v>
      </c>
      <c r="H294" s="107">
        <f t="shared" si="167"/>
        <v>0</v>
      </c>
      <c r="I294" s="107">
        <f t="shared" si="167"/>
        <v>0</v>
      </c>
      <c r="J294" s="107">
        <f t="shared" si="167"/>
        <v>0</v>
      </c>
      <c r="K294" s="107">
        <f t="shared" si="167"/>
        <v>0</v>
      </c>
      <c r="L294" s="107">
        <f t="shared" si="167"/>
        <v>0</v>
      </c>
      <c r="M294" s="107">
        <f>IF(M273&lt;&gt;0,M289/M273,0)</f>
        <v>0</v>
      </c>
      <c r="N294" s="107">
        <f>IF(N273&lt;&gt;0,N289/N273,0)</f>
        <v>0</v>
      </c>
      <c r="O294" s="107">
        <f>IF(O273&lt;&gt;0,O289/O273,0)</f>
        <v>0</v>
      </c>
      <c r="P294" s="107">
        <f>IF(P273&lt;&gt;0,P289/P273,0)</f>
        <v>0</v>
      </c>
      <c r="Q294" s="23"/>
      <c r="R294" s="108" t="s">
        <v>20</v>
      </c>
      <c r="S294" s="92"/>
      <c r="T294" s="23" t="str">
        <f>IF(COUNTIF('[3]Correpondance  PREPA MARG'!A:A,'Prépa marge'!C294)=0,IF(U293="démarque connue (valeur)","",T293),'Prépa marge'!C294)</f>
        <v/>
      </c>
      <c r="U294" s="23" t="str">
        <f t="shared" si="153"/>
        <v/>
      </c>
      <c r="V294" t="str">
        <f>IF(U294="","",IF(U294="CA HT",SUMIF('[3]Correpondance  PREPA MARG'!A:A,'Prépa marge'!T294,'[3]Correpondance  PREPA MARG'!CO:CO),""))</f>
        <v/>
      </c>
      <c r="W294" t="str">
        <f t="shared" si="148"/>
        <v/>
      </c>
      <c r="X294" t="str">
        <f>IF(U294="","",IF(AND(U294="Marge ABACO (valeur)",X288=""),SUMIF('[3]Correpondance  PREPA MARG'!A:A,'Prépa marge'!T294,'[3]Correpondance  PREPA MARG'!DB:DB),""))</f>
        <v/>
      </c>
      <c r="Y294" t="str">
        <f>IF(U294="","",IF(U294="Frais accessoires",SUMIF('[3]Correpondance  PREPA MARG'!A:A,'Prépa marge'!T294,'[3]Correpondance  PREPA MARG'!AO:AO),""))</f>
        <v/>
      </c>
      <c r="Z294" t="str">
        <f>IF(U294="","",IF(U294="Cotisation Centrale",SUMIF('[3]Correpondance  PREPA MARG'!A:A,'Prépa marge'!T294,'[3]Correpondance  PREPA MARG'!BO:BO),""))</f>
        <v/>
      </c>
      <c r="AA294" t="str">
        <f>IF(U294="","",IF(U294="CA HT REEL",SUMIF('[3]Correpondance  PREPA MARG'!A:A,'Prépa marge'!T294,'[3]Correpondance  PREPA MARG'!AB:AB),""))</f>
        <v/>
      </c>
      <c r="AB294" t="str">
        <f>IF(U294="","",IF(U294="CAMV REEL",SUMIF('[3]Correpondance  PREPA MARG'!A:A,'Prépa marge'!T294,'[3]Correpondance  PREPA MARG'!BB:BB),""))</f>
        <v/>
      </c>
      <c r="AC294" t="str">
        <f>IF(U294="","",IF(U294="démarque connue (valeur)",SUMIF('[3]Correpondance  PREPA MARG'!A:A,'Prépa marge'!T294,'[3]Correpondance  PREPA MARG'!DO:DO),""))</f>
        <v/>
      </c>
      <c r="AD294" s="2" t="str">
        <f t="shared" si="151"/>
        <v/>
      </c>
      <c r="AF294" t="s">
        <v>20</v>
      </c>
    </row>
    <row r="295" spans="1:32" hidden="1">
      <c r="A295" s="23"/>
      <c r="B295" s="23"/>
      <c r="C295" s="109" t="s">
        <v>41</v>
      </c>
      <c r="D295" s="110">
        <f>D289</f>
        <v>0</v>
      </c>
      <c r="E295" s="110">
        <f t="shared" ref="E295:L295" si="168">D295+E289</f>
        <v>0</v>
      </c>
      <c r="F295" s="110">
        <f t="shared" si="168"/>
        <v>0</v>
      </c>
      <c r="G295" s="110">
        <f t="shared" si="168"/>
        <v>0</v>
      </c>
      <c r="H295" s="110">
        <f t="shared" si="168"/>
        <v>0</v>
      </c>
      <c r="I295" s="110">
        <f t="shared" si="168"/>
        <v>0</v>
      </c>
      <c r="J295" s="110">
        <f t="shared" si="168"/>
        <v>0</v>
      </c>
      <c r="K295" s="110">
        <f t="shared" si="168"/>
        <v>0</v>
      </c>
      <c r="L295" s="110">
        <f t="shared" si="168"/>
        <v>0</v>
      </c>
      <c r="M295" s="110">
        <f>L295+M289</f>
        <v>0</v>
      </c>
      <c r="N295" s="110">
        <f>M295+N289</f>
        <v>0</v>
      </c>
      <c r="O295" s="110">
        <f>N295+O289</f>
        <v>0</v>
      </c>
      <c r="P295" s="111"/>
      <c r="Q295" s="23"/>
      <c r="R295" s="112" t="s">
        <v>20</v>
      </c>
      <c r="S295" s="92"/>
      <c r="T295" s="23" t="str">
        <f>IF(COUNTIF('[3]Correpondance  PREPA MARG'!A:A,'Prépa marge'!C295)=0,IF(U294="démarque connue (valeur)","",T294),'Prépa marge'!C295)</f>
        <v/>
      </c>
      <c r="U295" s="23" t="str">
        <f t="shared" si="153"/>
        <v/>
      </c>
      <c r="V295" t="str">
        <f>IF(U295="","",IF(U295="CA HT",SUMIF('[3]Correpondance  PREPA MARG'!A:A,'Prépa marge'!T295,'[3]Correpondance  PREPA MARG'!CO:CO),""))</f>
        <v/>
      </c>
      <c r="W295" t="str">
        <f t="shared" si="148"/>
        <v/>
      </c>
      <c r="X295" t="str">
        <f>IF(U295="","",IF(AND(U295="Marge ABACO (valeur)",X289=""),SUMIF('[3]Correpondance  PREPA MARG'!A:A,'Prépa marge'!T295,'[3]Correpondance  PREPA MARG'!DB:DB),""))</f>
        <v/>
      </c>
      <c r="Y295" t="str">
        <f>IF(U295="","",IF(U295="Frais accessoires",SUMIF('[3]Correpondance  PREPA MARG'!A:A,'Prépa marge'!T295,'[3]Correpondance  PREPA MARG'!AO:AO),""))</f>
        <v/>
      </c>
      <c r="Z295" t="str">
        <f>IF(U295="","",IF(U295="Cotisation Centrale",SUMIF('[3]Correpondance  PREPA MARG'!A:A,'Prépa marge'!T295,'[3]Correpondance  PREPA MARG'!BO:BO),""))</f>
        <v/>
      </c>
      <c r="AA295" t="str">
        <f>IF(U295="","",IF(U295="CA HT REEL",SUMIF('[3]Correpondance  PREPA MARG'!A:A,'Prépa marge'!T295,'[3]Correpondance  PREPA MARG'!AB:AB),""))</f>
        <v/>
      </c>
      <c r="AB295" t="str">
        <f>IF(U295="","",IF(U295="CAMV REEL",SUMIF('[3]Correpondance  PREPA MARG'!A:A,'Prépa marge'!T295,'[3]Correpondance  PREPA MARG'!BB:BB),""))</f>
        <v/>
      </c>
      <c r="AC295" t="str">
        <f>IF(U295="","",IF(U295="démarque connue (valeur)",SUMIF('[3]Correpondance  PREPA MARG'!A:A,'Prépa marge'!T295,'[3]Correpondance  PREPA MARG'!DO:DO),""))</f>
        <v/>
      </c>
      <c r="AD295" s="2" t="str">
        <f t="shared" si="151"/>
        <v/>
      </c>
      <c r="AF295" t="s">
        <v>20</v>
      </c>
    </row>
    <row r="296" spans="1:32" hidden="1">
      <c r="A296" s="23"/>
      <c r="B296" s="23"/>
      <c r="C296" s="109" t="s">
        <v>42</v>
      </c>
      <c r="D296" s="110">
        <f>D273</f>
        <v>0</v>
      </c>
      <c r="E296" s="110">
        <f t="shared" ref="E296:L296" si="169">D296+E273</f>
        <v>0</v>
      </c>
      <c r="F296" s="110">
        <f t="shared" si="169"/>
        <v>0</v>
      </c>
      <c r="G296" s="110">
        <f t="shared" si="169"/>
        <v>0</v>
      </c>
      <c r="H296" s="110">
        <f t="shared" si="169"/>
        <v>0</v>
      </c>
      <c r="I296" s="110">
        <f t="shared" si="169"/>
        <v>0</v>
      </c>
      <c r="J296" s="110">
        <f t="shared" si="169"/>
        <v>0</v>
      </c>
      <c r="K296" s="110">
        <f t="shared" si="169"/>
        <v>0</v>
      </c>
      <c r="L296" s="110">
        <f t="shared" si="169"/>
        <v>0</v>
      </c>
      <c r="M296" s="110">
        <f>L296+M273</f>
        <v>0</v>
      </c>
      <c r="N296" s="110">
        <f>M296+N273</f>
        <v>0</v>
      </c>
      <c r="O296" s="110">
        <f>N296+O273</f>
        <v>0</v>
      </c>
      <c r="P296" s="111"/>
      <c r="Q296" s="23"/>
      <c r="R296" s="112" t="s">
        <v>20</v>
      </c>
      <c r="S296" s="92"/>
      <c r="T296" s="23" t="str">
        <f>IF(COUNTIF('[3]Correpondance  PREPA MARG'!A:A,'Prépa marge'!C296)=0,IF(U295="démarque connue (valeur)","",T295),'Prépa marge'!C296)</f>
        <v/>
      </c>
      <c r="U296" s="23" t="str">
        <f t="shared" si="153"/>
        <v/>
      </c>
      <c r="V296" t="str">
        <f>IF(U296="","",IF(U296="CA HT",SUMIF('[3]Correpondance  PREPA MARG'!A:A,'Prépa marge'!T296,'[3]Correpondance  PREPA MARG'!CO:CO),""))</f>
        <v/>
      </c>
      <c r="W296" t="str">
        <f t="shared" si="148"/>
        <v/>
      </c>
      <c r="X296" t="str">
        <f>IF(U296="","",IF(AND(U296="Marge ABACO (valeur)",X290=""),SUMIF('[3]Correpondance  PREPA MARG'!A:A,'Prépa marge'!T296,'[3]Correpondance  PREPA MARG'!DB:DB),""))</f>
        <v/>
      </c>
      <c r="Y296" t="str">
        <f>IF(U296="","",IF(U296="Frais accessoires",SUMIF('[3]Correpondance  PREPA MARG'!A:A,'Prépa marge'!T296,'[3]Correpondance  PREPA MARG'!AO:AO),""))</f>
        <v/>
      </c>
      <c r="Z296" t="str">
        <f>IF(U296="","",IF(U296="Cotisation Centrale",SUMIF('[3]Correpondance  PREPA MARG'!A:A,'Prépa marge'!T296,'[3]Correpondance  PREPA MARG'!BO:BO),""))</f>
        <v/>
      </c>
      <c r="AA296" t="str">
        <f>IF(U296="","",IF(U296="CA HT REEL",SUMIF('[3]Correpondance  PREPA MARG'!A:A,'Prépa marge'!T296,'[3]Correpondance  PREPA MARG'!AB:AB),""))</f>
        <v/>
      </c>
      <c r="AB296" t="str">
        <f>IF(U296="","",IF(U296="CAMV REEL",SUMIF('[3]Correpondance  PREPA MARG'!A:A,'Prépa marge'!T296,'[3]Correpondance  PREPA MARG'!BB:BB),""))</f>
        <v/>
      </c>
      <c r="AC296" t="str">
        <f>IF(U296="","",IF(U296="démarque connue (valeur)",SUMIF('[3]Correpondance  PREPA MARG'!A:A,'Prépa marge'!T296,'[3]Correpondance  PREPA MARG'!DO:DO),""))</f>
        <v/>
      </c>
      <c r="AD296" s="2" t="str">
        <f t="shared" si="151"/>
        <v/>
      </c>
      <c r="AF296" t="s">
        <v>20</v>
      </c>
    </row>
    <row r="297" spans="1:32" hidden="1">
      <c r="A297" s="23"/>
      <c r="B297" s="23"/>
      <c r="C297" s="113" t="s">
        <v>43</v>
      </c>
      <c r="D297" s="114">
        <f>D294</f>
        <v>0</v>
      </c>
      <c r="E297" s="114">
        <f t="shared" ref="E297:L297" si="170">IF(E273&lt;&gt;0,E295/E296,0)</f>
        <v>0</v>
      </c>
      <c r="F297" s="114">
        <f t="shared" si="170"/>
        <v>0</v>
      </c>
      <c r="G297" s="114">
        <f t="shared" si="170"/>
        <v>0</v>
      </c>
      <c r="H297" s="114">
        <f t="shared" si="170"/>
        <v>0</v>
      </c>
      <c r="I297" s="114">
        <f t="shared" si="170"/>
        <v>0</v>
      </c>
      <c r="J297" s="114">
        <f t="shared" si="170"/>
        <v>0</v>
      </c>
      <c r="K297" s="114">
        <f t="shared" si="170"/>
        <v>0</v>
      </c>
      <c r="L297" s="114">
        <f t="shared" si="170"/>
        <v>0</v>
      </c>
      <c r="M297" s="114">
        <f>IF(M273&lt;&gt;0,M295/M296,0)</f>
        <v>0</v>
      </c>
      <c r="N297" s="114">
        <f>IF(N273&lt;&gt;0,N295/N296,0)</f>
        <v>0</v>
      </c>
      <c r="O297" s="114">
        <f>IF(O273&lt;&gt;0,O295/O296,0)</f>
        <v>0</v>
      </c>
      <c r="P297" s="115"/>
      <c r="Q297" s="23"/>
      <c r="R297" s="116" t="s">
        <v>20</v>
      </c>
      <c r="S297" s="92"/>
      <c r="T297" s="23" t="str">
        <f>IF(COUNTIF('[3]Correpondance  PREPA MARG'!A:A,'Prépa marge'!C297)=0,IF(U296="démarque connue (valeur)","",T296),'Prépa marge'!C297)</f>
        <v/>
      </c>
      <c r="U297" s="23" t="str">
        <f t="shared" si="153"/>
        <v/>
      </c>
      <c r="V297" t="str">
        <f>IF(U297="","",IF(U297="CA HT",SUMIF('[3]Correpondance  PREPA MARG'!A:A,'Prépa marge'!T297,'[3]Correpondance  PREPA MARG'!CO:CO),""))</f>
        <v/>
      </c>
      <c r="W297" t="str">
        <f t="shared" si="148"/>
        <v/>
      </c>
      <c r="X297" t="str">
        <f>IF(U297="","",IF(AND(U297="Marge ABACO (valeur)",X291=""),SUMIF('[3]Correpondance  PREPA MARG'!A:A,'Prépa marge'!T297,'[3]Correpondance  PREPA MARG'!DB:DB),""))</f>
        <v/>
      </c>
      <c r="Y297" t="str">
        <f>IF(U297="","",IF(U297="Frais accessoires",SUMIF('[3]Correpondance  PREPA MARG'!A:A,'Prépa marge'!T297,'[3]Correpondance  PREPA MARG'!AO:AO),""))</f>
        <v/>
      </c>
      <c r="Z297" t="str">
        <f>IF(U297="","",IF(U297="Cotisation Centrale",SUMIF('[3]Correpondance  PREPA MARG'!A:A,'Prépa marge'!T297,'[3]Correpondance  PREPA MARG'!BO:BO),""))</f>
        <v/>
      </c>
      <c r="AA297" t="str">
        <f>IF(U297="","",IF(U297="CA HT REEL",SUMIF('[3]Correpondance  PREPA MARG'!A:A,'Prépa marge'!T297,'[3]Correpondance  PREPA MARG'!AB:AB),""))</f>
        <v/>
      </c>
      <c r="AB297" t="str">
        <f>IF(U297="","",IF(U297="CAMV REEL",SUMIF('[3]Correpondance  PREPA MARG'!A:A,'Prépa marge'!T297,'[3]Correpondance  PREPA MARG'!BB:BB),""))</f>
        <v/>
      </c>
      <c r="AC297" t="str">
        <f>IF(U297="","",IF(U297="démarque connue (valeur)",SUMIF('[3]Correpondance  PREPA MARG'!A:A,'Prépa marge'!T297,'[3]Correpondance  PREPA MARG'!DO:DO),""))</f>
        <v/>
      </c>
      <c r="AD297" s="2" t="str">
        <f t="shared" si="151"/>
        <v/>
      </c>
      <c r="AF297" t="s">
        <v>20</v>
      </c>
    </row>
    <row r="298" spans="1:32" ht="15.75" hidden="1" thickBot="1">
      <c r="A298" s="23"/>
      <c r="B298" s="23"/>
      <c r="C298" s="117" t="s">
        <v>44</v>
      </c>
      <c r="D298" s="118" t="s">
        <v>14</v>
      </c>
      <c r="E298" s="119" t="s">
        <v>14</v>
      </c>
      <c r="F298" s="119" t="s">
        <v>14</v>
      </c>
      <c r="G298" s="119" t="s">
        <v>14</v>
      </c>
      <c r="H298" s="119" t="s">
        <v>14</v>
      </c>
      <c r="I298" s="119" t="s">
        <v>14</v>
      </c>
      <c r="J298" s="119" t="s">
        <v>14</v>
      </c>
      <c r="K298" s="119" t="s">
        <v>14</v>
      </c>
      <c r="L298" s="119" t="s">
        <v>14</v>
      </c>
      <c r="M298" s="119" t="s">
        <v>14</v>
      </c>
      <c r="N298" s="119" t="s">
        <v>14</v>
      </c>
      <c r="O298" s="119" t="s">
        <v>14</v>
      </c>
      <c r="P298" s="120" t="s">
        <v>14</v>
      </c>
      <c r="Q298" s="23"/>
      <c r="R298" s="121" t="s">
        <v>20</v>
      </c>
      <c r="S298" s="92"/>
      <c r="T298" s="23" t="str">
        <f>IF(COUNTIF('[3]Correpondance  PREPA MARG'!A:A,'Prépa marge'!C298)=0,IF(U297="démarque connue (valeur)","",T297),'Prépa marge'!C298)</f>
        <v/>
      </c>
      <c r="U298" s="23" t="str">
        <f t="shared" si="153"/>
        <v/>
      </c>
      <c r="V298" t="str">
        <f>IF(U298="","",IF(U298="CA HT",SUMIF('[3]Correpondance  PREPA MARG'!A:A,'Prépa marge'!T298,'[3]Correpondance  PREPA MARG'!CO:CO),""))</f>
        <v/>
      </c>
      <c r="W298" t="str">
        <f t="shared" si="148"/>
        <v/>
      </c>
      <c r="X298" t="str">
        <f>IF(U298="","",IF(AND(U298="Marge ABACO (valeur)",X292=""),SUMIF('[3]Correpondance  PREPA MARG'!A:A,'Prépa marge'!T298,'[3]Correpondance  PREPA MARG'!DB:DB),""))</f>
        <v/>
      </c>
      <c r="Y298" t="str">
        <f>IF(U298="","",IF(U298="Frais accessoires",SUMIF('[3]Correpondance  PREPA MARG'!A:A,'Prépa marge'!T298,'[3]Correpondance  PREPA MARG'!AO:AO),""))</f>
        <v/>
      </c>
      <c r="Z298" t="str">
        <f>IF(U298="","",IF(U298="Cotisation Centrale",SUMIF('[3]Correpondance  PREPA MARG'!A:A,'Prépa marge'!T298,'[3]Correpondance  PREPA MARG'!BO:BO),""))</f>
        <v/>
      </c>
      <c r="AA298" t="str">
        <f>IF(U298="","",IF(U298="CA HT REEL",SUMIF('[3]Correpondance  PREPA MARG'!A:A,'Prépa marge'!T298,'[3]Correpondance  PREPA MARG'!AB:AB),""))</f>
        <v/>
      </c>
      <c r="AB298" t="str">
        <f>IF(U298="","",IF(U298="CAMV REEL",SUMIF('[3]Correpondance  PREPA MARG'!A:A,'Prépa marge'!T298,'[3]Correpondance  PREPA MARG'!BB:BB),""))</f>
        <v/>
      </c>
      <c r="AC298" t="str">
        <f>IF(U298="","",IF(U298="démarque connue (valeur)",SUMIF('[3]Correpondance  PREPA MARG'!A:A,'Prépa marge'!T298,'[3]Correpondance  PREPA MARG'!DO:DO),""))</f>
        <v/>
      </c>
      <c r="AD298" s="2" t="str">
        <f t="shared" si="151"/>
        <v/>
      </c>
      <c r="AF298" t="s">
        <v>20</v>
      </c>
    </row>
    <row r="299" spans="1:32" hidden="1">
      <c r="A299" s="23"/>
      <c r="B299" s="23"/>
      <c r="C299" s="23"/>
      <c r="D299" s="23"/>
      <c r="E299" s="23"/>
      <c r="F299" s="23"/>
      <c r="G299" s="23"/>
      <c r="H299" s="23"/>
      <c r="I299" s="23"/>
      <c r="J299" s="23"/>
      <c r="K299" s="23"/>
      <c r="L299" s="23"/>
      <c r="M299" s="23"/>
      <c r="N299" s="23"/>
      <c r="O299" s="23"/>
      <c r="P299" s="23"/>
      <c r="Q299" s="23"/>
      <c r="R299" s="29" t="s">
        <v>20</v>
      </c>
      <c r="S299" s="92"/>
      <c r="T299" s="23" t="str">
        <f>IF(COUNTIF('[3]Correpondance  PREPA MARG'!A:A,'Prépa marge'!C299)=0,IF(U298="démarque connue (valeur)","",T298),'Prépa marge'!C299)</f>
        <v/>
      </c>
      <c r="U299" s="23" t="str">
        <f t="shared" si="153"/>
        <v/>
      </c>
      <c r="V299" t="str">
        <f>IF(U299="","",IF(U299="CA HT",SUMIF('[3]Correpondance  PREPA MARG'!A:A,'Prépa marge'!T299,'[3]Correpondance  PREPA MARG'!CO:CO),""))</f>
        <v/>
      </c>
      <c r="W299" t="str">
        <f t="shared" si="148"/>
        <v/>
      </c>
      <c r="X299" t="str">
        <f>IF(U299="","",IF(AND(U299="Marge ABACO (valeur)",X293=""),SUMIF('[3]Correpondance  PREPA MARG'!A:A,'Prépa marge'!T299,'[3]Correpondance  PREPA MARG'!DB:DB),""))</f>
        <v/>
      </c>
      <c r="Y299" t="str">
        <f>IF(U299="","",IF(U299="Frais accessoires",SUMIF('[3]Correpondance  PREPA MARG'!A:A,'Prépa marge'!T299,'[3]Correpondance  PREPA MARG'!AO:AO),""))</f>
        <v/>
      </c>
      <c r="Z299" t="str">
        <f>IF(U299="","",IF(U299="Cotisation Centrale",SUMIF('[3]Correpondance  PREPA MARG'!A:A,'Prépa marge'!T299,'[3]Correpondance  PREPA MARG'!BO:BO),""))</f>
        <v/>
      </c>
      <c r="AA299" t="str">
        <f>IF(U299="","",IF(U299="CA HT REEL",SUMIF('[3]Correpondance  PREPA MARG'!A:A,'Prépa marge'!T299,'[3]Correpondance  PREPA MARG'!AB:AB),""))</f>
        <v/>
      </c>
      <c r="AB299" t="str">
        <f>IF(U299="","",IF(U299="CAMV REEL",SUMIF('[3]Correpondance  PREPA MARG'!A:A,'Prépa marge'!T299,'[3]Correpondance  PREPA MARG'!BB:BB),""))</f>
        <v/>
      </c>
      <c r="AC299" t="str">
        <f>IF(U299="","",IF(U299="démarque connue (valeur)",SUMIF('[3]Correpondance  PREPA MARG'!A:A,'Prépa marge'!T299,'[3]Correpondance  PREPA MARG'!DO:DO),""))</f>
        <v/>
      </c>
      <c r="AD299" s="2" t="str">
        <f t="shared" si="151"/>
        <v/>
      </c>
      <c r="AF299" t="s">
        <v>20</v>
      </c>
    </row>
    <row r="300" spans="1:32" hidden="1">
      <c r="A300" s="23"/>
      <c r="B300" s="23"/>
      <c r="C300" s="24" t="str">
        <f>[2]Rens!$C$23</f>
        <v>Traiteur Trad.</v>
      </c>
      <c r="D300" s="26">
        <f>+D258</f>
        <v>41943</v>
      </c>
      <c r="E300" s="26">
        <f t="shared" ref="E300:L300" si="171">DATE(YEAR(D300),MONTH(D300)+2,0)</f>
        <v>41973</v>
      </c>
      <c r="F300" s="26">
        <f t="shared" si="171"/>
        <v>42004</v>
      </c>
      <c r="G300" s="26">
        <f t="shared" si="171"/>
        <v>42035</v>
      </c>
      <c r="H300" s="26">
        <f t="shared" si="171"/>
        <v>42063</v>
      </c>
      <c r="I300" s="26">
        <f t="shared" si="171"/>
        <v>42094</v>
      </c>
      <c r="J300" s="26">
        <f t="shared" si="171"/>
        <v>42124</v>
      </c>
      <c r="K300" s="26">
        <f t="shared" si="171"/>
        <v>42155</v>
      </c>
      <c r="L300" s="26">
        <f t="shared" si="171"/>
        <v>42185</v>
      </c>
      <c r="M300" s="26">
        <f>DATE(YEAR(L300),MONTH(L300)+2,0)</f>
        <v>42216</v>
      </c>
      <c r="N300" s="26">
        <f>DATE(YEAR(M300),MONTH(M300)+2,0)</f>
        <v>42247</v>
      </c>
      <c r="O300" s="26">
        <f>DATE(YEAR(N300),MONTH(N300)+2,0)</f>
        <v>42277</v>
      </c>
      <c r="P300" s="27" t="s">
        <v>16</v>
      </c>
      <c r="Q300" s="23"/>
      <c r="R300" s="28" t="s">
        <v>20</v>
      </c>
      <c r="S300" s="23"/>
      <c r="T300" s="23" t="str">
        <f>IF(COUNTIF('[3]Correpondance  PREPA MARG'!A:A,'Prépa marge'!C300)=0,IF(U299="démarque connue (valeur)","",T299),'Prépa marge'!C300)</f>
        <v>Traiteur Trad.</v>
      </c>
      <c r="U300" s="23" t="str">
        <f t="shared" si="153"/>
        <v/>
      </c>
      <c r="V300" t="str">
        <f>IF(U300="","",IF(U300="CA HT",SUMIF('[3]Correpondance  PREPA MARG'!A:A,'Prépa marge'!T300,'[3]Correpondance  PREPA MARG'!CO:CO),""))</f>
        <v/>
      </c>
      <c r="W300" t="str">
        <f t="shared" si="148"/>
        <v/>
      </c>
      <c r="X300" t="str">
        <f>IF(U300="","",IF(AND(U300="Marge ABACO (valeur)",X294=""),SUMIF('[3]Correpondance  PREPA MARG'!A:A,'Prépa marge'!T300,'[3]Correpondance  PREPA MARG'!DB:DB),""))</f>
        <v/>
      </c>
      <c r="Y300" t="str">
        <f>IF(U300="","",IF(U300="Frais accessoires",SUMIF('[3]Correpondance  PREPA MARG'!A:A,'Prépa marge'!T300,'[3]Correpondance  PREPA MARG'!AO:AO),""))</f>
        <v/>
      </c>
      <c r="Z300" t="str">
        <f>IF(U300="","",IF(U300="Cotisation Centrale",SUMIF('[3]Correpondance  PREPA MARG'!A:A,'Prépa marge'!T300,'[3]Correpondance  PREPA MARG'!BO:BO),""))</f>
        <v/>
      </c>
      <c r="AA300" t="str">
        <f>IF(U300="","",IF(U300="CA HT REEL",SUMIF('[3]Correpondance  PREPA MARG'!A:A,'Prépa marge'!T300,'[3]Correpondance  PREPA MARG'!AB:AB),""))</f>
        <v/>
      </c>
      <c r="AB300" t="str">
        <f>IF(U300="","",IF(U300="CAMV REEL",SUMIF('[3]Correpondance  PREPA MARG'!A:A,'Prépa marge'!T300,'[3]Correpondance  PREPA MARG'!BB:BB),""))</f>
        <v/>
      </c>
      <c r="AC300" t="str">
        <f>IF(U300="","",IF(U300="démarque connue (valeur)",SUMIF('[3]Correpondance  PREPA MARG'!A:A,'Prépa marge'!T300,'[3]Correpondance  PREPA MARG'!DO:DO),""))</f>
        <v/>
      </c>
      <c r="AD300" s="2" t="str">
        <f t="shared" si="151"/>
        <v/>
      </c>
      <c r="AF300" t="s">
        <v>20</v>
      </c>
    </row>
    <row r="301" spans="1:32" hidden="1">
      <c r="A301" s="23"/>
      <c r="B301" s="23"/>
      <c r="C301" s="23"/>
      <c r="D301" s="23"/>
      <c r="E301" s="23"/>
      <c r="F301" s="23"/>
      <c r="G301" s="23"/>
      <c r="H301" s="23"/>
      <c r="I301" s="23"/>
      <c r="J301" s="23"/>
      <c r="K301" s="23"/>
      <c r="L301" s="23"/>
      <c r="M301" s="23"/>
      <c r="N301" s="23"/>
      <c r="O301" s="23"/>
      <c r="P301" s="23"/>
      <c r="Q301" s="23"/>
      <c r="R301" s="29" t="s">
        <v>20</v>
      </c>
      <c r="S301" s="23"/>
      <c r="T301" s="23" t="str">
        <f>IF(COUNTIF('[3]Correpondance  PREPA MARG'!A:A,'Prépa marge'!C301)=0,IF(U300="démarque connue (valeur)","",T300),'Prépa marge'!C301)</f>
        <v>Traiteur Trad.</v>
      </c>
      <c r="U301" s="23" t="str">
        <f t="shared" si="153"/>
        <v/>
      </c>
      <c r="V301" t="str">
        <f>IF(U301="","",IF(U301="CA HT",SUMIF('[3]Correpondance  PREPA MARG'!A:A,'Prépa marge'!T301,'[3]Correpondance  PREPA MARG'!CO:CO),""))</f>
        <v/>
      </c>
      <c r="W301" t="str">
        <f t="shared" si="148"/>
        <v/>
      </c>
      <c r="X301" t="str">
        <f>IF(U301="","",IF(AND(U301="Marge ABACO (valeur)",X295=""),SUMIF('[3]Correpondance  PREPA MARG'!A:A,'Prépa marge'!T301,'[3]Correpondance  PREPA MARG'!DB:DB),""))</f>
        <v/>
      </c>
      <c r="Y301" t="str">
        <f>IF(U301="","",IF(U301="Frais accessoires",SUMIF('[3]Correpondance  PREPA MARG'!A:A,'Prépa marge'!T301,'[3]Correpondance  PREPA MARG'!AO:AO),""))</f>
        <v/>
      </c>
      <c r="Z301" t="str">
        <f>IF(U301="","",IF(U301="Cotisation Centrale",SUMIF('[3]Correpondance  PREPA MARG'!A:A,'Prépa marge'!T301,'[3]Correpondance  PREPA MARG'!BO:BO),""))</f>
        <v/>
      </c>
      <c r="AA301" t="str">
        <f>IF(U301="","",IF(U301="CA HT REEL",SUMIF('[3]Correpondance  PREPA MARG'!A:A,'Prépa marge'!T301,'[3]Correpondance  PREPA MARG'!AB:AB),""))</f>
        <v/>
      </c>
      <c r="AB301" t="str">
        <f>IF(U301="","",IF(U301="CAMV REEL",SUMIF('[3]Correpondance  PREPA MARG'!A:A,'Prépa marge'!T301,'[3]Correpondance  PREPA MARG'!BB:BB),""))</f>
        <v/>
      </c>
      <c r="AC301" t="str">
        <f>IF(U301="","",IF(U301="démarque connue (valeur)",SUMIF('[3]Correpondance  PREPA MARG'!A:A,'Prépa marge'!T301,'[3]Correpondance  PREPA MARG'!DO:DO),""))</f>
        <v/>
      </c>
      <c r="AD301" s="2" t="str">
        <f t="shared" si="151"/>
        <v/>
      </c>
      <c r="AF301" t="s">
        <v>20</v>
      </c>
    </row>
    <row r="302" spans="1:32" hidden="1">
      <c r="A302" s="23"/>
      <c r="B302" s="23"/>
      <c r="C302" s="30" t="s">
        <v>18</v>
      </c>
      <c r="D302" s="31"/>
      <c r="E302" s="31"/>
      <c r="F302" s="31"/>
      <c r="G302" s="31"/>
      <c r="H302" s="31"/>
      <c r="I302" s="31"/>
      <c r="J302" s="31"/>
      <c r="K302" s="31"/>
      <c r="L302" s="31"/>
      <c r="M302" s="31"/>
      <c r="N302" s="31"/>
      <c r="O302" s="31"/>
      <c r="P302" s="32"/>
      <c r="Q302" s="23"/>
      <c r="R302" s="33" t="s">
        <v>20</v>
      </c>
      <c r="S302" s="23"/>
      <c r="T302" s="23" t="str">
        <f>IF(COUNTIF('[3]Correpondance  PREPA MARG'!A:A,'Prépa marge'!C302)=0,IF(U301="démarque connue (valeur)","",T301),'Prépa marge'!C302)</f>
        <v>Traiteur Trad.</v>
      </c>
      <c r="U302" s="23" t="str">
        <f t="shared" si="153"/>
        <v/>
      </c>
      <c r="V302" t="str">
        <f>IF(U302="","",IF(U302="CA HT",SUMIF('[3]Correpondance  PREPA MARG'!A:A,'Prépa marge'!T302,'[3]Correpondance  PREPA MARG'!CO:CO),""))</f>
        <v/>
      </c>
      <c r="W302" t="str">
        <f t="shared" si="148"/>
        <v/>
      </c>
      <c r="X302" t="str">
        <f>IF(U302="","",IF(AND(U302="Marge ABACO (valeur)",X296=""),SUMIF('[3]Correpondance  PREPA MARG'!A:A,'Prépa marge'!T302,'[3]Correpondance  PREPA MARG'!DB:DB),""))</f>
        <v/>
      </c>
      <c r="Y302" t="str">
        <f>IF(U302="","",IF(U302="Frais accessoires",SUMIF('[3]Correpondance  PREPA MARG'!A:A,'Prépa marge'!T302,'[3]Correpondance  PREPA MARG'!AO:AO),""))</f>
        <v/>
      </c>
      <c r="Z302" t="str">
        <f>IF(U302="","",IF(U302="Cotisation Centrale",SUMIF('[3]Correpondance  PREPA MARG'!A:A,'Prépa marge'!T302,'[3]Correpondance  PREPA MARG'!BO:BO),""))</f>
        <v/>
      </c>
      <c r="AA302" t="str">
        <f>IF(U302="","",IF(U302="CA HT REEL",SUMIF('[3]Correpondance  PREPA MARG'!A:A,'Prépa marge'!T302,'[3]Correpondance  PREPA MARG'!AB:AB),""))</f>
        <v/>
      </c>
      <c r="AB302" t="str">
        <f>IF(U302="","",IF(U302="CAMV REEL",SUMIF('[3]Correpondance  PREPA MARG'!A:A,'Prépa marge'!T302,'[3]Correpondance  PREPA MARG'!BB:BB),""))</f>
        <v/>
      </c>
      <c r="AC302" t="str">
        <f>IF(U302="","",IF(U302="démarque connue (valeur)",SUMIF('[3]Correpondance  PREPA MARG'!A:A,'Prépa marge'!T302,'[3]Correpondance  PREPA MARG'!DO:DO),""))</f>
        <v/>
      </c>
      <c r="AD302" s="2" t="str">
        <f t="shared" si="151"/>
        <v/>
      </c>
      <c r="AF302" t="s">
        <v>20</v>
      </c>
    </row>
    <row r="303" spans="1:32" hidden="1">
      <c r="A303" s="23"/>
      <c r="B303" s="23"/>
      <c r="C303" s="34" t="s">
        <v>0</v>
      </c>
      <c r="D303" s="35"/>
      <c r="E303" s="36"/>
      <c r="F303" s="36"/>
      <c r="G303" s="36"/>
      <c r="H303" s="36"/>
      <c r="I303" s="36"/>
      <c r="J303" s="36"/>
      <c r="K303" s="36"/>
      <c r="L303" s="36"/>
      <c r="M303" s="36"/>
      <c r="N303" s="36"/>
      <c r="O303" s="37"/>
      <c r="P303" s="38">
        <f>SUM(D303:O303)</f>
        <v>0</v>
      </c>
      <c r="Q303" s="23"/>
      <c r="R303" s="39">
        <v>24493</v>
      </c>
      <c r="S303" s="23"/>
      <c r="T303" s="23" t="str">
        <f>IF(COUNTIF('[3]Correpondance  PREPA MARG'!A:A,'Prépa marge'!C303)=0,IF(U302="démarque connue (valeur)","",T302),'Prépa marge'!C303)</f>
        <v>Traiteur Trad.</v>
      </c>
      <c r="U303" s="23" t="str">
        <f t="shared" si="153"/>
        <v>CA HT</v>
      </c>
      <c r="V303">
        <f ca="1">IF(U303="","",IF(U303="CA HT",SUMIF('[3]Correpondance  PREPA MARG'!A:A,'Prépa marge'!T303,'[3]Correpondance  PREPA MARG'!CO:CO),""))</f>
        <v>45</v>
      </c>
      <c r="W303" t="str">
        <f t="shared" si="148"/>
        <v/>
      </c>
      <c r="X303" t="str">
        <f>IF(U303="","",IF(AND(U303="Marge ABACO (valeur)",X297=""),SUMIF('[3]Correpondance  PREPA MARG'!A:A,'Prépa marge'!T303,'[3]Correpondance  PREPA MARG'!DB:DB),""))</f>
        <v/>
      </c>
      <c r="Y303" t="str">
        <f>IF(U303="","",IF(U303="Frais accessoires",SUMIF('[3]Correpondance  PREPA MARG'!A:A,'Prépa marge'!T303,'[3]Correpondance  PREPA MARG'!AO:AO),""))</f>
        <v/>
      </c>
      <c r="Z303" t="str">
        <f>IF(U303="","",IF(U303="Cotisation Centrale",SUMIF('[3]Correpondance  PREPA MARG'!A:A,'Prépa marge'!T303,'[3]Correpondance  PREPA MARG'!BO:BO),""))</f>
        <v/>
      </c>
      <c r="AA303" t="str">
        <f>IF(U303="","",IF(U303="CA HT REEL",SUMIF('[3]Correpondance  PREPA MARG'!A:A,'Prépa marge'!T303,'[3]Correpondance  PREPA MARG'!AB:AB),""))</f>
        <v/>
      </c>
      <c r="AB303" t="str">
        <f>IF(U303="","",IF(U303="CAMV REEL",SUMIF('[3]Correpondance  PREPA MARG'!A:A,'Prépa marge'!T303,'[3]Correpondance  PREPA MARG'!BB:BB),""))</f>
        <v/>
      </c>
      <c r="AC303" t="str">
        <f>IF(U303="","",IF(U303="démarque connue (valeur)",SUMIF('[3]Correpondance  PREPA MARG'!A:A,'Prépa marge'!T303,'[3]Correpondance  PREPA MARG'!DO:DO),""))</f>
        <v/>
      </c>
      <c r="AD303" s="2">
        <f t="shared" ca="1" si="151"/>
        <v>45</v>
      </c>
      <c r="AF303">
        <v>23357</v>
      </c>
    </row>
    <row r="304" spans="1:32" ht="15.75" hidden="1" thickBot="1">
      <c r="A304" s="23"/>
      <c r="B304" s="23"/>
      <c r="C304" s="40" t="s">
        <v>1</v>
      </c>
      <c r="D304" s="41"/>
      <c r="E304" s="42"/>
      <c r="F304" s="42"/>
      <c r="G304" s="42"/>
      <c r="H304" s="42"/>
      <c r="I304" s="42"/>
      <c r="J304" s="42"/>
      <c r="K304" s="42"/>
      <c r="L304" s="42"/>
      <c r="M304" s="42"/>
      <c r="N304" s="42"/>
      <c r="O304" s="43"/>
      <c r="P304" s="44">
        <f>SUM(D304:O304)</f>
        <v>0</v>
      </c>
      <c r="Q304" s="23"/>
      <c r="R304" s="45">
        <v>13481</v>
      </c>
      <c r="S304" s="23"/>
      <c r="T304" s="23" t="str">
        <f>IF(COUNTIF('[3]Correpondance  PREPA MARG'!A:A,'Prépa marge'!C304)=0,IF(U303="démarque connue (valeur)","",T303),'Prépa marge'!C304)</f>
        <v>Traiteur Trad.</v>
      </c>
      <c r="U304" s="23" t="str">
        <f t="shared" si="153"/>
        <v>PRMV ABACO</v>
      </c>
      <c r="V304" t="str">
        <f>IF(U304="","",IF(U304="CA HT",SUMIF('[3]Correpondance  PREPA MARG'!A:A,'Prépa marge'!T304,'[3]Correpondance  PREPA MARG'!CO:CO),""))</f>
        <v/>
      </c>
      <c r="W304">
        <f t="shared" ca="1" si="148"/>
        <v>35</v>
      </c>
      <c r="X304" t="str">
        <f>IF(U304="","",IF(AND(U304="Marge ABACO (valeur)",X298=""),SUMIF('[3]Correpondance  PREPA MARG'!A:A,'Prépa marge'!T304,'[3]Correpondance  PREPA MARG'!DB:DB),""))</f>
        <v/>
      </c>
      <c r="Y304" t="str">
        <f>IF(U304="","",IF(U304="Frais accessoires",SUMIF('[3]Correpondance  PREPA MARG'!A:A,'Prépa marge'!T304,'[3]Correpondance  PREPA MARG'!AO:AO),""))</f>
        <v/>
      </c>
      <c r="Z304" t="str">
        <f>IF(U304="","",IF(U304="Cotisation Centrale",SUMIF('[3]Correpondance  PREPA MARG'!A:A,'Prépa marge'!T304,'[3]Correpondance  PREPA MARG'!BO:BO),""))</f>
        <v/>
      </c>
      <c r="AA304" t="str">
        <f>IF(U304="","",IF(U304="CA HT REEL",SUMIF('[3]Correpondance  PREPA MARG'!A:A,'Prépa marge'!T304,'[3]Correpondance  PREPA MARG'!AB:AB),""))</f>
        <v/>
      </c>
      <c r="AB304" t="str">
        <f>IF(U304="","",IF(U304="CAMV REEL",SUMIF('[3]Correpondance  PREPA MARG'!A:A,'Prépa marge'!T304,'[3]Correpondance  PREPA MARG'!BB:BB),""))</f>
        <v/>
      </c>
      <c r="AC304" t="str">
        <f>IF(U304="","",IF(U304="démarque connue (valeur)",SUMIF('[3]Correpondance  PREPA MARG'!A:A,'Prépa marge'!T304,'[3]Correpondance  PREPA MARG'!DO:DO),""))</f>
        <v/>
      </c>
      <c r="AD304" s="2">
        <f t="shared" ca="1" si="151"/>
        <v>35</v>
      </c>
      <c r="AF304">
        <v>13391</v>
      </c>
    </row>
    <row r="305" spans="1:32" hidden="1">
      <c r="A305" s="23"/>
      <c r="B305" s="23"/>
      <c r="C305" s="46" t="s">
        <v>19</v>
      </c>
      <c r="D305" s="47">
        <f t="shared" ref="D305:L305" si="172">D303-D304</f>
        <v>0</v>
      </c>
      <c r="E305" s="47">
        <f t="shared" si="172"/>
        <v>0</v>
      </c>
      <c r="F305" s="47">
        <f t="shared" si="172"/>
        <v>0</v>
      </c>
      <c r="G305" s="47">
        <f t="shared" si="172"/>
        <v>0</v>
      </c>
      <c r="H305" s="47">
        <f t="shared" si="172"/>
        <v>0</v>
      </c>
      <c r="I305" s="47">
        <f t="shared" si="172"/>
        <v>0</v>
      </c>
      <c r="J305" s="47">
        <f t="shared" si="172"/>
        <v>0</v>
      </c>
      <c r="K305" s="47">
        <f t="shared" si="172"/>
        <v>0</v>
      </c>
      <c r="L305" s="47">
        <f t="shared" si="172"/>
        <v>0</v>
      </c>
      <c r="M305" s="47">
        <f>M303-M304</f>
        <v>0</v>
      </c>
      <c r="N305" s="47">
        <f>N303-N304</f>
        <v>0</v>
      </c>
      <c r="O305" s="47">
        <f>O303-O304</f>
        <v>0</v>
      </c>
      <c r="P305" s="48">
        <f>P303-P304</f>
        <v>0</v>
      </c>
      <c r="Q305" s="23"/>
      <c r="R305" s="49" t="s">
        <v>20</v>
      </c>
      <c r="S305" s="23"/>
      <c r="T305" s="23" t="str">
        <f>IF(COUNTIF('[3]Correpondance  PREPA MARG'!A:A,'Prépa marge'!C305)=0,IF(U304="démarque connue (valeur)","",T304),'Prépa marge'!C305)</f>
        <v>Traiteur Trad.</v>
      </c>
      <c r="U305" s="23" t="str">
        <f t="shared" si="153"/>
        <v>Marge ABACO (valeur)</v>
      </c>
      <c r="V305" t="str">
        <f>IF(U305="","",IF(U305="CA HT",SUMIF('[3]Correpondance  PREPA MARG'!A:A,'Prépa marge'!T305,'[3]Correpondance  PREPA MARG'!CO:CO),""))</f>
        <v/>
      </c>
      <c r="W305" t="str">
        <f t="shared" si="148"/>
        <v/>
      </c>
      <c r="X305">
        <f ca="1">IF(U305="","",IF(AND(U305="Marge ABACO (valeur)",X299=""),SUMIF('[3]Correpondance  PREPA MARG'!A:A,'Prépa marge'!T305,'[3]Correpondance  PREPA MARG'!DB:DB),""))</f>
        <v>10</v>
      </c>
      <c r="Y305" t="str">
        <f>IF(U305="","",IF(U305="Frais accessoires",SUMIF('[3]Correpondance  PREPA MARG'!A:A,'Prépa marge'!T305,'[3]Correpondance  PREPA MARG'!AO:AO),""))</f>
        <v/>
      </c>
      <c r="Z305" t="str">
        <f>IF(U305="","",IF(U305="Cotisation Centrale",SUMIF('[3]Correpondance  PREPA MARG'!A:A,'Prépa marge'!T305,'[3]Correpondance  PREPA MARG'!BO:BO),""))</f>
        <v/>
      </c>
      <c r="AA305" t="str">
        <f>IF(U305="","",IF(U305="CA HT REEL",SUMIF('[3]Correpondance  PREPA MARG'!A:A,'Prépa marge'!T305,'[3]Correpondance  PREPA MARG'!AB:AB),""))</f>
        <v/>
      </c>
      <c r="AB305" t="str">
        <f>IF(U305="","",IF(U305="CAMV REEL",SUMIF('[3]Correpondance  PREPA MARG'!A:A,'Prépa marge'!T305,'[3]Correpondance  PREPA MARG'!BB:BB),""))</f>
        <v/>
      </c>
      <c r="AC305" t="str">
        <f>IF(U305="","",IF(U305="démarque connue (valeur)",SUMIF('[3]Correpondance  PREPA MARG'!A:A,'Prépa marge'!T305,'[3]Correpondance  PREPA MARG'!DO:DO),""))</f>
        <v/>
      </c>
      <c r="AD305" s="2" t="str">
        <f t="shared" ca="1" si="151"/>
        <v/>
      </c>
      <c r="AF305" t="s">
        <v>20</v>
      </c>
    </row>
    <row r="306" spans="1:32" hidden="1">
      <c r="A306" s="23"/>
      <c r="B306" s="23"/>
      <c r="C306" s="50" t="s">
        <v>21</v>
      </c>
      <c r="D306" s="51">
        <f t="shared" ref="D306:L306" si="173">IF(D303=0,0,D305/D303)</f>
        <v>0</v>
      </c>
      <c r="E306" s="51">
        <f t="shared" si="173"/>
        <v>0</v>
      </c>
      <c r="F306" s="51">
        <f t="shared" si="173"/>
        <v>0</v>
      </c>
      <c r="G306" s="51">
        <f t="shared" si="173"/>
        <v>0</v>
      </c>
      <c r="H306" s="51">
        <f t="shared" si="173"/>
        <v>0</v>
      </c>
      <c r="I306" s="51">
        <f t="shared" si="173"/>
        <v>0</v>
      </c>
      <c r="J306" s="51">
        <f t="shared" si="173"/>
        <v>0</v>
      </c>
      <c r="K306" s="51">
        <f t="shared" si="173"/>
        <v>0</v>
      </c>
      <c r="L306" s="51">
        <f t="shared" si="173"/>
        <v>0</v>
      </c>
      <c r="M306" s="51">
        <f>IF(M303=0,0,M305/M303)</f>
        <v>0</v>
      </c>
      <c r="N306" s="51">
        <f>IF(N303=0,0,N305/N303)</f>
        <v>0</v>
      </c>
      <c r="O306" s="51">
        <f>IF(O303=0,0,O305/O303)</f>
        <v>0</v>
      </c>
      <c r="P306" s="52">
        <f>IF(P303=0,0,P305/P303)</f>
        <v>0</v>
      </c>
      <c r="Q306" s="23"/>
      <c r="R306" s="53" t="s">
        <v>20</v>
      </c>
      <c r="S306" s="23"/>
      <c r="T306" s="23" t="str">
        <f>IF(COUNTIF('[3]Correpondance  PREPA MARG'!A:A,'Prépa marge'!C306)=0,IF(U305="démarque connue (valeur)","",T305),'Prépa marge'!C306)</f>
        <v>Traiteur Trad.</v>
      </c>
      <c r="U306" s="23" t="str">
        <f t="shared" si="153"/>
        <v/>
      </c>
      <c r="V306" t="str">
        <f>IF(U306="","",IF(U306="CA HT",SUMIF('[3]Correpondance  PREPA MARG'!A:A,'Prépa marge'!T306,'[3]Correpondance  PREPA MARG'!CO:CO),""))</f>
        <v/>
      </c>
      <c r="W306" t="str">
        <f t="shared" si="148"/>
        <v/>
      </c>
      <c r="X306" t="str">
        <f>IF(U306="","",IF(AND(U306="Marge ABACO (valeur)",X300=""),SUMIF('[3]Correpondance  PREPA MARG'!A:A,'Prépa marge'!T306,'[3]Correpondance  PREPA MARG'!DB:DB),""))</f>
        <v/>
      </c>
      <c r="Y306" t="str">
        <f>IF(U306="","",IF(U306="Frais accessoires",SUMIF('[3]Correpondance  PREPA MARG'!A:A,'Prépa marge'!T306,'[3]Correpondance  PREPA MARG'!AO:AO),""))</f>
        <v/>
      </c>
      <c r="Z306" t="str">
        <f>IF(U306="","",IF(U306="Cotisation Centrale",SUMIF('[3]Correpondance  PREPA MARG'!A:A,'Prépa marge'!T306,'[3]Correpondance  PREPA MARG'!BO:BO),""))</f>
        <v/>
      </c>
      <c r="AA306" t="str">
        <f>IF(U306="","",IF(U306="CA HT REEL",SUMIF('[3]Correpondance  PREPA MARG'!A:A,'Prépa marge'!T306,'[3]Correpondance  PREPA MARG'!AB:AB),""))</f>
        <v/>
      </c>
      <c r="AB306" t="str">
        <f>IF(U306="","",IF(U306="CAMV REEL",SUMIF('[3]Correpondance  PREPA MARG'!A:A,'Prépa marge'!T306,'[3]Correpondance  PREPA MARG'!BB:BB),""))</f>
        <v/>
      </c>
      <c r="AC306" t="str">
        <f>IF(U306="","",IF(U306="démarque connue (valeur)",SUMIF('[3]Correpondance  PREPA MARG'!A:A,'Prépa marge'!T306,'[3]Correpondance  PREPA MARG'!DO:DO),""))</f>
        <v/>
      </c>
      <c r="AD306" s="2" t="str">
        <f t="shared" si="151"/>
        <v/>
      </c>
      <c r="AF306" t="s">
        <v>20</v>
      </c>
    </row>
    <row r="307" spans="1:32" hidden="1">
      <c r="A307" s="23"/>
      <c r="B307" s="23"/>
      <c r="C307" s="54" t="s">
        <v>3</v>
      </c>
      <c r="D307" s="35"/>
      <c r="E307" s="36"/>
      <c r="F307" s="36"/>
      <c r="G307" s="36"/>
      <c r="H307" s="36"/>
      <c r="I307" s="55"/>
      <c r="J307" s="55"/>
      <c r="K307" s="36"/>
      <c r="L307" s="36"/>
      <c r="M307" s="36"/>
      <c r="N307" s="36"/>
      <c r="O307" s="37"/>
      <c r="P307" s="56">
        <f>SUM(D307:O307)</f>
        <v>0</v>
      </c>
      <c r="Q307" s="23"/>
      <c r="R307" s="57">
        <v>-104.77999999999975</v>
      </c>
      <c r="S307" s="23"/>
      <c r="T307" s="23" t="str">
        <f>IF(COUNTIF('[3]Correpondance  PREPA MARG'!A:A,'Prépa marge'!C307)=0,IF(U306="démarque connue (valeur)","",T306),'Prépa marge'!C307)</f>
        <v>Traiteur Trad.</v>
      </c>
      <c r="U307" s="23" t="str">
        <f t="shared" si="153"/>
        <v>Frais accessoires</v>
      </c>
      <c r="V307" t="str">
        <f>IF(U307="","",IF(U307="CA HT",SUMIF('[3]Correpondance  PREPA MARG'!A:A,'Prépa marge'!T307,'[3]Correpondance  PREPA MARG'!CO:CO),""))</f>
        <v/>
      </c>
      <c r="W307" t="str">
        <f t="shared" si="148"/>
        <v/>
      </c>
      <c r="X307" t="str">
        <f>IF(U307="","",IF(AND(U307="Marge ABACO (valeur)",X301=""),SUMIF('[3]Correpondance  PREPA MARG'!A:A,'Prépa marge'!T307,'[3]Correpondance  PREPA MARG'!DB:DB),""))</f>
        <v/>
      </c>
      <c r="Y307">
        <f ca="1">IF(U307="","",IF(U307="Frais accessoires",SUMIF('[3]Correpondance  PREPA MARG'!A:A,'Prépa marge'!T307,'[3]Correpondance  PREPA MARG'!AO:AO),""))</f>
        <v>0</v>
      </c>
      <c r="Z307" t="str">
        <f>IF(U307="","",IF(U307="Cotisation Centrale",SUMIF('[3]Correpondance  PREPA MARG'!A:A,'Prépa marge'!T307,'[3]Correpondance  PREPA MARG'!BO:BO),""))</f>
        <v/>
      </c>
      <c r="AA307" t="str">
        <f>IF(U307="","",IF(U307="CA HT REEL",SUMIF('[3]Correpondance  PREPA MARG'!A:A,'Prépa marge'!T307,'[3]Correpondance  PREPA MARG'!AB:AB),""))</f>
        <v/>
      </c>
      <c r="AB307" t="str">
        <f>IF(U307="","",IF(U307="CAMV REEL",SUMIF('[3]Correpondance  PREPA MARG'!A:A,'Prépa marge'!T307,'[3]Correpondance  PREPA MARG'!BB:BB),""))</f>
        <v/>
      </c>
      <c r="AC307" t="str">
        <f>IF(U307="","",IF(U307="démarque connue (valeur)",SUMIF('[3]Correpondance  PREPA MARG'!A:A,'Prépa marge'!T307,'[3]Correpondance  PREPA MARG'!DO:DO),""))</f>
        <v/>
      </c>
      <c r="AD307" s="2" t="str">
        <f t="shared" ca="1" si="151"/>
        <v/>
      </c>
      <c r="AF307">
        <v>213.19</v>
      </c>
    </row>
    <row r="308" spans="1:32" ht="15.75" hidden="1" thickBot="1">
      <c r="A308" s="23"/>
      <c r="B308" s="23"/>
      <c r="C308" s="58" t="s">
        <v>4</v>
      </c>
      <c r="D308" s="41"/>
      <c r="E308" s="42"/>
      <c r="F308" s="42"/>
      <c r="G308" s="42"/>
      <c r="H308" s="42"/>
      <c r="I308" s="42"/>
      <c r="J308" s="42"/>
      <c r="K308" s="42"/>
      <c r="L308" s="42"/>
      <c r="M308" s="42"/>
      <c r="N308" s="42"/>
      <c r="O308" s="43"/>
      <c r="P308" s="56">
        <f>SUM(D308:O308)</f>
        <v>0</v>
      </c>
      <c r="Q308" s="23"/>
      <c r="R308" s="57" t="s">
        <v>20</v>
      </c>
      <c r="S308" s="23"/>
      <c r="T308" s="23" t="str">
        <f>IF(COUNTIF('[3]Correpondance  PREPA MARG'!A:A,'Prépa marge'!C308)=0,IF(U307="démarque connue (valeur)","",T307),'Prépa marge'!C308)</f>
        <v>Traiteur Trad.</v>
      </c>
      <c r="U308" s="23" t="str">
        <f t="shared" si="153"/>
        <v>Cotisation Centrale</v>
      </c>
      <c r="V308" t="str">
        <f>IF(U308="","",IF(U308="CA HT",SUMIF('[3]Correpondance  PREPA MARG'!A:A,'Prépa marge'!T308,'[3]Correpondance  PREPA MARG'!CO:CO),""))</f>
        <v/>
      </c>
      <c r="W308" t="str">
        <f t="shared" si="148"/>
        <v/>
      </c>
      <c r="X308" t="str">
        <f>IF(U308="","",IF(AND(U308="Marge ABACO (valeur)",X302=""),SUMIF('[3]Correpondance  PREPA MARG'!A:A,'Prépa marge'!T308,'[3]Correpondance  PREPA MARG'!DB:DB),""))</f>
        <v/>
      </c>
      <c r="Y308" t="str">
        <f>IF(U308="","",IF(U308="Frais accessoires",SUMIF('[3]Correpondance  PREPA MARG'!A:A,'Prépa marge'!T308,'[3]Correpondance  PREPA MARG'!AO:AO),""))</f>
        <v/>
      </c>
      <c r="Z308">
        <f ca="1">IF(U308="","",IF(U308="Cotisation Centrale",SUMIF('[3]Correpondance  PREPA MARG'!A:A,'Prépa marge'!T308,'[3]Correpondance  PREPA MARG'!BO:BO),""))</f>
        <v>0</v>
      </c>
      <c r="AA308" t="str">
        <f>IF(U308="","",IF(U308="CA HT REEL",SUMIF('[3]Correpondance  PREPA MARG'!A:A,'Prépa marge'!T308,'[3]Correpondance  PREPA MARG'!AB:AB),""))</f>
        <v/>
      </c>
      <c r="AB308" t="str">
        <f>IF(U308="","",IF(U308="CAMV REEL",SUMIF('[3]Correpondance  PREPA MARG'!A:A,'Prépa marge'!T308,'[3]Correpondance  PREPA MARG'!BB:BB),""))</f>
        <v/>
      </c>
      <c r="AC308" t="str">
        <f>IF(U308="","",IF(U308="démarque connue (valeur)",SUMIF('[3]Correpondance  PREPA MARG'!A:A,'Prépa marge'!T308,'[3]Correpondance  PREPA MARG'!DO:DO),""))</f>
        <v/>
      </c>
      <c r="AD308" s="2" t="str">
        <f t="shared" ca="1" si="151"/>
        <v/>
      </c>
      <c r="AF308" t="s">
        <v>20</v>
      </c>
    </row>
    <row r="309" spans="1:32" hidden="1">
      <c r="A309" s="23"/>
      <c r="B309" s="23"/>
      <c r="C309" s="59" t="s">
        <v>22</v>
      </c>
      <c r="D309" s="60">
        <f t="shared" ref="D309:L309" si="174">IF(D315&lt;&gt;0,(D307+D308)/D315,0)</f>
        <v>0</v>
      </c>
      <c r="E309" s="60">
        <f t="shared" si="174"/>
        <v>0</v>
      </c>
      <c r="F309" s="60">
        <f t="shared" si="174"/>
        <v>0</v>
      </c>
      <c r="G309" s="60">
        <f t="shared" si="174"/>
        <v>0</v>
      </c>
      <c r="H309" s="60">
        <f t="shared" si="174"/>
        <v>0</v>
      </c>
      <c r="I309" s="60">
        <f t="shared" si="174"/>
        <v>0</v>
      </c>
      <c r="J309" s="60">
        <f t="shared" si="174"/>
        <v>0</v>
      </c>
      <c r="K309" s="60">
        <f t="shared" si="174"/>
        <v>0</v>
      </c>
      <c r="L309" s="60">
        <f t="shared" si="174"/>
        <v>0</v>
      </c>
      <c r="M309" s="60">
        <f>IF(M315&lt;&gt;0,(M307+M308)/M315,0)</f>
        <v>0</v>
      </c>
      <c r="N309" s="60">
        <f>IF(N315&lt;&gt;0,(N307+N308)/N315,0)</f>
        <v>0</v>
      </c>
      <c r="O309" s="60">
        <f>IF(O315&lt;&gt;0,(O307+O308)/O315,0)</f>
        <v>0</v>
      </c>
      <c r="P309" s="61">
        <f>IF(P315&lt;&gt;0,(P307+P308)/P315,0)</f>
        <v>0</v>
      </c>
      <c r="Q309" s="23"/>
      <c r="R309" s="62" t="s">
        <v>20</v>
      </c>
      <c r="S309" s="23"/>
      <c r="T309" s="23" t="str">
        <f>IF(COUNTIF('[3]Correpondance  PREPA MARG'!A:A,'Prépa marge'!C309)=0,IF(U308="démarque connue (valeur)","",T308),'Prépa marge'!C309)</f>
        <v>Traiteur Trad.</v>
      </c>
      <c r="U309" s="23" t="str">
        <f t="shared" si="153"/>
        <v/>
      </c>
      <c r="V309" t="str">
        <f>IF(U309="","",IF(U309="CA HT",SUMIF('[3]Correpondance  PREPA MARG'!A:A,'Prépa marge'!T309,'[3]Correpondance  PREPA MARG'!CO:CO),""))</f>
        <v/>
      </c>
      <c r="W309" t="str">
        <f t="shared" si="148"/>
        <v/>
      </c>
      <c r="X309" t="str">
        <f>IF(U309="","",IF(AND(U309="Marge ABACO (valeur)",X303=""),SUMIF('[3]Correpondance  PREPA MARG'!A:A,'Prépa marge'!T309,'[3]Correpondance  PREPA MARG'!DB:DB),""))</f>
        <v/>
      </c>
      <c r="Y309" t="str">
        <f>IF(U309="","",IF(U309="Frais accessoires",SUMIF('[3]Correpondance  PREPA MARG'!A:A,'Prépa marge'!T309,'[3]Correpondance  PREPA MARG'!AO:AO),""))</f>
        <v/>
      </c>
      <c r="Z309" t="str">
        <f>IF(U309="","",IF(U309="Cotisation Centrale",SUMIF('[3]Correpondance  PREPA MARG'!A:A,'Prépa marge'!T309,'[3]Correpondance  PREPA MARG'!BO:BO),""))</f>
        <v/>
      </c>
      <c r="AA309" t="str">
        <f>IF(U309="","",IF(U309="CA HT REEL",SUMIF('[3]Correpondance  PREPA MARG'!A:A,'Prépa marge'!T309,'[3]Correpondance  PREPA MARG'!AB:AB),""))</f>
        <v/>
      </c>
      <c r="AB309" t="str">
        <f>IF(U309="","",IF(U309="CAMV REEL",SUMIF('[3]Correpondance  PREPA MARG'!A:A,'Prépa marge'!T309,'[3]Correpondance  PREPA MARG'!BB:BB),""))</f>
        <v/>
      </c>
      <c r="AC309" t="str">
        <f>IF(U309="","",IF(U309="démarque connue (valeur)",SUMIF('[3]Correpondance  PREPA MARG'!A:A,'Prépa marge'!T309,'[3]Correpondance  PREPA MARG'!DO:DO),""))</f>
        <v/>
      </c>
      <c r="AD309" s="2" t="str">
        <f t="shared" si="151"/>
        <v/>
      </c>
      <c r="AF309" t="s">
        <v>20</v>
      </c>
    </row>
    <row r="310" spans="1:32" hidden="1">
      <c r="A310" s="23"/>
      <c r="B310" s="23"/>
      <c r="C310" s="63" t="s">
        <v>23</v>
      </c>
      <c r="D310" s="64">
        <f>D304+D307+D308</f>
        <v>0</v>
      </c>
      <c r="E310" s="64">
        <f t="shared" ref="E310:L310" si="175">E304+E307+E308</f>
        <v>0</v>
      </c>
      <c r="F310" s="64">
        <f t="shared" si="175"/>
        <v>0</v>
      </c>
      <c r="G310" s="64">
        <f t="shared" si="175"/>
        <v>0</v>
      </c>
      <c r="H310" s="64">
        <f t="shared" si="175"/>
        <v>0</v>
      </c>
      <c r="I310" s="64">
        <f t="shared" si="175"/>
        <v>0</v>
      </c>
      <c r="J310" s="64">
        <f t="shared" si="175"/>
        <v>0</v>
      </c>
      <c r="K310" s="64">
        <f t="shared" si="175"/>
        <v>0</v>
      </c>
      <c r="L310" s="64">
        <f t="shared" si="175"/>
        <v>0</v>
      </c>
      <c r="M310" s="64">
        <f>M304+M307+M308</f>
        <v>0</v>
      </c>
      <c r="N310" s="64">
        <f>N304+N307+N308</f>
        <v>0</v>
      </c>
      <c r="O310" s="64">
        <f>O304+O307+O308</f>
        <v>0</v>
      </c>
      <c r="P310" s="65">
        <f>SUM(D310:O310)</f>
        <v>0</v>
      </c>
      <c r="Q310" s="23"/>
      <c r="R310" s="66" t="s">
        <v>20</v>
      </c>
      <c r="S310" s="23"/>
      <c r="T310" s="23" t="str">
        <f>IF(COUNTIF('[3]Correpondance  PREPA MARG'!A:A,'Prépa marge'!C310)=0,IF(U309="démarque connue (valeur)","",T309),'Prépa marge'!C310)</f>
        <v>Traiteur Trad.</v>
      </c>
      <c r="U310" s="23" t="str">
        <f t="shared" si="153"/>
        <v/>
      </c>
      <c r="V310" t="str">
        <f>IF(U310="","",IF(U310="CA HT",SUMIF('[3]Correpondance  PREPA MARG'!A:A,'Prépa marge'!T310,'[3]Correpondance  PREPA MARG'!CO:CO),""))</f>
        <v/>
      </c>
      <c r="W310" t="str">
        <f t="shared" ca="1" si="148"/>
        <v/>
      </c>
      <c r="X310" t="str">
        <f>IF(U310="","",IF(AND(U310="Marge ABACO (valeur)",X304=""),SUMIF('[3]Correpondance  PREPA MARG'!A:A,'Prépa marge'!T310,'[3]Correpondance  PREPA MARG'!DB:DB),""))</f>
        <v/>
      </c>
      <c r="Y310" t="str">
        <f>IF(U310="","",IF(U310="Frais accessoires",SUMIF('[3]Correpondance  PREPA MARG'!A:A,'Prépa marge'!T310,'[3]Correpondance  PREPA MARG'!AO:AO),""))</f>
        <v/>
      </c>
      <c r="Z310" t="str">
        <f>IF(U310="","",IF(U310="Cotisation Centrale",SUMIF('[3]Correpondance  PREPA MARG'!A:A,'Prépa marge'!T310,'[3]Correpondance  PREPA MARG'!BO:BO),""))</f>
        <v/>
      </c>
      <c r="AA310" t="str">
        <f>IF(U310="","",IF(U310="CA HT REEL",SUMIF('[3]Correpondance  PREPA MARG'!A:A,'Prépa marge'!T310,'[3]Correpondance  PREPA MARG'!AB:AB),""))</f>
        <v/>
      </c>
      <c r="AB310" t="str">
        <f>IF(U310="","",IF(U310="CAMV REEL",SUMIF('[3]Correpondance  PREPA MARG'!A:A,'Prépa marge'!T310,'[3]Correpondance  PREPA MARG'!BB:BB),""))</f>
        <v/>
      </c>
      <c r="AC310" t="str">
        <f>IF(U310="","",IF(U310="démarque connue (valeur)",SUMIF('[3]Correpondance  PREPA MARG'!A:A,'Prépa marge'!T310,'[3]Correpondance  PREPA MARG'!DO:DO),""))</f>
        <v/>
      </c>
      <c r="AD310" s="2" t="str">
        <f t="shared" ca="1" si="151"/>
        <v/>
      </c>
      <c r="AF310" t="s">
        <v>20</v>
      </c>
    </row>
    <row r="311" spans="1:32" hidden="1">
      <c r="A311" s="23"/>
      <c r="B311" s="23"/>
      <c r="C311" s="63" t="s">
        <v>19</v>
      </c>
      <c r="D311" s="64">
        <f t="shared" ref="D311:L311" si="176">D303-D310</f>
        <v>0</v>
      </c>
      <c r="E311" s="64">
        <f t="shared" si="176"/>
        <v>0</v>
      </c>
      <c r="F311" s="64">
        <f t="shared" si="176"/>
        <v>0</v>
      </c>
      <c r="G311" s="64">
        <f t="shared" si="176"/>
        <v>0</v>
      </c>
      <c r="H311" s="64">
        <f t="shared" si="176"/>
        <v>0</v>
      </c>
      <c r="I311" s="64">
        <f t="shared" si="176"/>
        <v>0</v>
      </c>
      <c r="J311" s="64">
        <f t="shared" si="176"/>
        <v>0</v>
      </c>
      <c r="K311" s="64">
        <f t="shared" si="176"/>
        <v>0</v>
      </c>
      <c r="L311" s="64">
        <f t="shared" si="176"/>
        <v>0</v>
      </c>
      <c r="M311" s="64">
        <f>M303-M310</f>
        <v>0</v>
      </c>
      <c r="N311" s="64">
        <f>N303-N310</f>
        <v>0</v>
      </c>
      <c r="O311" s="64">
        <f>O303-O310</f>
        <v>0</v>
      </c>
      <c r="P311" s="65">
        <f>SUM(D311:O311)</f>
        <v>0</v>
      </c>
      <c r="Q311" s="23"/>
      <c r="R311" s="66" t="s">
        <v>20</v>
      </c>
      <c r="S311" s="23"/>
      <c r="T311" s="23" t="str">
        <f>IF(COUNTIF('[3]Correpondance  PREPA MARG'!A:A,'Prépa marge'!C311)=0,IF(U310="démarque connue (valeur)","",T310),'Prépa marge'!C311)</f>
        <v>Traiteur Trad.</v>
      </c>
      <c r="U311" s="23" t="str">
        <f t="shared" si="153"/>
        <v>Marge ABACO (valeur)</v>
      </c>
      <c r="V311" t="str">
        <f>IF(U311="","",IF(U311="CA HT",SUMIF('[3]Correpondance  PREPA MARG'!A:A,'Prépa marge'!T311,'[3]Correpondance  PREPA MARG'!CO:CO),""))</f>
        <v/>
      </c>
      <c r="W311" t="str">
        <f t="shared" si="148"/>
        <v/>
      </c>
      <c r="X311" t="str">
        <f ca="1">IF(U311="","",IF(AND(U311="Marge ABACO (valeur)",X305=""),SUMIF('[3]Correpondance  PREPA MARG'!A:A,'Prépa marge'!T311,'[3]Correpondance  PREPA MARG'!DB:DB),""))</f>
        <v/>
      </c>
      <c r="Y311" t="str">
        <f>IF(U311="","",IF(U311="Frais accessoires",SUMIF('[3]Correpondance  PREPA MARG'!A:A,'Prépa marge'!T311,'[3]Correpondance  PREPA MARG'!AO:AO),""))</f>
        <v/>
      </c>
      <c r="Z311" t="str">
        <f>IF(U311="","",IF(U311="Cotisation Centrale",SUMIF('[3]Correpondance  PREPA MARG'!A:A,'Prépa marge'!T311,'[3]Correpondance  PREPA MARG'!BO:BO),""))</f>
        <v/>
      </c>
      <c r="AA311" t="str">
        <f>IF(U311="","",IF(U311="CA HT REEL",SUMIF('[3]Correpondance  PREPA MARG'!A:A,'Prépa marge'!T311,'[3]Correpondance  PREPA MARG'!AB:AB),""))</f>
        <v/>
      </c>
      <c r="AB311" t="str">
        <f>IF(U311="","",IF(U311="CAMV REEL",SUMIF('[3]Correpondance  PREPA MARG'!A:A,'Prépa marge'!T311,'[3]Correpondance  PREPA MARG'!BB:BB),""))</f>
        <v/>
      </c>
      <c r="AC311" t="str">
        <f>IF(U311="","",IF(U311="démarque connue (valeur)",SUMIF('[3]Correpondance  PREPA MARG'!A:A,'Prépa marge'!T311,'[3]Correpondance  PREPA MARG'!DO:DO),""))</f>
        <v/>
      </c>
      <c r="AD311" s="2" t="str">
        <f t="shared" ca="1" si="151"/>
        <v/>
      </c>
      <c r="AF311" t="s">
        <v>20</v>
      </c>
    </row>
    <row r="312" spans="1:32" hidden="1">
      <c r="A312" s="23"/>
      <c r="B312" s="23"/>
      <c r="C312" s="50" t="s">
        <v>24</v>
      </c>
      <c r="D312" s="67">
        <f t="shared" ref="D312:L312" si="177">IF(D303=0,0,D311/D303)</f>
        <v>0</v>
      </c>
      <c r="E312" s="67">
        <f t="shared" si="177"/>
        <v>0</v>
      </c>
      <c r="F312" s="67">
        <f t="shared" si="177"/>
        <v>0</v>
      </c>
      <c r="G312" s="67">
        <f t="shared" si="177"/>
        <v>0</v>
      </c>
      <c r="H312" s="67">
        <f t="shared" si="177"/>
        <v>0</v>
      </c>
      <c r="I312" s="67">
        <f t="shared" si="177"/>
        <v>0</v>
      </c>
      <c r="J312" s="67">
        <f t="shared" si="177"/>
        <v>0</v>
      </c>
      <c r="K312" s="67">
        <f t="shared" si="177"/>
        <v>0</v>
      </c>
      <c r="L312" s="67">
        <f t="shared" si="177"/>
        <v>0</v>
      </c>
      <c r="M312" s="67">
        <f>IF(M303=0,0,M311/M303)</f>
        <v>0</v>
      </c>
      <c r="N312" s="67">
        <f>IF(N303=0,0,N311/N303)</f>
        <v>0</v>
      </c>
      <c r="O312" s="67">
        <f>IF(O303=0,0,O311/O303)</f>
        <v>0</v>
      </c>
      <c r="P312" s="67">
        <f>IF(P303=0,0,P311/P303)</f>
        <v>0</v>
      </c>
      <c r="Q312" s="23"/>
      <c r="R312" s="68" t="s">
        <v>20</v>
      </c>
      <c r="S312" s="23"/>
      <c r="T312" s="23" t="str">
        <f>IF(COUNTIF('[3]Correpondance  PREPA MARG'!A:A,'Prépa marge'!C312)=0,IF(U311="démarque connue (valeur)","",T311),'Prépa marge'!C312)</f>
        <v>Traiteur Trad.</v>
      </c>
      <c r="U312" s="23" t="str">
        <f t="shared" si="153"/>
        <v/>
      </c>
      <c r="V312" t="str">
        <f>IF(U312="","",IF(U312="CA HT",SUMIF('[3]Correpondance  PREPA MARG'!A:A,'Prépa marge'!T312,'[3]Correpondance  PREPA MARG'!CO:CO),""))</f>
        <v/>
      </c>
      <c r="W312" t="str">
        <f t="shared" si="148"/>
        <v/>
      </c>
      <c r="X312" t="str">
        <f>IF(U312="","",IF(AND(U312="Marge ABACO (valeur)",X306=""),SUMIF('[3]Correpondance  PREPA MARG'!A:A,'Prépa marge'!T312,'[3]Correpondance  PREPA MARG'!DB:DB),""))</f>
        <v/>
      </c>
      <c r="Y312" t="str">
        <f>IF(U312="","",IF(U312="Frais accessoires",SUMIF('[3]Correpondance  PREPA MARG'!A:A,'Prépa marge'!T312,'[3]Correpondance  PREPA MARG'!AO:AO),""))</f>
        <v/>
      </c>
      <c r="Z312" t="str">
        <f>IF(U312="","",IF(U312="Cotisation Centrale",SUMIF('[3]Correpondance  PREPA MARG'!A:A,'Prépa marge'!T312,'[3]Correpondance  PREPA MARG'!BO:BO),""))</f>
        <v/>
      </c>
      <c r="AA312" t="str">
        <f>IF(U312="","",IF(U312="CA HT REEL",SUMIF('[3]Correpondance  PREPA MARG'!A:A,'Prépa marge'!T312,'[3]Correpondance  PREPA MARG'!AB:AB),""))</f>
        <v/>
      </c>
      <c r="AB312" t="str">
        <f>IF(U312="","",IF(U312="CAMV REEL",SUMIF('[3]Correpondance  PREPA MARG'!A:A,'Prépa marge'!T312,'[3]Correpondance  PREPA MARG'!BB:BB),""))</f>
        <v/>
      </c>
      <c r="AC312" t="str">
        <f>IF(U312="","",IF(U312="démarque connue (valeur)",SUMIF('[3]Correpondance  PREPA MARG'!A:A,'Prépa marge'!T312,'[3]Correpondance  PREPA MARG'!DO:DO),""))</f>
        <v/>
      </c>
      <c r="AD312" s="2" t="str">
        <f t="shared" si="151"/>
        <v/>
      </c>
      <c r="AF312" t="s">
        <v>20</v>
      </c>
    </row>
    <row r="313" spans="1:32" hidden="1">
      <c r="A313" s="23"/>
      <c r="B313" s="23"/>
      <c r="C313" s="23"/>
      <c r="D313" s="23"/>
      <c r="E313" s="23"/>
      <c r="F313" s="23"/>
      <c r="G313" s="23"/>
      <c r="H313" s="23"/>
      <c r="I313" s="23"/>
      <c r="J313" s="23"/>
      <c r="K313" s="23"/>
      <c r="L313" s="23"/>
      <c r="M313" s="23"/>
      <c r="N313" s="23"/>
      <c r="O313" s="23"/>
      <c r="P313" s="23"/>
      <c r="Q313" s="23"/>
      <c r="R313" s="29" t="s">
        <v>20</v>
      </c>
      <c r="S313" s="23"/>
      <c r="T313" s="23" t="str">
        <f>IF(COUNTIF('[3]Correpondance  PREPA MARG'!A:A,'Prépa marge'!C313)=0,IF(U312="démarque connue (valeur)","",T312),'Prépa marge'!C313)</f>
        <v>Traiteur Trad.</v>
      </c>
      <c r="U313" s="23" t="str">
        <f t="shared" si="153"/>
        <v/>
      </c>
      <c r="V313" t="str">
        <f>IF(U313="","",IF(U313="CA HT",SUMIF('[3]Correpondance  PREPA MARG'!A:A,'Prépa marge'!T313,'[3]Correpondance  PREPA MARG'!CO:CO),""))</f>
        <v/>
      </c>
      <c r="W313" t="str">
        <f t="shared" si="148"/>
        <v/>
      </c>
      <c r="X313" t="str">
        <f>IF(U313="","",IF(AND(U313="Marge ABACO (valeur)",X307=""),SUMIF('[3]Correpondance  PREPA MARG'!A:A,'Prépa marge'!T313,'[3]Correpondance  PREPA MARG'!DB:DB),""))</f>
        <v/>
      </c>
      <c r="Y313" t="str">
        <f>IF(U313="","",IF(U313="Frais accessoires",SUMIF('[3]Correpondance  PREPA MARG'!A:A,'Prépa marge'!T313,'[3]Correpondance  PREPA MARG'!AO:AO),""))</f>
        <v/>
      </c>
      <c r="Z313" t="str">
        <f>IF(U313="","",IF(U313="Cotisation Centrale",SUMIF('[3]Correpondance  PREPA MARG'!A:A,'Prépa marge'!T313,'[3]Correpondance  PREPA MARG'!BO:BO),""))</f>
        <v/>
      </c>
      <c r="AA313" t="str">
        <f>IF(U313="","",IF(U313="CA HT REEL",SUMIF('[3]Correpondance  PREPA MARG'!A:A,'Prépa marge'!T313,'[3]Correpondance  PREPA MARG'!AB:AB),""))</f>
        <v/>
      </c>
      <c r="AB313" t="str">
        <f>IF(U313="","",IF(U313="CAMV REEL",SUMIF('[3]Correpondance  PREPA MARG'!A:A,'Prépa marge'!T313,'[3]Correpondance  PREPA MARG'!BB:BB),""))</f>
        <v/>
      </c>
      <c r="AC313" t="str">
        <f>IF(U313="","",IF(U313="démarque connue (valeur)",SUMIF('[3]Correpondance  PREPA MARG'!A:A,'Prépa marge'!T313,'[3]Correpondance  PREPA MARG'!DO:DO),""))</f>
        <v/>
      </c>
      <c r="AD313" s="2" t="str">
        <f t="shared" si="151"/>
        <v/>
      </c>
      <c r="AF313" t="s">
        <v>20</v>
      </c>
    </row>
    <row r="314" spans="1:32" hidden="1">
      <c r="A314" s="23"/>
      <c r="B314" s="23"/>
      <c r="C314" s="30" t="s">
        <v>25</v>
      </c>
      <c r="D314" s="31"/>
      <c r="E314" s="31"/>
      <c r="F314" s="31"/>
      <c r="G314" s="31"/>
      <c r="H314" s="31"/>
      <c r="I314" s="31"/>
      <c r="J314" s="31"/>
      <c r="K314" s="31"/>
      <c r="L314" s="31"/>
      <c r="M314" s="31"/>
      <c r="N314" s="31"/>
      <c r="O314" s="31"/>
      <c r="P314" s="32"/>
      <c r="Q314" s="23"/>
      <c r="R314" s="33" t="s">
        <v>20</v>
      </c>
      <c r="S314" s="23"/>
      <c r="T314" s="23" t="str">
        <f>IF(COUNTIF('[3]Correpondance  PREPA MARG'!A:A,'Prépa marge'!C314)=0,IF(U313="démarque connue (valeur)","",T313),'Prépa marge'!C314)</f>
        <v>Traiteur Trad.</v>
      </c>
      <c r="U314" s="23" t="str">
        <f t="shared" si="153"/>
        <v/>
      </c>
      <c r="V314" t="str">
        <f>IF(U314="","",IF(U314="CA HT",SUMIF('[3]Correpondance  PREPA MARG'!A:A,'Prépa marge'!T314,'[3]Correpondance  PREPA MARG'!CO:CO),""))</f>
        <v/>
      </c>
      <c r="W314" t="str">
        <f t="shared" si="148"/>
        <v/>
      </c>
      <c r="X314" t="str">
        <f>IF(U314="","",IF(AND(U314="Marge ABACO (valeur)",X308=""),SUMIF('[3]Correpondance  PREPA MARG'!A:A,'Prépa marge'!T314,'[3]Correpondance  PREPA MARG'!DB:DB),""))</f>
        <v/>
      </c>
      <c r="Y314" t="str">
        <f>IF(U314="","",IF(U314="Frais accessoires",SUMIF('[3]Correpondance  PREPA MARG'!A:A,'Prépa marge'!T314,'[3]Correpondance  PREPA MARG'!AO:AO),""))</f>
        <v/>
      </c>
      <c r="Z314" t="str">
        <f>IF(U314="","",IF(U314="Cotisation Centrale",SUMIF('[3]Correpondance  PREPA MARG'!A:A,'Prépa marge'!T314,'[3]Correpondance  PREPA MARG'!BO:BO),""))</f>
        <v/>
      </c>
      <c r="AA314" t="str">
        <f>IF(U314="","",IF(U314="CA HT REEL",SUMIF('[3]Correpondance  PREPA MARG'!A:A,'Prépa marge'!T314,'[3]Correpondance  PREPA MARG'!AB:AB),""))</f>
        <v/>
      </c>
      <c r="AB314" t="str">
        <f>IF(U314="","",IF(U314="CAMV REEL",SUMIF('[3]Correpondance  PREPA MARG'!A:A,'Prépa marge'!T314,'[3]Correpondance  PREPA MARG'!BB:BB),""))</f>
        <v/>
      </c>
      <c r="AC314" t="str">
        <f>IF(U314="","",IF(U314="démarque connue (valeur)",SUMIF('[3]Correpondance  PREPA MARG'!A:A,'Prépa marge'!T314,'[3]Correpondance  PREPA MARG'!DO:DO),""))</f>
        <v/>
      </c>
      <c r="AD314" s="2" t="str">
        <f t="shared" si="151"/>
        <v/>
      </c>
      <c r="AF314" t="s">
        <v>20</v>
      </c>
    </row>
    <row r="315" spans="1:32" hidden="1">
      <c r="A315" s="23"/>
      <c r="B315" s="23"/>
      <c r="C315" s="69" t="s">
        <v>5</v>
      </c>
      <c r="D315" s="35"/>
      <c r="E315" s="36"/>
      <c r="F315" s="36"/>
      <c r="G315" s="36"/>
      <c r="H315" s="36"/>
      <c r="I315" s="55"/>
      <c r="J315" s="55"/>
      <c r="K315" s="36"/>
      <c r="L315" s="55"/>
      <c r="M315" s="55"/>
      <c r="N315" s="55"/>
      <c r="O315" s="70"/>
      <c r="P315" s="38">
        <f>SUM(D315:O315)</f>
        <v>0</v>
      </c>
      <c r="Q315" s="23"/>
      <c r="R315" s="39">
        <v>24493.159999999974</v>
      </c>
      <c r="S315" s="23"/>
      <c r="T315" s="23" t="str">
        <f>IF(COUNTIF('[3]Correpondance  PREPA MARG'!A:A,'Prépa marge'!C315)=0,IF(U314="démarque connue (valeur)","",T314),'Prépa marge'!C315)</f>
        <v>Traiteur Trad.</v>
      </c>
      <c r="U315" s="23" t="str">
        <f t="shared" si="153"/>
        <v>CA HT REEL</v>
      </c>
      <c r="V315" t="str">
        <f>IF(U315="","",IF(U315="CA HT",SUMIF('[3]Correpondance  PREPA MARG'!A:A,'Prépa marge'!T315,'[3]Correpondance  PREPA MARG'!CO:CO),""))</f>
        <v/>
      </c>
      <c r="W315" t="str">
        <f t="shared" si="148"/>
        <v/>
      </c>
      <c r="X315" t="str">
        <f>IF(U315="","",IF(AND(U315="Marge ABACO (valeur)",X309=""),SUMIF('[3]Correpondance  PREPA MARG'!A:A,'Prépa marge'!T315,'[3]Correpondance  PREPA MARG'!DB:DB),""))</f>
        <v/>
      </c>
      <c r="Y315" t="str">
        <f>IF(U315="","",IF(U315="Frais accessoires",SUMIF('[3]Correpondance  PREPA MARG'!A:A,'Prépa marge'!T315,'[3]Correpondance  PREPA MARG'!AO:AO),""))</f>
        <v/>
      </c>
      <c r="Z315" t="str">
        <f>IF(U315="","",IF(U315="Cotisation Centrale",SUMIF('[3]Correpondance  PREPA MARG'!A:A,'Prépa marge'!T315,'[3]Correpondance  PREPA MARG'!BO:BO),""))</f>
        <v/>
      </c>
      <c r="AA315">
        <f ca="1">IF(U315="","",IF(U315="CA HT REEL",SUMIF('[3]Correpondance  PREPA MARG'!A:A,'Prépa marge'!T315,'[3]Correpondance  PREPA MARG'!AB:AB),""))</f>
        <v>44.93</v>
      </c>
      <c r="AB315" t="str">
        <f>IF(U315="","",IF(U315="CAMV REEL",SUMIF('[3]Correpondance  PREPA MARG'!A:A,'Prépa marge'!T315,'[3]Correpondance  PREPA MARG'!BB:BB),""))</f>
        <v/>
      </c>
      <c r="AC315" t="str">
        <f>IF(U315="","",IF(U315="démarque connue (valeur)",SUMIF('[3]Correpondance  PREPA MARG'!A:A,'Prépa marge'!T315,'[3]Correpondance  PREPA MARG'!DO:DO),""))</f>
        <v/>
      </c>
      <c r="AD315" s="2">
        <f t="shared" ca="1" si="151"/>
        <v>44.93</v>
      </c>
      <c r="AF315">
        <v>22472.390000000003</v>
      </c>
    </row>
    <row r="316" spans="1:32" ht="15.75" hidden="1" thickBot="1">
      <c r="A316" s="23"/>
      <c r="B316" s="23"/>
      <c r="C316" s="58" t="s">
        <v>6</v>
      </c>
      <c r="D316" s="41"/>
      <c r="E316" s="42"/>
      <c r="F316" s="42"/>
      <c r="G316" s="42"/>
      <c r="H316" s="42"/>
      <c r="I316" s="42"/>
      <c r="J316" s="71"/>
      <c r="K316" s="71"/>
      <c r="L316" s="71"/>
      <c r="M316" s="71"/>
      <c r="N316" s="71"/>
      <c r="O316" s="72"/>
      <c r="P316" s="56">
        <f>SUM(D316:O316)</f>
        <v>0</v>
      </c>
      <c r="Q316" s="23"/>
      <c r="R316" s="57">
        <v>13792.909999999974</v>
      </c>
      <c r="S316" s="23"/>
      <c r="T316" s="23" t="str">
        <f>IF(COUNTIF('[3]Correpondance  PREPA MARG'!A:A,'Prépa marge'!C316)=0,IF(U315="démarque connue (valeur)","",T315),'Prépa marge'!C316)</f>
        <v>Traiteur Trad.</v>
      </c>
      <c r="U316" s="23" t="str">
        <f t="shared" si="153"/>
        <v>CAMV REEL</v>
      </c>
      <c r="V316" t="str">
        <f>IF(U316="","",IF(U316="CA HT",SUMIF('[3]Correpondance  PREPA MARG'!A:A,'Prépa marge'!T316,'[3]Correpondance  PREPA MARG'!CO:CO),""))</f>
        <v/>
      </c>
      <c r="W316" t="str">
        <f t="shared" si="148"/>
        <v/>
      </c>
      <c r="X316" t="str">
        <f>IF(U316="","",IF(AND(U316="Marge ABACO (valeur)",X310=""),SUMIF('[3]Correpondance  PREPA MARG'!A:A,'Prépa marge'!T316,'[3]Correpondance  PREPA MARG'!DB:DB),""))</f>
        <v/>
      </c>
      <c r="Y316" t="str">
        <f>IF(U316="","",IF(U316="Frais accessoires",SUMIF('[3]Correpondance  PREPA MARG'!A:A,'Prépa marge'!T316,'[3]Correpondance  PREPA MARG'!AO:AO),""))</f>
        <v/>
      </c>
      <c r="Z316" t="str">
        <f>IF(U316="","",IF(U316="Cotisation Centrale",SUMIF('[3]Correpondance  PREPA MARG'!A:A,'Prépa marge'!T316,'[3]Correpondance  PREPA MARG'!BO:BO),""))</f>
        <v/>
      </c>
      <c r="AA316" t="str">
        <f>IF(U316="","",IF(U316="CA HT REEL",SUMIF('[3]Correpondance  PREPA MARG'!A:A,'Prépa marge'!T316,'[3]Correpondance  PREPA MARG'!AB:AB),""))</f>
        <v/>
      </c>
      <c r="AB316">
        <f ca="1">IF(U316="","",IF(U316="CAMV REEL",SUMIF('[3]Correpondance  PREPA MARG'!A:A,'Prépa marge'!T316,'[3]Correpondance  PREPA MARG'!BB:BB),""))</f>
        <v>34.72</v>
      </c>
      <c r="AC316" t="str">
        <f>IF(U316="","",IF(U316="démarque connue (valeur)",SUMIF('[3]Correpondance  PREPA MARG'!A:A,'Prépa marge'!T316,'[3]Correpondance  PREPA MARG'!DO:DO),""))</f>
        <v/>
      </c>
      <c r="AD316" s="2">
        <f t="shared" ca="1" si="151"/>
        <v>34.72</v>
      </c>
      <c r="AF316">
        <v>15102.23</v>
      </c>
    </row>
    <row r="317" spans="1:32" hidden="1">
      <c r="A317" s="23"/>
      <c r="B317" s="23"/>
      <c r="C317" s="59" t="s">
        <v>26</v>
      </c>
      <c r="D317" s="73">
        <f t="shared" ref="D317:L317" si="178">D315-D316-D307-D308</f>
        <v>0</v>
      </c>
      <c r="E317" s="73">
        <f t="shared" si="178"/>
        <v>0</v>
      </c>
      <c r="F317" s="73">
        <f t="shared" si="178"/>
        <v>0</v>
      </c>
      <c r="G317" s="73">
        <f t="shared" si="178"/>
        <v>0</v>
      </c>
      <c r="H317" s="73">
        <f t="shared" si="178"/>
        <v>0</v>
      </c>
      <c r="I317" s="73">
        <f t="shared" si="178"/>
        <v>0</v>
      </c>
      <c r="J317" s="73">
        <f t="shared" si="178"/>
        <v>0</v>
      </c>
      <c r="K317" s="73">
        <f t="shared" si="178"/>
        <v>0</v>
      </c>
      <c r="L317" s="73">
        <f t="shared" si="178"/>
        <v>0</v>
      </c>
      <c r="M317" s="73">
        <f>M315-M316-M307-M308</f>
        <v>0</v>
      </c>
      <c r="N317" s="73">
        <f>N315-N316-N307-N308</f>
        <v>0</v>
      </c>
      <c r="O317" s="73">
        <f>O315-O316-O307-O308</f>
        <v>0</v>
      </c>
      <c r="P317" s="74">
        <f>SUM(D317:O317)</f>
        <v>0</v>
      </c>
      <c r="Q317" s="23"/>
      <c r="R317" s="57" t="s">
        <v>20</v>
      </c>
      <c r="S317" s="23"/>
      <c r="T317" s="23" t="str">
        <f>IF(COUNTIF('[3]Correpondance  PREPA MARG'!A:A,'Prépa marge'!C317)=0,IF(U316="démarque connue (valeur)","",T316),'Prépa marge'!C317)</f>
        <v>Traiteur Trad.</v>
      </c>
      <c r="U317" s="23" t="str">
        <f t="shared" si="153"/>
        <v/>
      </c>
      <c r="V317" t="str">
        <f>IF(U317="","",IF(U317="CA HT",SUMIF('[3]Correpondance  PREPA MARG'!A:A,'Prépa marge'!T317,'[3]Correpondance  PREPA MARG'!CO:CO),""))</f>
        <v/>
      </c>
      <c r="W317" t="str">
        <f t="shared" si="148"/>
        <v/>
      </c>
      <c r="X317" t="str">
        <f>IF(U317="","",IF(AND(U317="Marge ABACO (valeur)",X311=""),SUMIF('[3]Correpondance  PREPA MARG'!A:A,'Prépa marge'!T317,'[3]Correpondance  PREPA MARG'!DB:DB),""))</f>
        <v/>
      </c>
      <c r="Y317" t="str">
        <f>IF(U317="","",IF(U317="Frais accessoires",SUMIF('[3]Correpondance  PREPA MARG'!A:A,'Prépa marge'!T317,'[3]Correpondance  PREPA MARG'!AO:AO),""))</f>
        <v/>
      </c>
      <c r="Z317" t="str">
        <f>IF(U317="","",IF(U317="Cotisation Centrale",SUMIF('[3]Correpondance  PREPA MARG'!A:A,'Prépa marge'!T317,'[3]Correpondance  PREPA MARG'!BO:BO),""))</f>
        <v/>
      </c>
      <c r="AA317" t="str">
        <f>IF(U317="","",IF(U317="CA HT REEL",SUMIF('[3]Correpondance  PREPA MARG'!A:A,'Prépa marge'!T317,'[3]Correpondance  PREPA MARG'!AB:AB),""))</f>
        <v/>
      </c>
      <c r="AB317" t="str">
        <f>IF(U317="","",IF(U317="CAMV REEL",SUMIF('[3]Correpondance  PREPA MARG'!A:A,'Prépa marge'!T317,'[3]Correpondance  PREPA MARG'!BB:BB),""))</f>
        <v/>
      </c>
      <c r="AC317" t="str">
        <f>IF(U317="","",IF(U317="démarque connue (valeur)",SUMIF('[3]Correpondance  PREPA MARG'!A:A,'Prépa marge'!T317,'[3]Correpondance  PREPA MARG'!DO:DO),""))</f>
        <v/>
      </c>
      <c r="AD317" s="2" t="str">
        <f t="shared" si="151"/>
        <v/>
      </c>
      <c r="AF317" t="s">
        <v>20</v>
      </c>
    </row>
    <row r="318" spans="1:32" hidden="1">
      <c r="A318" s="23"/>
      <c r="B318" s="23"/>
      <c r="C318" s="50" t="s">
        <v>27</v>
      </c>
      <c r="D318" s="67">
        <f t="shared" ref="D318:L318" si="179">IF(D340="ABACO","     néant",IF(D303=0,0,D317/D315))</f>
        <v>0</v>
      </c>
      <c r="E318" s="67">
        <f t="shared" si="179"/>
        <v>0</v>
      </c>
      <c r="F318" s="67">
        <f t="shared" si="179"/>
        <v>0</v>
      </c>
      <c r="G318" s="67">
        <f t="shared" si="179"/>
        <v>0</v>
      </c>
      <c r="H318" s="67">
        <f t="shared" si="179"/>
        <v>0</v>
      </c>
      <c r="I318" s="67">
        <f t="shared" si="179"/>
        <v>0</v>
      </c>
      <c r="J318" s="67">
        <f t="shared" si="179"/>
        <v>0</v>
      </c>
      <c r="K318" s="67">
        <f t="shared" si="179"/>
        <v>0</v>
      </c>
      <c r="L318" s="67">
        <f t="shared" si="179"/>
        <v>0</v>
      </c>
      <c r="M318" s="67">
        <f>IF(M340="ABACO","     néant",IF(M303=0,0,M317/M315))</f>
        <v>0</v>
      </c>
      <c r="N318" s="67">
        <f>IF(N340="ABACO","     néant",IF(N303=0,0,N317/N315))</f>
        <v>0</v>
      </c>
      <c r="O318" s="67">
        <f>IF(O340="ABACO","     néant",IF(O303=0,0,O317/O315))</f>
        <v>0</v>
      </c>
      <c r="P318" s="67">
        <f>IF(P340="ABACO","     néant",IF(P303=0,0,P317/P315))</f>
        <v>0</v>
      </c>
      <c r="Q318" s="23"/>
      <c r="R318" s="68" t="s">
        <v>20</v>
      </c>
      <c r="S318" s="23"/>
      <c r="T318" s="23" t="str">
        <f>IF(COUNTIF('[3]Correpondance  PREPA MARG'!A:A,'Prépa marge'!C318)=0,IF(U317="démarque connue (valeur)","",T317),'Prépa marge'!C318)</f>
        <v>Traiteur Trad.</v>
      </c>
      <c r="U318" s="23" t="str">
        <f t="shared" si="153"/>
        <v/>
      </c>
      <c r="V318" t="str">
        <f>IF(U318="","",IF(U318="CA HT",SUMIF('[3]Correpondance  PREPA MARG'!A:A,'Prépa marge'!T318,'[3]Correpondance  PREPA MARG'!CO:CO),""))</f>
        <v/>
      </c>
      <c r="W318" t="str">
        <f t="shared" si="148"/>
        <v/>
      </c>
      <c r="X318" t="str">
        <f>IF(U318="","",IF(AND(U318="Marge ABACO (valeur)",X312=""),SUMIF('[3]Correpondance  PREPA MARG'!A:A,'Prépa marge'!T318,'[3]Correpondance  PREPA MARG'!DB:DB),""))</f>
        <v/>
      </c>
      <c r="Y318" t="str">
        <f>IF(U318="","",IF(U318="Frais accessoires",SUMIF('[3]Correpondance  PREPA MARG'!A:A,'Prépa marge'!T318,'[3]Correpondance  PREPA MARG'!AO:AO),""))</f>
        <v/>
      </c>
      <c r="Z318" t="str">
        <f>IF(U318="","",IF(U318="Cotisation Centrale",SUMIF('[3]Correpondance  PREPA MARG'!A:A,'Prépa marge'!T318,'[3]Correpondance  PREPA MARG'!BO:BO),""))</f>
        <v/>
      </c>
      <c r="AA318" t="str">
        <f>IF(U318="","",IF(U318="CA HT REEL",SUMIF('[3]Correpondance  PREPA MARG'!A:A,'Prépa marge'!T318,'[3]Correpondance  PREPA MARG'!AB:AB),""))</f>
        <v/>
      </c>
      <c r="AB318" t="str">
        <f>IF(U318="","",IF(U318="CAMV REEL",SUMIF('[3]Correpondance  PREPA MARG'!A:A,'Prépa marge'!T318,'[3]Correpondance  PREPA MARG'!BB:BB),""))</f>
        <v/>
      </c>
      <c r="AC318" t="str">
        <f>IF(U318="","",IF(U318="démarque connue (valeur)",SUMIF('[3]Correpondance  PREPA MARG'!A:A,'Prépa marge'!T318,'[3]Correpondance  PREPA MARG'!DO:DO),""))</f>
        <v/>
      </c>
      <c r="AD318" s="2" t="str">
        <f t="shared" si="151"/>
        <v/>
      </c>
      <c r="AF318" t="s">
        <v>20</v>
      </c>
    </row>
    <row r="319" spans="1:32" hidden="1">
      <c r="A319" s="23"/>
      <c r="B319" s="23"/>
      <c r="C319" s="23"/>
      <c r="D319" s="23"/>
      <c r="E319" s="23"/>
      <c r="F319" s="23"/>
      <c r="G319" s="23"/>
      <c r="H319" s="23"/>
      <c r="I319" s="23"/>
      <c r="J319" s="23"/>
      <c r="K319" s="23"/>
      <c r="L319" s="23"/>
      <c r="M319" s="23"/>
      <c r="N319" s="23"/>
      <c r="O319" s="23"/>
      <c r="P319" s="23"/>
      <c r="Q319" s="23"/>
      <c r="R319" s="29" t="s">
        <v>20</v>
      </c>
      <c r="S319" s="23"/>
      <c r="T319" s="23" t="str">
        <f>IF(COUNTIF('[3]Correpondance  PREPA MARG'!A:A,'Prépa marge'!C319)=0,IF(U318="démarque connue (valeur)","",T318),'Prépa marge'!C319)</f>
        <v>Traiteur Trad.</v>
      </c>
      <c r="U319" s="23" t="str">
        <f t="shared" si="153"/>
        <v/>
      </c>
      <c r="V319" t="str">
        <f>IF(U319="","",IF(U319="CA HT",SUMIF('[3]Correpondance  PREPA MARG'!A:A,'Prépa marge'!T319,'[3]Correpondance  PREPA MARG'!CO:CO),""))</f>
        <v/>
      </c>
      <c r="W319" t="str">
        <f t="shared" si="148"/>
        <v/>
      </c>
      <c r="X319" t="str">
        <f>IF(U319="","",IF(AND(U319="Marge ABACO (valeur)",X313=""),SUMIF('[3]Correpondance  PREPA MARG'!A:A,'Prépa marge'!T319,'[3]Correpondance  PREPA MARG'!DB:DB),""))</f>
        <v/>
      </c>
      <c r="Y319" t="str">
        <f>IF(U319="","",IF(U319="Frais accessoires",SUMIF('[3]Correpondance  PREPA MARG'!A:A,'Prépa marge'!T319,'[3]Correpondance  PREPA MARG'!AO:AO),""))</f>
        <v/>
      </c>
      <c r="Z319" t="str">
        <f>IF(U319="","",IF(U319="Cotisation Centrale",SUMIF('[3]Correpondance  PREPA MARG'!A:A,'Prépa marge'!T319,'[3]Correpondance  PREPA MARG'!BO:BO),""))</f>
        <v/>
      </c>
      <c r="AA319" t="str">
        <f>IF(U319="","",IF(U319="CA HT REEL",SUMIF('[3]Correpondance  PREPA MARG'!A:A,'Prépa marge'!T319,'[3]Correpondance  PREPA MARG'!AB:AB),""))</f>
        <v/>
      </c>
      <c r="AB319" t="str">
        <f>IF(U319="","",IF(U319="CAMV REEL",SUMIF('[3]Correpondance  PREPA MARG'!A:A,'Prépa marge'!T319,'[3]Correpondance  PREPA MARG'!BB:BB),""))</f>
        <v/>
      </c>
      <c r="AC319" t="str">
        <f>IF(U319="","",IF(U319="démarque connue (valeur)",SUMIF('[3]Correpondance  PREPA MARG'!A:A,'Prépa marge'!T319,'[3]Correpondance  PREPA MARG'!DO:DO),""))</f>
        <v/>
      </c>
      <c r="AD319" s="2" t="str">
        <f t="shared" si="151"/>
        <v/>
      </c>
      <c r="AF319" t="s">
        <v>20</v>
      </c>
    </row>
    <row r="320" spans="1:32" hidden="1">
      <c r="A320" s="23"/>
      <c r="B320" s="23"/>
      <c r="C320" s="75" t="s">
        <v>28</v>
      </c>
      <c r="D320" s="76">
        <f t="shared" ref="D320:L320" si="180">IF(D340="ABACO","       NA",D312-D318)</f>
        <v>0</v>
      </c>
      <c r="E320" s="76">
        <f t="shared" si="180"/>
        <v>0</v>
      </c>
      <c r="F320" s="76">
        <f t="shared" si="180"/>
        <v>0</v>
      </c>
      <c r="G320" s="76">
        <f t="shared" si="180"/>
        <v>0</v>
      </c>
      <c r="H320" s="76">
        <f t="shared" si="180"/>
        <v>0</v>
      </c>
      <c r="I320" s="76">
        <f t="shared" si="180"/>
        <v>0</v>
      </c>
      <c r="J320" s="76">
        <f t="shared" si="180"/>
        <v>0</v>
      </c>
      <c r="K320" s="76">
        <f t="shared" si="180"/>
        <v>0</v>
      </c>
      <c r="L320" s="76">
        <f t="shared" si="180"/>
        <v>0</v>
      </c>
      <c r="M320" s="76">
        <f>IF(M340="ABACO","       NA",M312-M318)</f>
        <v>0</v>
      </c>
      <c r="N320" s="76">
        <f>IF(N340="ABACO","       NA",N312-N318)</f>
        <v>0</v>
      </c>
      <c r="O320" s="76">
        <f>IF(O340="ABACO","       NA",O312-O318)</f>
        <v>0</v>
      </c>
      <c r="P320" s="76">
        <f>IF(P340="ABACO","       NA",P312-P318)</f>
        <v>0</v>
      </c>
      <c r="Q320" s="23"/>
      <c r="R320" s="77" t="s">
        <v>20</v>
      </c>
      <c r="S320" s="23"/>
      <c r="T320" s="23" t="str">
        <f>IF(COUNTIF('[3]Correpondance  PREPA MARG'!A:A,'Prépa marge'!C320)=0,IF(U319="démarque connue (valeur)","",T319),'Prépa marge'!C320)</f>
        <v>Traiteur Trad.</v>
      </c>
      <c r="U320" s="23" t="str">
        <f t="shared" si="153"/>
        <v/>
      </c>
      <c r="V320" t="str">
        <f>IF(U320="","",IF(U320="CA HT",SUMIF('[3]Correpondance  PREPA MARG'!A:A,'Prépa marge'!T320,'[3]Correpondance  PREPA MARG'!CO:CO),""))</f>
        <v/>
      </c>
      <c r="W320" t="str">
        <f t="shared" si="148"/>
        <v/>
      </c>
      <c r="X320" t="str">
        <f>IF(U320="","",IF(AND(U320="Marge ABACO (valeur)",X314=""),SUMIF('[3]Correpondance  PREPA MARG'!A:A,'Prépa marge'!T320,'[3]Correpondance  PREPA MARG'!DB:DB),""))</f>
        <v/>
      </c>
      <c r="Y320" t="str">
        <f>IF(U320="","",IF(U320="Frais accessoires",SUMIF('[3]Correpondance  PREPA MARG'!A:A,'Prépa marge'!T320,'[3]Correpondance  PREPA MARG'!AO:AO),""))</f>
        <v/>
      </c>
      <c r="Z320" t="str">
        <f>IF(U320="","",IF(U320="Cotisation Centrale",SUMIF('[3]Correpondance  PREPA MARG'!A:A,'Prépa marge'!T320,'[3]Correpondance  PREPA MARG'!BO:BO),""))</f>
        <v/>
      </c>
      <c r="AA320" t="str">
        <f>IF(U320="","",IF(U320="CA HT REEL",SUMIF('[3]Correpondance  PREPA MARG'!A:A,'Prépa marge'!T320,'[3]Correpondance  PREPA MARG'!AB:AB),""))</f>
        <v/>
      </c>
      <c r="AB320" t="str">
        <f>IF(U320="","",IF(U320="CAMV REEL",SUMIF('[3]Correpondance  PREPA MARG'!A:A,'Prépa marge'!T320,'[3]Correpondance  PREPA MARG'!BB:BB),""))</f>
        <v/>
      </c>
      <c r="AC320" t="str">
        <f>IF(U320="","",IF(U320="démarque connue (valeur)",SUMIF('[3]Correpondance  PREPA MARG'!A:A,'Prépa marge'!T320,'[3]Correpondance  PREPA MARG'!DO:DO),""))</f>
        <v/>
      </c>
      <c r="AD320" s="2" t="str">
        <f t="shared" si="151"/>
        <v/>
      </c>
      <c r="AF320" t="s">
        <v>20</v>
      </c>
    </row>
    <row r="321" spans="1:32" hidden="1">
      <c r="A321" s="23"/>
      <c r="B321" s="23"/>
      <c r="C321" s="23"/>
      <c r="D321" s="23"/>
      <c r="E321" s="23"/>
      <c r="F321" s="23"/>
      <c r="G321" s="23"/>
      <c r="H321" s="23"/>
      <c r="I321" s="23"/>
      <c r="J321" s="23"/>
      <c r="K321" s="23"/>
      <c r="L321" s="23"/>
      <c r="M321" s="23"/>
      <c r="N321" s="23"/>
      <c r="O321" s="23"/>
      <c r="P321" s="23"/>
      <c r="Q321" s="23"/>
      <c r="R321" s="29" t="s">
        <v>20</v>
      </c>
      <c r="S321" s="23"/>
      <c r="T321" s="23" t="str">
        <f>IF(COUNTIF('[3]Correpondance  PREPA MARG'!A:A,'Prépa marge'!C321)=0,IF(U320="démarque connue (valeur)","",T320),'Prépa marge'!C321)</f>
        <v>Traiteur Trad.</v>
      </c>
      <c r="U321" s="23" t="str">
        <f t="shared" si="153"/>
        <v/>
      </c>
      <c r="V321" t="str">
        <f>IF(U321="","",IF(U321="CA HT",SUMIF('[3]Correpondance  PREPA MARG'!A:A,'Prépa marge'!T321,'[3]Correpondance  PREPA MARG'!CO:CO),""))</f>
        <v/>
      </c>
      <c r="W321" t="str">
        <f t="shared" si="148"/>
        <v/>
      </c>
      <c r="X321" t="str">
        <f>IF(U321="","",IF(AND(U321="Marge ABACO (valeur)",X315=""),SUMIF('[3]Correpondance  PREPA MARG'!A:A,'Prépa marge'!T321,'[3]Correpondance  PREPA MARG'!DB:DB),""))</f>
        <v/>
      </c>
      <c r="Y321" t="str">
        <f>IF(U321="","",IF(U321="Frais accessoires",SUMIF('[3]Correpondance  PREPA MARG'!A:A,'Prépa marge'!T321,'[3]Correpondance  PREPA MARG'!AO:AO),""))</f>
        <v/>
      </c>
      <c r="Z321" t="str">
        <f>IF(U321="","",IF(U321="Cotisation Centrale",SUMIF('[3]Correpondance  PREPA MARG'!A:A,'Prépa marge'!T321,'[3]Correpondance  PREPA MARG'!BO:BO),""))</f>
        <v/>
      </c>
      <c r="AA321" t="str">
        <f>IF(U321="","",IF(U321="CA HT REEL",SUMIF('[3]Correpondance  PREPA MARG'!A:A,'Prépa marge'!T321,'[3]Correpondance  PREPA MARG'!AB:AB),""))</f>
        <v/>
      </c>
      <c r="AB321" t="str">
        <f>IF(U321="","",IF(U321="CAMV REEL",SUMIF('[3]Correpondance  PREPA MARG'!A:A,'Prépa marge'!T321,'[3]Correpondance  PREPA MARG'!BB:BB),""))</f>
        <v/>
      </c>
      <c r="AC321" t="str">
        <f>IF(U321="","",IF(U321="démarque connue (valeur)",SUMIF('[3]Correpondance  PREPA MARG'!A:A,'Prépa marge'!T321,'[3]Correpondance  PREPA MARG'!DO:DO),""))</f>
        <v/>
      </c>
      <c r="AD321" s="2" t="str">
        <f t="shared" si="151"/>
        <v/>
      </c>
      <c r="AF321" t="s">
        <v>20</v>
      </c>
    </row>
    <row r="322" spans="1:32" hidden="1">
      <c r="A322" s="23"/>
      <c r="B322" s="23"/>
      <c r="C322" s="30" t="s">
        <v>29</v>
      </c>
      <c r="D322" s="31"/>
      <c r="E322" s="31"/>
      <c r="F322" s="31"/>
      <c r="G322" s="31"/>
      <c r="H322" s="31"/>
      <c r="I322" s="31"/>
      <c r="J322" s="31"/>
      <c r="K322" s="31"/>
      <c r="L322" s="31"/>
      <c r="M322" s="31"/>
      <c r="N322" s="31"/>
      <c r="O322" s="31"/>
      <c r="P322" s="32"/>
      <c r="Q322" s="23"/>
      <c r="R322" s="33" t="s">
        <v>20</v>
      </c>
      <c r="S322" s="23"/>
      <c r="T322" s="23" t="str">
        <f>IF(COUNTIF('[3]Correpondance  PREPA MARG'!A:A,'Prépa marge'!C322)=0,IF(U321="démarque connue (valeur)","",T321),'Prépa marge'!C322)</f>
        <v>Traiteur Trad.</v>
      </c>
      <c r="U322" s="23" t="str">
        <f t="shared" si="153"/>
        <v/>
      </c>
      <c r="V322" t="str">
        <f>IF(U322="","",IF(U322="CA HT",SUMIF('[3]Correpondance  PREPA MARG'!A:A,'Prépa marge'!T322,'[3]Correpondance  PREPA MARG'!CO:CO),""))</f>
        <v/>
      </c>
      <c r="W322" t="str">
        <f t="shared" si="148"/>
        <v/>
      </c>
      <c r="X322" t="str">
        <f>IF(U322="","",IF(AND(U322="Marge ABACO (valeur)",X316=""),SUMIF('[3]Correpondance  PREPA MARG'!A:A,'Prépa marge'!T322,'[3]Correpondance  PREPA MARG'!DB:DB),""))</f>
        <v/>
      </c>
      <c r="Y322" t="str">
        <f>IF(U322="","",IF(U322="Frais accessoires",SUMIF('[3]Correpondance  PREPA MARG'!A:A,'Prépa marge'!T322,'[3]Correpondance  PREPA MARG'!AO:AO),""))</f>
        <v/>
      </c>
      <c r="Z322" t="str">
        <f>IF(U322="","",IF(U322="Cotisation Centrale",SUMIF('[3]Correpondance  PREPA MARG'!A:A,'Prépa marge'!T322,'[3]Correpondance  PREPA MARG'!BO:BO),""))</f>
        <v/>
      </c>
      <c r="AA322" t="str">
        <f>IF(U322="","",IF(U322="CA HT REEL",SUMIF('[3]Correpondance  PREPA MARG'!A:A,'Prépa marge'!T322,'[3]Correpondance  PREPA MARG'!AB:AB),""))</f>
        <v/>
      </c>
      <c r="AB322" t="str">
        <f>IF(U322="","",IF(U322="CAMV REEL",SUMIF('[3]Correpondance  PREPA MARG'!A:A,'Prépa marge'!T322,'[3]Correpondance  PREPA MARG'!BB:BB),""))</f>
        <v/>
      </c>
      <c r="AC322" t="str">
        <f>IF(U322="","",IF(U322="démarque connue (valeur)",SUMIF('[3]Correpondance  PREPA MARG'!A:A,'Prépa marge'!T322,'[3]Correpondance  PREPA MARG'!DO:DO),""))</f>
        <v/>
      </c>
      <c r="AD322" s="2" t="str">
        <f t="shared" si="151"/>
        <v/>
      </c>
      <c r="AF322" t="s">
        <v>20</v>
      </c>
    </row>
    <row r="323" spans="1:32" ht="15.75" hidden="1" thickBot="1">
      <c r="A323" s="23"/>
      <c r="B323" s="23"/>
      <c r="C323" s="54" t="s">
        <v>7</v>
      </c>
      <c r="D323" s="78"/>
      <c r="E323" s="79"/>
      <c r="F323" s="79"/>
      <c r="G323" s="79"/>
      <c r="H323" s="79"/>
      <c r="I323" s="79"/>
      <c r="J323" s="79"/>
      <c r="K323" s="79"/>
      <c r="L323" s="79"/>
      <c r="M323" s="79"/>
      <c r="N323" s="79"/>
      <c r="O323" s="80"/>
      <c r="P323" s="44">
        <f>SUM(D323:O323)</f>
        <v>0</v>
      </c>
      <c r="Q323" s="23"/>
      <c r="R323" s="45">
        <v>2776</v>
      </c>
      <c r="S323" s="23"/>
      <c r="T323" s="23" t="str">
        <f>IF(COUNTIF('[3]Correpondance  PREPA MARG'!A:A,'Prépa marge'!C323)=0,IF(U322="démarque connue (valeur)","",T322),'Prépa marge'!C323)</f>
        <v>Traiteur Trad.</v>
      </c>
      <c r="U323" s="23" t="str">
        <f t="shared" si="153"/>
        <v>démarque connue (valeur)</v>
      </c>
      <c r="V323" t="str">
        <f>IF(U323="","",IF(U323="CA HT",SUMIF('[3]Correpondance  PREPA MARG'!A:A,'Prépa marge'!T323,'[3]Correpondance  PREPA MARG'!CO:CO),""))</f>
        <v/>
      </c>
      <c r="W323" t="str">
        <f t="shared" si="148"/>
        <v/>
      </c>
      <c r="X323" t="str">
        <f>IF(U323="","",IF(AND(U323="Marge ABACO (valeur)",X317=""),SUMIF('[3]Correpondance  PREPA MARG'!A:A,'Prépa marge'!T323,'[3]Correpondance  PREPA MARG'!DB:DB),""))</f>
        <v/>
      </c>
      <c r="Y323" t="str">
        <f>IF(U323="","",IF(U323="Frais accessoires",SUMIF('[3]Correpondance  PREPA MARG'!A:A,'Prépa marge'!T323,'[3]Correpondance  PREPA MARG'!AO:AO),""))</f>
        <v/>
      </c>
      <c r="Z323" t="str">
        <f>IF(U323="","",IF(U323="Cotisation Centrale",SUMIF('[3]Correpondance  PREPA MARG'!A:A,'Prépa marge'!T323,'[3]Correpondance  PREPA MARG'!BO:BO),""))</f>
        <v/>
      </c>
      <c r="AA323" t="str">
        <f>IF(U323="","",IF(U323="CA HT REEL",SUMIF('[3]Correpondance  PREPA MARG'!A:A,'Prépa marge'!T323,'[3]Correpondance  PREPA MARG'!AB:AB),""))</f>
        <v/>
      </c>
      <c r="AB323" t="str">
        <f>IF(U323="","",IF(U323="CAMV REEL",SUMIF('[3]Correpondance  PREPA MARG'!A:A,'Prépa marge'!T323,'[3]Correpondance  PREPA MARG'!BB:BB),""))</f>
        <v/>
      </c>
      <c r="AC323">
        <f ca="1">IF(U323="","",IF(U323="démarque connue (valeur)",SUMIF('[3]Correpondance  PREPA MARG'!A:A,'Prépa marge'!T323,'[3]Correpondance  PREPA MARG'!DO:DO),""))</f>
        <v>0</v>
      </c>
      <c r="AD323" s="2" t="str">
        <f t="shared" ca="1" si="151"/>
        <v/>
      </c>
      <c r="AF323">
        <v>2579</v>
      </c>
    </row>
    <row r="324" spans="1:32" hidden="1">
      <c r="A324" s="23"/>
      <c r="B324" s="23"/>
      <c r="C324" s="59" t="s">
        <v>30</v>
      </c>
      <c r="D324" s="81">
        <f t="shared" ref="D324:L324" si="181">IF(D315=0,0,D323/D315)</f>
        <v>0</v>
      </c>
      <c r="E324" s="81">
        <f t="shared" si="181"/>
        <v>0</v>
      </c>
      <c r="F324" s="81">
        <f t="shared" si="181"/>
        <v>0</v>
      </c>
      <c r="G324" s="81">
        <f t="shared" si="181"/>
        <v>0</v>
      </c>
      <c r="H324" s="81">
        <f t="shared" si="181"/>
        <v>0</v>
      </c>
      <c r="I324" s="81">
        <f t="shared" si="181"/>
        <v>0</v>
      </c>
      <c r="J324" s="81">
        <f t="shared" si="181"/>
        <v>0</v>
      </c>
      <c r="K324" s="81">
        <f t="shared" si="181"/>
        <v>0</v>
      </c>
      <c r="L324" s="81">
        <f t="shared" si="181"/>
        <v>0</v>
      </c>
      <c r="M324" s="81">
        <f>IF(M315=0,0,M323/M315)</f>
        <v>0</v>
      </c>
      <c r="N324" s="81">
        <f>IF(N315=0,0,N323/N315)</f>
        <v>0</v>
      </c>
      <c r="O324" s="81">
        <f>IF(O315=0,0,O323/O315)</f>
        <v>0</v>
      </c>
      <c r="P324" s="82">
        <f>IF(P315=0,0,P323/P315)</f>
        <v>0</v>
      </c>
      <c r="Q324" s="23"/>
      <c r="R324" s="83" t="s">
        <v>20</v>
      </c>
      <c r="S324" s="23"/>
      <c r="T324" s="23" t="str">
        <f>IF(COUNTIF('[3]Correpondance  PREPA MARG'!A:A,'Prépa marge'!C324)=0,IF(U323="démarque connue (valeur)","",T323),'Prépa marge'!C324)</f>
        <v/>
      </c>
      <c r="U324" s="23" t="str">
        <f t="shared" si="153"/>
        <v/>
      </c>
      <c r="V324" t="str">
        <f>IF(U324="","",IF(U324="CA HT",SUMIF('[3]Correpondance  PREPA MARG'!A:A,'Prépa marge'!T324,'[3]Correpondance  PREPA MARG'!CO:CO),""))</f>
        <v/>
      </c>
      <c r="W324" t="str">
        <f t="shared" si="148"/>
        <v/>
      </c>
      <c r="X324" t="str">
        <f>IF(U324="","",IF(AND(U324="Marge ABACO (valeur)",X318=""),SUMIF('[3]Correpondance  PREPA MARG'!A:A,'Prépa marge'!T324,'[3]Correpondance  PREPA MARG'!DB:DB),""))</f>
        <v/>
      </c>
      <c r="Y324" t="str">
        <f>IF(U324="","",IF(U324="Frais accessoires",SUMIF('[3]Correpondance  PREPA MARG'!A:A,'Prépa marge'!T324,'[3]Correpondance  PREPA MARG'!AO:AO),""))</f>
        <v/>
      </c>
      <c r="Z324" t="str">
        <f>IF(U324="","",IF(U324="Cotisation Centrale",SUMIF('[3]Correpondance  PREPA MARG'!A:A,'Prépa marge'!T324,'[3]Correpondance  PREPA MARG'!BO:BO),""))</f>
        <v/>
      </c>
      <c r="AA324" t="str">
        <f>IF(U324="","",IF(U324="CA HT REEL",SUMIF('[3]Correpondance  PREPA MARG'!A:A,'Prépa marge'!T324,'[3]Correpondance  PREPA MARG'!AB:AB),""))</f>
        <v/>
      </c>
      <c r="AB324" t="str">
        <f>IF(U324="","",IF(U324="CAMV REEL",SUMIF('[3]Correpondance  PREPA MARG'!A:A,'Prépa marge'!T324,'[3]Correpondance  PREPA MARG'!BB:BB),""))</f>
        <v/>
      </c>
      <c r="AC324" t="str">
        <f>IF(U324="","",IF(U324="démarque connue (valeur)",SUMIF('[3]Correpondance  PREPA MARG'!A:A,'Prépa marge'!T324,'[3]Correpondance  PREPA MARG'!DO:DO),""))</f>
        <v/>
      </c>
      <c r="AD324" s="2" t="str">
        <f t="shared" si="151"/>
        <v/>
      </c>
      <c r="AF324" t="s">
        <v>20</v>
      </c>
    </row>
    <row r="325" spans="1:32" ht="15.75" hidden="1" thickBot="1">
      <c r="A325" s="23"/>
      <c r="B325" s="23"/>
      <c r="C325" s="84" t="s">
        <v>31</v>
      </c>
      <c r="D325" s="85"/>
      <c r="E325" s="86"/>
      <c r="F325" s="86"/>
      <c r="G325" s="86"/>
      <c r="H325" s="86"/>
      <c r="I325" s="86"/>
      <c r="J325" s="86"/>
      <c r="K325" s="86"/>
      <c r="L325" s="86"/>
      <c r="M325" s="86"/>
      <c r="N325" s="86"/>
      <c r="O325" s="87"/>
      <c r="P325" s="88">
        <f>IF(P315&lt;&gt;0,P326/P315,0)</f>
        <v>0</v>
      </c>
      <c r="Q325" s="23"/>
      <c r="R325" s="83" t="s">
        <v>20</v>
      </c>
      <c r="S325" s="23"/>
      <c r="T325" s="23" t="str">
        <f>IF(COUNTIF('[3]Correpondance  PREPA MARG'!A:A,'Prépa marge'!C325)=0,IF(U324="démarque connue (valeur)","",T324),'Prépa marge'!C325)</f>
        <v/>
      </c>
      <c r="U325" s="23" t="str">
        <f t="shared" si="153"/>
        <v/>
      </c>
      <c r="V325" t="str">
        <f>IF(U325="","",IF(U325="CA HT",SUMIF('[3]Correpondance  PREPA MARG'!A:A,'Prépa marge'!T325,'[3]Correpondance  PREPA MARG'!CO:CO),""))</f>
        <v/>
      </c>
      <c r="W325" t="str">
        <f t="shared" si="148"/>
        <v/>
      </c>
      <c r="X325" t="str">
        <f>IF(U325="","",IF(AND(U325="Marge ABACO (valeur)",X319=""),SUMIF('[3]Correpondance  PREPA MARG'!A:A,'Prépa marge'!T325,'[3]Correpondance  PREPA MARG'!DB:DB),""))</f>
        <v/>
      </c>
      <c r="Y325" t="str">
        <f>IF(U325="","",IF(U325="Frais accessoires",SUMIF('[3]Correpondance  PREPA MARG'!A:A,'Prépa marge'!T325,'[3]Correpondance  PREPA MARG'!AO:AO),""))</f>
        <v/>
      </c>
      <c r="Z325" t="str">
        <f>IF(U325="","",IF(U325="Cotisation Centrale",SUMIF('[3]Correpondance  PREPA MARG'!A:A,'Prépa marge'!T325,'[3]Correpondance  PREPA MARG'!BO:BO),""))</f>
        <v/>
      </c>
      <c r="AA325" t="str">
        <f>IF(U325="","",IF(U325="CA HT REEL",SUMIF('[3]Correpondance  PREPA MARG'!A:A,'Prépa marge'!T325,'[3]Correpondance  PREPA MARG'!AB:AB),""))</f>
        <v/>
      </c>
      <c r="AB325" t="str">
        <f>IF(U325="","",IF(U325="CAMV REEL",SUMIF('[3]Correpondance  PREPA MARG'!A:A,'Prépa marge'!T325,'[3]Correpondance  PREPA MARG'!BB:BB),""))</f>
        <v/>
      </c>
      <c r="AC325" t="str">
        <f>IF(U325="","",IF(U325="démarque connue (valeur)",SUMIF('[3]Correpondance  PREPA MARG'!A:A,'Prépa marge'!T325,'[3]Correpondance  PREPA MARG'!DO:DO),""))</f>
        <v/>
      </c>
      <c r="AD325" s="2" t="str">
        <f t="shared" si="151"/>
        <v/>
      </c>
      <c r="AF325" t="s">
        <v>20</v>
      </c>
    </row>
    <row r="326" spans="1:32" hidden="1">
      <c r="A326" s="23"/>
      <c r="B326" s="23"/>
      <c r="C326" s="89" t="s">
        <v>32</v>
      </c>
      <c r="D326" s="47">
        <f t="shared" ref="D326:L326" si="182">D315*D325</f>
        <v>0</v>
      </c>
      <c r="E326" s="47">
        <f t="shared" si="182"/>
        <v>0</v>
      </c>
      <c r="F326" s="47">
        <f t="shared" si="182"/>
        <v>0</v>
      </c>
      <c r="G326" s="47">
        <f t="shared" si="182"/>
        <v>0</v>
      </c>
      <c r="H326" s="47">
        <f t="shared" si="182"/>
        <v>0</v>
      </c>
      <c r="I326" s="47">
        <f t="shared" si="182"/>
        <v>0</v>
      </c>
      <c r="J326" s="47">
        <f t="shared" si="182"/>
        <v>0</v>
      </c>
      <c r="K326" s="47">
        <f t="shared" si="182"/>
        <v>0</v>
      </c>
      <c r="L326" s="47">
        <f t="shared" si="182"/>
        <v>0</v>
      </c>
      <c r="M326" s="47">
        <f>M315*M325</f>
        <v>0</v>
      </c>
      <c r="N326" s="47">
        <f>N315*N325</f>
        <v>0</v>
      </c>
      <c r="O326" s="47">
        <f>O315*O325</f>
        <v>0</v>
      </c>
      <c r="P326" s="90">
        <f>SUM(D326:O326)</f>
        <v>0</v>
      </c>
      <c r="Q326" s="23"/>
      <c r="R326" s="91" t="s">
        <v>20</v>
      </c>
      <c r="S326" s="92"/>
      <c r="T326" s="23" t="str">
        <f>IF(COUNTIF('[3]Correpondance  PREPA MARG'!A:A,'Prépa marge'!C326)=0,IF(U325="démarque connue (valeur)","",T325),'Prépa marge'!C326)</f>
        <v/>
      </c>
      <c r="U326" s="23" t="str">
        <f t="shared" si="153"/>
        <v/>
      </c>
      <c r="V326" t="str">
        <f>IF(U326="","",IF(U326="CA HT",SUMIF('[3]Correpondance  PREPA MARG'!A:A,'Prépa marge'!T326,'[3]Correpondance  PREPA MARG'!CO:CO),""))</f>
        <v/>
      </c>
      <c r="W326" t="str">
        <f t="shared" si="148"/>
        <v/>
      </c>
      <c r="X326" t="str">
        <f>IF(U326="","",IF(AND(U326="Marge ABACO (valeur)",X320=""),SUMIF('[3]Correpondance  PREPA MARG'!A:A,'Prépa marge'!T326,'[3]Correpondance  PREPA MARG'!DB:DB),""))</f>
        <v/>
      </c>
      <c r="Y326" t="str">
        <f>IF(U326="","",IF(U326="Frais accessoires",SUMIF('[3]Correpondance  PREPA MARG'!A:A,'Prépa marge'!T326,'[3]Correpondance  PREPA MARG'!AO:AO),""))</f>
        <v/>
      </c>
      <c r="Z326" t="str">
        <f>IF(U326="","",IF(U326="Cotisation Centrale",SUMIF('[3]Correpondance  PREPA MARG'!A:A,'Prépa marge'!T326,'[3]Correpondance  PREPA MARG'!BO:BO),""))</f>
        <v/>
      </c>
      <c r="AA326" t="str">
        <f>IF(U326="","",IF(U326="CA HT REEL",SUMIF('[3]Correpondance  PREPA MARG'!A:A,'Prépa marge'!T326,'[3]Correpondance  PREPA MARG'!AB:AB),""))</f>
        <v/>
      </c>
      <c r="AB326" t="str">
        <f>IF(U326="","",IF(U326="CAMV REEL",SUMIF('[3]Correpondance  PREPA MARG'!A:A,'Prépa marge'!T326,'[3]Correpondance  PREPA MARG'!BB:BB),""))</f>
        <v/>
      </c>
      <c r="AC326" t="str">
        <f>IF(U326="","",IF(U326="démarque connue (valeur)",SUMIF('[3]Correpondance  PREPA MARG'!A:A,'Prépa marge'!T326,'[3]Correpondance  PREPA MARG'!DO:DO),""))</f>
        <v/>
      </c>
      <c r="AD326" s="2" t="str">
        <f t="shared" si="151"/>
        <v/>
      </c>
      <c r="AF326" t="s">
        <v>20</v>
      </c>
    </row>
    <row r="327" spans="1:32" ht="15.75" hidden="1" thickBot="1">
      <c r="A327" s="23"/>
      <c r="B327" s="23"/>
      <c r="C327" s="84" t="s">
        <v>33</v>
      </c>
      <c r="D327" s="93"/>
      <c r="E327" s="94"/>
      <c r="F327" s="94"/>
      <c r="G327" s="94"/>
      <c r="H327" s="94"/>
      <c r="I327" s="94"/>
      <c r="J327" s="94"/>
      <c r="K327" s="94"/>
      <c r="L327" s="94"/>
      <c r="M327" s="94"/>
      <c r="N327" s="94"/>
      <c r="O327" s="95"/>
      <c r="P327" s="96">
        <f>SUM(D327:O327)</f>
        <v>0</v>
      </c>
      <c r="Q327" s="23"/>
      <c r="R327" s="91" t="s">
        <v>20</v>
      </c>
      <c r="S327" s="92"/>
      <c r="T327" s="23" t="str">
        <f>IF(COUNTIF('[3]Correpondance  PREPA MARG'!A:A,'Prépa marge'!C327)=0,IF(U326="démarque connue (valeur)","",T326),'Prépa marge'!C327)</f>
        <v/>
      </c>
      <c r="U327" s="23" t="str">
        <f t="shared" si="153"/>
        <v/>
      </c>
      <c r="V327" t="str">
        <f>IF(U327="","",IF(U327="CA HT",SUMIF('[3]Correpondance  PREPA MARG'!A:A,'Prépa marge'!T327,'[3]Correpondance  PREPA MARG'!CO:CO),""))</f>
        <v/>
      </c>
      <c r="W327" t="str">
        <f t="shared" ref="W327:W390" si="183">IF(AND(V326&lt;&gt;"",X328&lt;&gt;""),V326-X328,"")</f>
        <v/>
      </c>
      <c r="X327" t="str">
        <f>IF(U327="","",IF(AND(U327="Marge ABACO (valeur)",X321=""),SUMIF('[3]Correpondance  PREPA MARG'!A:A,'Prépa marge'!T327,'[3]Correpondance  PREPA MARG'!DB:DB),""))</f>
        <v/>
      </c>
      <c r="Y327" t="str">
        <f>IF(U327="","",IF(U327="Frais accessoires",SUMIF('[3]Correpondance  PREPA MARG'!A:A,'Prépa marge'!T327,'[3]Correpondance  PREPA MARG'!AO:AO),""))</f>
        <v/>
      </c>
      <c r="Z327" t="str">
        <f>IF(U327="","",IF(U327="Cotisation Centrale",SUMIF('[3]Correpondance  PREPA MARG'!A:A,'Prépa marge'!T327,'[3]Correpondance  PREPA MARG'!BO:BO),""))</f>
        <v/>
      </c>
      <c r="AA327" t="str">
        <f>IF(U327="","",IF(U327="CA HT REEL",SUMIF('[3]Correpondance  PREPA MARG'!A:A,'Prépa marge'!T327,'[3]Correpondance  PREPA MARG'!AB:AB),""))</f>
        <v/>
      </c>
      <c r="AB327" t="str">
        <f>IF(U327="","",IF(U327="CAMV REEL",SUMIF('[3]Correpondance  PREPA MARG'!A:A,'Prépa marge'!T327,'[3]Correpondance  PREPA MARG'!BB:BB),""))</f>
        <v/>
      </c>
      <c r="AC327" t="str">
        <f>IF(U327="","",IF(U327="démarque connue (valeur)",SUMIF('[3]Correpondance  PREPA MARG'!A:A,'Prépa marge'!T327,'[3]Correpondance  PREPA MARG'!DO:DO),""))</f>
        <v/>
      </c>
      <c r="AD327" s="2" t="str">
        <f t="shared" si="151"/>
        <v/>
      </c>
      <c r="AF327" t="s">
        <v>20</v>
      </c>
    </row>
    <row r="328" spans="1:32" hidden="1">
      <c r="A328" s="23"/>
      <c r="B328" s="23"/>
      <c r="C328" s="59" t="s">
        <v>34</v>
      </c>
      <c r="D328" s="81">
        <f t="shared" ref="D328:L328" si="184">IF(D315&lt;&gt;0,D327/D315,0)</f>
        <v>0</v>
      </c>
      <c r="E328" s="81">
        <f t="shared" si="184"/>
        <v>0</v>
      </c>
      <c r="F328" s="81">
        <f t="shared" si="184"/>
        <v>0</v>
      </c>
      <c r="G328" s="81">
        <f t="shared" si="184"/>
        <v>0</v>
      </c>
      <c r="H328" s="81">
        <f t="shared" si="184"/>
        <v>0</v>
      </c>
      <c r="I328" s="81">
        <f t="shared" si="184"/>
        <v>0</v>
      </c>
      <c r="J328" s="81">
        <f t="shared" si="184"/>
        <v>0</v>
      </c>
      <c r="K328" s="81">
        <f t="shared" si="184"/>
        <v>0</v>
      </c>
      <c r="L328" s="81">
        <f t="shared" si="184"/>
        <v>0</v>
      </c>
      <c r="M328" s="81">
        <f>IF(M315&lt;&gt;0,M327/M315,0)</f>
        <v>0</v>
      </c>
      <c r="N328" s="81">
        <f>IF(N315&lt;&gt;0,N327/N315,0)</f>
        <v>0</v>
      </c>
      <c r="O328" s="81">
        <f>IF(O315&lt;&gt;0,O327/O315,0)</f>
        <v>0</v>
      </c>
      <c r="P328" s="82">
        <f>IF(P315&lt;&gt;0,P327/P315,0)</f>
        <v>0</v>
      </c>
      <c r="Q328" s="23"/>
      <c r="R328" s="83" t="s">
        <v>20</v>
      </c>
      <c r="S328" s="97"/>
      <c r="T328" s="23" t="str">
        <f>IF(COUNTIF('[3]Correpondance  PREPA MARG'!A:A,'Prépa marge'!C328)=0,IF(U327="démarque connue (valeur)","",T327),'Prépa marge'!C328)</f>
        <v/>
      </c>
      <c r="U328" s="23" t="str">
        <f t="shared" si="153"/>
        <v/>
      </c>
      <c r="V328" t="str">
        <f>IF(U328="","",IF(U328="CA HT",SUMIF('[3]Correpondance  PREPA MARG'!A:A,'Prépa marge'!T328,'[3]Correpondance  PREPA MARG'!CO:CO),""))</f>
        <v/>
      </c>
      <c r="W328" t="str">
        <f t="shared" si="183"/>
        <v/>
      </c>
      <c r="X328" t="str">
        <f>IF(U328="","",IF(AND(U328="Marge ABACO (valeur)",X322=""),SUMIF('[3]Correpondance  PREPA MARG'!A:A,'Prépa marge'!T328,'[3]Correpondance  PREPA MARG'!DB:DB),""))</f>
        <v/>
      </c>
      <c r="Y328" t="str">
        <f>IF(U328="","",IF(U328="Frais accessoires",SUMIF('[3]Correpondance  PREPA MARG'!A:A,'Prépa marge'!T328,'[3]Correpondance  PREPA MARG'!AO:AO),""))</f>
        <v/>
      </c>
      <c r="Z328" t="str">
        <f>IF(U328="","",IF(U328="Cotisation Centrale",SUMIF('[3]Correpondance  PREPA MARG'!A:A,'Prépa marge'!T328,'[3]Correpondance  PREPA MARG'!BO:BO),""))</f>
        <v/>
      </c>
      <c r="AA328" t="str">
        <f>IF(U328="","",IF(U328="CA HT REEL",SUMIF('[3]Correpondance  PREPA MARG'!A:A,'Prépa marge'!T328,'[3]Correpondance  PREPA MARG'!AB:AB),""))</f>
        <v/>
      </c>
      <c r="AB328" t="str">
        <f>IF(U328="","",IF(U328="CAMV REEL",SUMIF('[3]Correpondance  PREPA MARG'!A:A,'Prépa marge'!T328,'[3]Correpondance  PREPA MARG'!BB:BB),""))</f>
        <v/>
      </c>
      <c r="AC328" t="str">
        <f>IF(U328="","",IF(U328="démarque connue (valeur)",SUMIF('[3]Correpondance  PREPA MARG'!A:A,'Prépa marge'!T328,'[3]Correpondance  PREPA MARG'!DO:DO),""))</f>
        <v/>
      </c>
      <c r="AD328" s="2" t="str">
        <f t="shared" si="151"/>
        <v/>
      </c>
      <c r="AF328" t="s">
        <v>20</v>
      </c>
    </row>
    <row r="329" spans="1:32" hidden="1">
      <c r="A329" s="23"/>
      <c r="B329" s="23"/>
      <c r="C329" s="59" t="s">
        <v>35</v>
      </c>
      <c r="D329" s="98">
        <f>D303-D315</f>
        <v>0</v>
      </c>
      <c r="E329" s="98">
        <f>E303-E315</f>
        <v>0</v>
      </c>
      <c r="F329" s="98">
        <f>F303-F315</f>
        <v>0</v>
      </c>
      <c r="G329" s="98">
        <f t="shared" ref="G329:L329" si="185">G303-G315</f>
        <v>0</v>
      </c>
      <c r="H329" s="98">
        <f t="shared" si="185"/>
        <v>0</v>
      </c>
      <c r="I329" s="98">
        <f t="shared" si="185"/>
        <v>0</v>
      </c>
      <c r="J329" s="98">
        <f t="shared" si="185"/>
        <v>0</v>
      </c>
      <c r="K329" s="98">
        <f t="shared" si="185"/>
        <v>0</v>
      </c>
      <c r="L329" s="98">
        <f t="shared" si="185"/>
        <v>0</v>
      </c>
      <c r="M329" s="98">
        <f>M303-M315</f>
        <v>0</v>
      </c>
      <c r="N329" s="98">
        <f>N303-N315</f>
        <v>0</v>
      </c>
      <c r="O329" s="98">
        <f>O303-O315</f>
        <v>0</v>
      </c>
      <c r="P329" s="74">
        <f>SUM(D329:O329)</f>
        <v>0</v>
      </c>
      <c r="Q329" s="23"/>
      <c r="R329" s="57" t="s">
        <v>20</v>
      </c>
      <c r="S329" s="92"/>
      <c r="T329" s="23" t="str">
        <f>IF(COUNTIF('[3]Correpondance  PREPA MARG'!A:A,'Prépa marge'!C329)=0,IF(U328="démarque connue (valeur)","",T328),'Prépa marge'!C329)</f>
        <v/>
      </c>
      <c r="U329" s="23" t="str">
        <f t="shared" si="153"/>
        <v/>
      </c>
      <c r="V329" t="str">
        <f>IF(U329="","",IF(U329="CA HT",SUMIF('[3]Correpondance  PREPA MARG'!A:A,'Prépa marge'!T329,'[3]Correpondance  PREPA MARG'!CO:CO),""))</f>
        <v/>
      </c>
      <c r="W329" t="str">
        <f t="shared" si="183"/>
        <v/>
      </c>
      <c r="X329" t="str">
        <f>IF(U329="","",IF(AND(U329="Marge ABACO (valeur)",X323=""),SUMIF('[3]Correpondance  PREPA MARG'!A:A,'Prépa marge'!T329,'[3]Correpondance  PREPA MARG'!DB:DB),""))</f>
        <v/>
      </c>
      <c r="Y329" t="str">
        <f>IF(U329="","",IF(U329="Frais accessoires",SUMIF('[3]Correpondance  PREPA MARG'!A:A,'Prépa marge'!T329,'[3]Correpondance  PREPA MARG'!AO:AO),""))</f>
        <v/>
      </c>
      <c r="Z329" t="str">
        <f>IF(U329="","",IF(U329="Cotisation Centrale",SUMIF('[3]Correpondance  PREPA MARG'!A:A,'Prépa marge'!T329,'[3]Correpondance  PREPA MARG'!BO:BO),""))</f>
        <v/>
      </c>
      <c r="AA329" t="str">
        <f>IF(U329="","",IF(U329="CA HT REEL",SUMIF('[3]Correpondance  PREPA MARG'!A:A,'Prépa marge'!T329,'[3]Correpondance  PREPA MARG'!AB:AB),""))</f>
        <v/>
      </c>
      <c r="AB329" t="str">
        <f>IF(U329="","",IF(U329="CAMV REEL",SUMIF('[3]Correpondance  PREPA MARG'!A:A,'Prépa marge'!T329,'[3]Correpondance  PREPA MARG'!BB:BB),""))</f>
        <v/>
      </c>
      <c r="AC329" t="str">
        <f>IF(U329="","",IF(U329="démarque connue (valeur)",SUMIF('[3]Correpondance  PREPA MARG'!A:A,'Prépa marge'!T329,'[3]Correpondance  PREPA MARG'!DO:DO),""))</f>
        <v/>
      </c>
      <c r="AD329" s="2" t="str">
        <f t="shared" si="151"/>
        <v/>
      </c>
      <c r="AF329" t="s">
        <v>20</v>
      </c>
    </row>
    <row r="330" spans="1:32" hidden="1">
      <c r="A330" s="23"/>
      <c r="B330" s="23"/>
      <c r="C330" s="59" t="s">
        <v>22</v>
      </c>
      <c r="D330" s="99">
        <f t="shared" ref="D330:L330" si="186">IF(D315&lt;&gt;0,D329/D315,0)</f>
        <v>0</v>
      </c>
      <c r="E330" s="99">
        <f t="shared" si="186"/>
        <v>0</v>
      </c>
      <c r="F330" s="99">
        <f t="shared" si="186"/>
        <v>0</v>
      </c>
      <c r="G330" s="99">
        <f t="shared" si="186"/>
        <v>0</v>
      </c>
      <c r="H330" s="99">
        <f t="shared" si="186"/>
        <v>0</v>
      </c>
      <c r="I330" s="99">
        <f t="shared" si="186"/>
        <v>0</v>
      </c>
      <c r="J330" s="99">
        <f t="shared" si="186"/>
        <v>0</v>
      </c>
      <c r="K330" s="99">
        <f t="shared" si="186"/>
        <v>0</v>
      </c>
      <c r="L330" s="99">
        <f t="shared" si="186"/>
        <v>0</v>
      </c>
      <c r="M330" s="99">
        <f>IF(M315&lt;&gt;0,M329/M315,0)</f>
        <v>0</v>
      </c>
      <c r="N330" s="99">
        <f>IF(N315&lt;&gt;0,N329/N315,0)</f>
        <v>0</v>
      </c>
      <c r="O330" s="99">
        <f>IF(O315&lt;&gt;0,O329/O315,0)</f>
        <v>0</v>
      </c>
      <c r="P330" s="61">
        <f>IF(P315&lt;&gt;0,P329/P315,0)</f>
        <v>0</v>
      </c>
      <c r="Q330" s="23"/>
      <c r="R330" s="62" t="s">
        <v>20</v>
      </c>
      <c r="S330" s="92"/>
      <c r="T330" s="23" t="str">
        <f>IF(COUNTIF('[3]Correpondance  PREPA MARG'!A:A,'Prépa marge'!C330)=0,IF(U329="démarque connue (valeur)","",T329),'Prépa marge'!C330)</f>
        <v/>
      </c>
      <c r="U330" s="23" t="str">
        <f t="shared" si="153"/>
        <v/>
      </c>
      <c r="V330" t="str">
        <f>IF(U330="","",IF(U330="CA HT",SUMIF('[3]Correpondance  PREPA MARG'!A:A,'Prépa marge'!T330,'[3]Correpondance  PREPA MARG'!CO:CO),""))</f>
        <v/>
      </c>
      <c r="W330" t="str">
        <f t="shared" si="183"/>
        <v/>
      </c>
      <c r="X330" t="str">
        <f>IF(U330="","",IF(AND(U330="Marge ABACO (valeur)",X324=""),SUMIF('[3]Correpondance  PREPA MARG'!A:A,'Prépa marge'!T330,'[3]Correpondance  PREPA MARG'!DB:DB),""))</f>
        <v/>
      </c>
      <c r="Y330" t="str">
        <f>IF(U330="","",IF(U330="Frais accessoires",SUMIF('[3]Correpondance  PREPA MARG'!A:A,'Prépa marge'!T330,'[3]Correpondance  PREPA MARG'!AO:AO),""))</f>
        <v/>
      </c>
      <c r="Z330" t="str">
        <f>IF(U330="","",IF(U330="Cotisation Centrale",SUMIF('[3]Correpondance  PREPA MARG'!A:A,'Prépa marge'!T330,'[3]Correpondance  PREPA MARG'!BO:BO),""))</f>
        <v/>
      </c>
      <c r="AA330" t="str">
        <f>IF(U330="","",IF(U330="CA HT REEL",SUMIF('[3]Correpondance  PREPA MARG'!A:A,'Prépa marge'!T330,'[3]Correpondance  PREPA MARG'!AB:AB),""))</f>
        <v/>
      </c>
      <c r="AB330" t="str">
        <f>IF(U330="","",IF(U330="CAMV REEL",SUMIF('[3]Correpondance  PREPA MARG'!A:A,'Prépa marge'!T330,'[3]Correpondance  PREPA MARG'!BB:BB),""))</f>
        <v/>
      </c>
      <c r="AC330" t="str">
        <f>IF(U330="","",IF(U330="démarque connue (valeur)",SUMIF('[3]Correpondance  PREPA MARG'!A:A,'Prépa marge'!T330,'[3]Correpondance  PREPA MARG'!DO:DO),""))</f>
        <v/>
      </c>
      <c r="AD330" s="2" t="str">
        <f t="shared" si="151"/>
        <v/>
      </c>
      <c r="AF330" t="s">
        <v>20</v>
      </c>
    </row>
    <row r="331" spans="1:32" hidden="1">
      <c r="A331" s="23"/>
      <c r="B331" s="23"/>
      <c r="C331" s="100" t="s">
        <v>36</v>
      </c>
      <c r="D331" s="47">
        <f t="shared" ref="D331:L331" si="187">D311-D323-D326-D327-D329</f>
        <v>0</v>
      </c>
      <c r="E331" s="47">
        <f t="shared" si="187"/>
        <v>0</v>
      </c>
      <c r="F331" s="47">
        <f t="shared" si="187"/>
        <v>0</v>
      </c>
      <c r="G331" s="47">
        <f t="shared" si="187"/>
        <v>0</v>
      </c>
      <c r="H331" s="47">
        <f t="shared" si="187"/>
        <v>0</v>
      </c>
      <c r="I331" s="47">
        <f t="shared" si="187"/>
        <v>0</v>
      </c>
      <c r="J331" s="47">
        <f t="shared" si="187"/>
        <v>0</v>
      </c>
      <c r="K331" s="47">
        <f t="shared" si="187"/>
        <v>0</v>
      </c>
      <c r="L331" s="47">
        <f t="shared" si="187"/>
        <v>0</v>
      </c>
      <c r="M331" s="47">
        <f>M311-M323-M326-M327-M329</f>
        <v>0</v>
      </c>
      <c r="N331" s="47">
        <f>N311-N323-N326-N327-N329</f>
        <v>0</v>
      </c>
      <c r="O331" s="47">
        <f>O311-O323-O326-O327-O329</f>
        <v>0</v>
      </c>
      <c r="P331" s="101">
        <f>SUM(D331:O331)</f>
        <v>0</v>
      </c>
      <c r="Q331" s="23"/>
      <c r="R331" s="102" t="s">
        <v>20</v>
      </c>
      <c r="S331" s="92"/>
      <c r="T331" s="23" t="str">
        <f>IF(COUNTIF('[3]Correpondance  PREPA MARG'!A:A,'Prépa marge'!C331)=0,IF(U330="démarque connue (valeur)","",T330),'Prépa marge'!C331)</f>
        <v/>
      </c>
      <c r="U331" s="23" t="str">
        <f t="shared" si="153"/>
        <v/>
      </c>
      <c r="V331" t="str">
        <f>IF(U331="","",IF(U331="CA HT",SUMIF('[3]Correpondance  PREPA MARG'!A:A,'Prépa marge'!T331,'[3]Correpondance  PREPA MARG'!CO:CO),""))</f>
        <v/>
      </c>
      <c r="W331" t="str">
        <f t="shared" si="183"/>
        <v/>
      </c>
      <c r="X331" t="str">
        <f>IF(U331="","",IF(AND(U331="Marge ABACO (valeur)",X325=""),SUMIF('[3]Correpondance  PREPA MARG'!A:A,'Prépa marge'!T331,'[3]Correpondance  PREPA MARG'!DB:DB),""))</f>
        <v/>
      </c>
      <c r="Y331" t="str">
        <f>IF(U331="","",IF(U331="Frais accessoires",SUMIF('[3]Correpondance  PREPA MARG'!A:A,'Prépa marge'!T331,'[3]Correpondance  PREPA MARG'!AO:AO),""))</f>
        <v/>
      </c>
      <c r="Z331" t="str">
        <f>IF(U331="","",IF(U331="Cotisation Centrale",SUMIF('[3]Correpondance  PREPA MARG'!A:A,'Prépa marge'!T331,'[3]Correpondance  PREPA MARG'!BO:BO),""))</f>
        <v/>
      </c>
      <c r="AA331" t="str">
        <f>IF(U331="","",IF(U331="CA HT REEL",SUMIF('[3]Correpondance  PREPA MARG'!A:A,'Prépa marge'!T331,'[3]Correpondance  PREPA MARG'!AB:AB),""))</f>
        <v/>
      </c>
      <c r="AB331" t="str">
        <f>IF(U331="","",IF(U331="CAMV REEL",SUMIF('[3]Correpondance  PREPA MARG'!A:A,'Prépa marge'!T331,'[3]Correpondance  PREPA MARG'!BB:BB),""))</f>
        <v/>
      </c>
      <c r="AC331" t="str">
        <f>IF(U331="","",IF(U331="démarque connue (valeur)",SUMIF('[3]Correpondance  PREPA MARG'!A:A,'Prépa marge'!T331,'[3]Correpondance  PREPA MARG'!DO:DO),""))</f>
        <v/>
      </c>
      <c r="AD331" s="2" t="str">
        <f t="shared" ref="AD331:AD394" si="188">IF(SUM(V331:AC331)=0,"",IF(U331="Marge ABACO (valeur)","",SUM(V331:AC331)-P331))</f>
        <v/>
      </c>
      <c r="AF331" t="s">
        <v>20</v>
      </c>
    </row>
    <row r="332" spans="1:32" hidden="1">
      <c r="A332" s="23"/>
      <c r="B332" s="23"/>
      <c r="C332" s="50" t="s">
        <v>37</v>
      </c>
      <c r="D332" s="67">
        <f t="shared" ref="D332:L332" si="189">D324+D325+D328+D330</f>
        <v>0</v>
      </c>
      <c r="E332" s="67">
        <f t="shared" si="189"/>
        <v>0</v>
      </c>
      <c r="F332" s="67">
        <f t="shared" si="189"/>
        <v>0</v>
      </c>
      <c r="G332" s="67">
        <f t="shared" si="189"/>
        <v>0</v>
      </c>
      <c r="H332" s="67">
        <f t="shared" si="189"/>
        <v>0</v>
      </c>
      <c r="I332" s="67">
        <f t="shared" si="189"/>
        <v>0</v>
      </c>
      <c r="J332" s="67">
        <f t="shared" si="189"/>
        <v>0</v>
      </c>
      <c r="K332" s="67">
        <f t="shared" si="189"/>
        <v>0</v>
      </c>
      <c r="L332" s="67">
        <f t="shared" si="189"/>
        <v>0</v>
      </c>
      <c r="M332" s="67">
        <f>M324+M325+M328+M330</f>
        <v>0</v>
      </c>
      <c r="N332" s="67">
        <f>N324+N325+N328+N330</f>
        <v>0</v>
      </c>
      <c r="O332" s="67">
        <f>O324+O325+O328+O330</f>
        <v>0</v>
      </c>
      <c r="P332" s="67">
        <f>P324+P325+P328+P330</f>
        <v>0</v>
      </c>
      <c r="Q332" s="23"/>
      <c r="R332" s="68" t="s">
        <v>20</v>
      </c>
      <c r="S332" s="92"/>
      <c r="T332" s="23" t="str">
        <f>IF(COUNTIF('[3]Correpondance  PREPA MARG'!A:A,'Prépa marge'!C332)=0,IF(U331="démarque connue (valeur)","",T331),'Prépa marge'!C332)</f>
        <v/>
      </c>
      <c r="U332" s="23" t="str">
        <f t="shared" ref="U332:U395" si="190">IF(OR(C332="CA HT",C332="PRMV ABACO",C332="Frais accessoires",C332="Cotisation Centrale",C332="CA HT REEL",C332="CAMV REEL",C332="démarque connue (valeur)",C332="Marge ABACO (valeur)"),C332,"")</f>
        <v/>
      </c>
      <c r="V332" t="str">
        <f>IF(U332="","",IF(U332="CA HT",SUMIF('[3]Correpondance  PREPA MARG'!A:A,'Prépa marge'!T332,'[3]Correpondance  PREPA MARG'!CO:CO),""))</f>
        <v/>
      </c>
      <c r="W332" t="str">
        <f t="shared" si="183"/>
        <v/>
      </c>
      <c r="X332" t="str">
        <f>IF(U332="","",IF(AND(U332="Marge ABACO (valeur)",X326=""),SUMIF('[3]Correpondance  PREPA MARG'!A:A,'Prépa marge'!T332,'[3]Correpondance  PREPA MARG'!DB:DB),""))</f>
        <v/>
      </c>
      <c r="Y332" t="str">
        <f>IF(U332="","",IF(U332="Frais accessoires",SUMIF('[3]Correpondance  PREPA MARG'!A:A,'Prépa marge'!T332,'[3]Correpondance  PREPA MARG'!AO:AO),""))</f>
        <v/>
      </c>
      <c r="Z332" t="str">
        <f>IF(U332="","",IF(U332="Cotisation Centrale",SUMIF('[3]Correpondance  PREPA MARG'!A:A,'Prépa marge'!T332,'[3]Correpondance  PREPA MARG'!BO:BO),""))</f>
        <v/>
      </c>
      <c r="AA332" t="str">
        <f>IF(U332="","",IF(U332="CA HT REEL",SUMIF('[3]Correpondance  PREPA MARG'!A:A,'Prépa marge'!T332,'[3]Correpondance  PREPA MARG'!AB:AB),""))</f>
        <v/>
      </c>
      <c r="AB332" t="str">
        <f>IF(U332="","",IF(U332="CAMV REEL",SUMIF('[3]Correpondance  PREPA MARG'!A:A,'Prépa marge'!T332,'[3]Correpondance  PREPA MARG'!BB:BB),""))</f>
        <v/>
      </c>
      <c r="AC332" t="str">
        <f>IF(U332="","",IF(U332="démarque connue (valeur)",SUMIF('[3]Correpondance  PREPA MARG'!A:A,'Prépa marge'!T332,'[3]Correpondance  PREPA MARG'!DO:DO),""))</f>
        <v/>
      </c>
      <c r="AD332" s="2" t="str">
        <f t="shared" si="188"/>
        <v/>
      </c>
      <c r="AF332" t="s">
        <v>20</v>
      </c>
    </row>
    <row r="333" spans="1:32" hidden="1">
      <c r="A333" s="23"/>
      <c r="B333" s="23"/>
      <c r="C333" s="50" t="s">
        <v>38</v>
      </c>
      <c r="D333" s="103">
        <f t="shared" ref="D333:L333" si="191">D323+D326+D327+D329</f>
        <v>0</v>
      </c>
      <c r="E333" s="103">
        <f t="shared" si="191"/>
        <v>0</v>
      </c>
      <c r="F333" s="103">
        <f t="shared" si="191"/>
        <v>0</v>
      </c>
      <c r="G333" s="103">
        <f t="shared" si="191"/>
        <v>0</v>
      </c>
      <c r="H333" s="103">
        <f t="shared" si="191"/>
        <v>0</v>
      </c>
      <c r="I333" s="103">
        <f t="shared" si="191"/>
        <v>0</v>
      </c>
      <c r="J333" s="103">
        <f t="shared" si="191"/>
        <v>0</v>
      </c>
      <c r="K333" s="103">
        <f t="shared" si="191"/>
        <v>0</v>
      </c>
      <c r="L333" s="103">
        <f t="shared" si="191"/>
        <v>0</v>
      </c>
      <c r="M333" s="103">
        <f>M323+M326+M327+M329</f>
        <v>0</v>
      </c>
      <c r="N333" s="103">
        <f>N323+N326+N327+N329</f>
        <v>0</v>
      </c>
      <c r="O333" s="103">
        <f>O323+O326+O327+O329</f>
        <v>0</v>
      </c>
      <c r="P333" s="103">
        <f>P323+P326+P327+P329</f>
        <v>0</v>
      </c>
      <c r="Q333" s="23"/>
      <c r="R333" s="104" t="s">
        <v>20</v>
      </c>
      <c r="S333" s="92"/>
      <c r="T333" s="23" t="str">
        <f>IF(COUNTIF('[3]Correpondance  PREPA MARG'!A:A,'Prépa marge'!C333)=0,IF(U332="démarque connue (valeur)","",T332),'Prépa marge'!C333)</f>
        <v/>
      </c>
      <c r="U333" s="23" t="str">
        <f t="shared" si="190"/>
        <v/>
      </c>
      <c r="V333" t="str">
        <f>IF(U333="","",IF(U333="CA HT",SUMIF('[3]Correpondance  PREPA MARG'!A:A,'Prépa marge'!T333,'[3]Correpondance  PREPA MARG'!CO:CO),""))</f>
        <v/>
      </c>
      <c r="W333" t="str">
        <f t="shared" si="183"/>
        <v/>
      </c>
      <c r="X333" t="str">
        <f>IF(U333="","",IF(AND(U333="Marge ABACO (valeur)",X327=""),SUMIF('[3]Correpondance  PREPA MARG'!A:A,'Prépa marge'!T333,'[3]Correpondance  PREPA MARG'!DB:DB),""))</f>
        <v/>
      </c>
      <c r="Y333" t="str">
        <f>IF(U333="","",IF(U333="Frais accessoires",SUMIF('[3]Correpondance  PREPA MARG'!A:A,'Prépa marge'!T333,'[3]Correpondance  PREPA MARG'!AO:AO),""))</f>
        <v/>
      </c>
      <c r="Z333" t="str">
        <f>IF(U333="","",IF(U333="Cotisation Centrale",SUMIF('[3]Correpondance  PREPA MARG'!A:A,'Prépa marge'!T333,'[3]Correpondance  PREPA MARG'!BO:BO),""))</f>
        <v/>
      </c>
      <c r="AA333" t="str">
        <f>IF(U333="","",IF(U333="CA HT REEL",SUMIF('[3]Correpondance  PREPA MARG'!A:A,'Prépa marge'!T333,'[3]Correpondance  PREPA MARG'!AB:AB),""))</f>
        <v/>
      </c>
      <c r="AB333" t="str">
        <f>IF(U333="","",IF(U333="CAMV REEL",SUMIF('[3]Correpondance  PREPA MARG'!A:A,'Prépa marge'!T333,'[3]Correpondance  PREPA MARG'!BB:BB),""))</f>
        <v/>
      </c>
      <c r="AC333" t="str">
        <f>IF(U333="","",IF(U333="démarque connue (valeur)",SUMIF('[3]Correpondance  PREPA MARG'!A:A,'Prépa marge'!T333,'[3]Correpondance  PREPA MARG'!DO:DO),""))</f>
        <v/>
      </c>
      <c r="AD333" s="2" t="str">
        <f t="shared" si="188"/>
        <v/>
      </c>
      <c r="AF333" t="s">
        <v>20</v>
      </c>
    </row>
    <row r="334" spans="1:32" hidden="1">
      <c r="A334" s="23"/>
      <c r="B334" s="23"/>
      <c r="C334" s="23"/>
      <c r="D334" s="23"/>
      <c r="E334" s="23"/>
      <c r="F334" s="23"/>
      <c r="G334" s="23"/>
      <c r="H334" s="23"/>
      <c r="I334" s="23"/>
      <c r="J334" s="23"/>
      <c r="K334" s="23"/>
      <c r="L334" s="23"/>
      <c r="M334" s="23"/>
      <c r="N334" s="23"/>
      <c r="O334" s="23"/>
      <c r="P334" s="23"/>
      <c r="Q334" s="23"/>
      <c r="R334" s="29" t="s">
        <v>20</v>
      </c>
      <c r="S334" s="23"/>
      <c r="T334" s="23" t="str">
        <f>IF(COUNTIF('[3]Correpondance  PREPA MARG'!A:A,'Prépa marge'!C334)=0,IF(U333="démarque connue (valeur)","",T333),'Prépa marge'!C334)</f>
        <v/>
      </c>
      <c r="U334" s="23" t="str">
        <f t="shared" si="190"/>
        <v/>
      </c>
      <c r="V334" t="str">
        <f>IF(U334="","",IF(U334="CA HT",SUMIF('[3]Correpondance  PREPA MARG'!A:A,'Prépa marge'!T334,'[3]Correpondance  PREPA MARG'!CO:CO),""))</f>
        <v/>
      </c>
      <c r="W334" t="str">
        <f t="shared" si="183"/>
        <v/>
      </c>
      <c r="X334" t="str">
        <f>IF(U334="","",IF(AND(U334="Marge ABACO (valeur)",X328=""),SUMIF('[3]Correpondance  PREPA MARG'!A:A,'Prépa marge'!T334,'[3]Correpondance  PREPA MARG'!DB:DB),""))</f>
        <v/>
      </c>
      <c r="Y334" t="str">
        <f>IF(U334="","",IF(U334="Frais accessoires",SUMIF('[3]Correpondance  PREPA MARG'!A:A,'Prépa marge'!T334,'[3]Correpondance  PREPA MARG'!AO:AO),""))</f>
        <v/>
      </c>
      <c r="Z334" t="str">
        <f>IF(U334="","",IF(U334="Cotisation Centrale",SUMIF('[3]Correpondance  PREPA MARG'!A:A,'Prépa marge'!T334,'[3]Correpondance  PREPA MARG'!BO:BO),""))</f>
        <v/>
      </c>
      <c r="AA334" t="str">
        <f>IF(U334="","",IF(U334="CA HT REEL",SUMIF('[3]Correpondance  PREPA MARG'!A:A,'Prépa marge'!T334,'[3]Correpondance  PREPA MARG'!AB:AB),""))</f>
        <v/>
      </c>
      <c r="AB334" t="str">
        <f>IF(U334="","",IF(U334="CAMV REEL",SUMIF('[3]Correpondance  PREPA MARG'!A:A,'Prépa marge'!T334,'[3]Correpondance  PREPA MARG'!BB:BB),""))</f>
        <v/>
      </c>
      <c r="AC334" t="str">
        <f>IF(U334="","",IF(U334="démarque connue (valeur)",SUMIF('[3]Correpondance  PREPA MARG'!A:A,'Prépa marge'!T334,'[3]Correpondance  PREPA MARG'!DO:DO),""))</f>
        <v/>
      </c>
      <c r="AD334" s="2" t="str">
        <f t="shared" si="188"/>
        <v/>
      </c>
      <c r="AF334" t="s">
        <v>20</v>
      </c>
    </row>
    <row r="335" spans="1:32" hidden="1">
      <c r="A335" s="23"/>
      <c r="B335" s="23"/>
      <c r="C335" s="30" t="s">
        <v>39</v>
      </c>
      <c r="D335" s="105"/>
      <c r="E335" s="105"/>
      <c r="F335" s="105"/>
      <c r="G335" s="105"/>
      <c r="H335" s="105"/>
      <c r="I335" s="105"/>
      <c r="J335" s="105"/>
      <c r="K335" s="105"/>
      <c r="L335" s="105"/>
      <c r="M335" s="105"/>
      <c r="N335" s="105"/>
      <c r="O335" s="105"/>
      <c r="P335" s="32"/>
      <c r="Q335" s="23"/>
      <c r="R335" s="33" t="s">
        <v>20</v>
      </c>
      <c r="S335" s="92"/>
      <c r="T335" s="23" t="str">
        <f>IF(COUNTIF('[3]Correpondance  PREPA MARG'!A:A,'Prépa marge'!C335)=0,IF(U334="démarque connue (valeur)","",T334),'Prépa marge'!C335)</f>
        <v/>
      </c>
      <c r="U335" s="23" t="str">
        <f t="shared" si="190"/>
        <v/>
      </c>
      <c r="V335" t="str">
        <f>IF(U335="","",IF(U335="CA HT",SUMIF('[3]Correpondance  PREPA MARG'!A:A,'Prépa marge'!T335,'[3]Correpondance  PREPA MARG'!CO:CO),""))</f>
        <v/>
      </c>
      <c r="W335" t="str">
        <f t="shared" si="183"/>
        <v/>
      </c>
      <c r="X335" t="str">
        <f>IF(U335="","",IF(AND(U335="Marge ABACO (valeur)",X329=""),SUMIF('[3]Correpondance  PREPA MARG'!A:A,'Prépa marge'!T335,'[3]Correpondance  PREPA MARG'!DB:DB),""))</f>
        <v/>
      </c>
      <c r="Y335" t="str">
        <f>IF(U335="","",IF(U335="Frais accessoires",SUMIF('[3]Correpondance  PREPA MARG'!A:A,'Prépa marge'!T335,'[3]Correpondance  PREPA MARG'!AO:AO),""))</f>
        <v/>
      </c>
      <c r="Z335" t="str">
        <f>IF(U335="","",IF(U335="Cotisation Centrale",SUMIF('[3]Correpondance  PREPA MARG'!A:A,'Prépa marge'!T335,'[3]Correpondance  PREPA MARG'!BO:BO),""))</f>
        <v/>
      </c>
      <c r="AA335" t="str">
        <f>IF(U335="","",IF(U335="CA HT REEL",SUMIF('[3]Correpondance  PREPA MARG'!A:A,'Prépa marge'!T335,'[3]Correpondance  PREPA MARG'!AB:AB),""))</f>
        <v/>
      </c>
      <c r="AB335" t="str">
        <f>IF(U335="","",IF(U335="CAMV REEL",SUMIF('[3]Correpondance  PREPA MARG'!A:A,'Prépa marge'!T335,'[3]Correpondance  PREPA MARG'!BB:BB),""))</f>
        <v/>
      </c>
      <c r="AC335" t="str">
        <f>IF(U335="","",IF(U335="démarque connue (valeur)",SUMIF('[3]Correpondance  PREPA MARG'!A:A,'Prépa marge'!T335,'[3]Correpondance  PREPA MARG'!DO:DO),""))</f>
        <v/>
      </c>
      <c r="AD335" s="2" t="str">
        <f t="shared" si="188"/>
        <v/>
      </c>
      <c r="AF335" t="s">
        <v>20</v>
      </c>
    </row>
    <row r="336" spans="1:32" hidden="1">
      <c r="A336" s="23"/>
      <c r="B336" s="23"/>
      <c r="C336" s="106" t="s">
        <v>40</v>
      </c>
      <c r="D336" s="107">
        <f t="shared" ref="D336:L336" si="192">IF(D315&lt;&gt;0,D331/D315,0)</f>
        <v>0</v>
      </c>
      <c r="E336" s="107">
        <f t="shared" si="192"/>
        <v>0</v>
      </c>
      <c r="F336" s="107">
        <f t="shared" si="192"/>
        <v>0</v>
      </c>
      <c r="G336" s="107">
        <f t="shared" si="192"/>
        <v>0</v>
      </c>
      <c r="H336" s="107">
        <f t="shared" si="192"/>
        <v>0</v>
      </c>
      <c r="I336" s="107">
        <f t="shared" si="192"/>
        <v>0</v>
      </c>
      <c r="J336" s="107">
        <f t="shared" si="192"/>
        <v>0</v>
      </c>
      <c r="K336" s="107">
        <f t="shared" si="192"/>
        <v>0</v>
      </c>
      <c r="L336" s="107">
        <f t="shared" si="192"/>
        <v>0</v>
      </c>
      <c r="M336" s="107">
        <f>IF(M315&lt;&gt;0,M331/M315,0)</f>
        <v>0</v>
      </c>
      <c r="N336" s="107">
        <f>IF(N315&lt;&gt;0,N331/N315,0)</f>
        <v>0</v>
      </c>
      <c r="O336" s="107">
        <f>IF(O315&lt;&gt;0,O331/O315,0)</f>
        <v>0</v>
      </c>
      <c r="P336" s="107">
        <f>IF(P315&lt;&gt;0,P331/P315,0)</f>
        <v>0</v>
      </c>
      <c r="Q336" s="23"/>
      <c r="R336" s="108" t="s">
        <v>20</v>
      </c>
      <c r="S336" s="92"/>
      <c r="T336" s="23" t="str">
        <f>IF(COUNTIF('[3]Correpondance  PREPA MARG'!A:A,'Prépa marge'!C336)=0,IF(U335="démarque connue (valeur)","",T335),'Prépa marge'!C336)</f>
        <v/>
      </c>
      <c r="U336" s="23" t="str">
        <f t="shared" si="190"/>
        <v/>
      </c>
      <c r="V336" t="str">
        <f>IF(U336="","",IF(U336="CA HT",SUMIF('[3]Correpondance  PREPA MARG'!A:A,'Prépa marge'!T336,'[3]Correpondance  PREPA MARG'!CO:CO),""))</f>
        <v/>
      </c>
      <c r="W336" t="str">
        <f t="shared" si="183"/>
        <v/>
      </c>
      <c r="X336" t="str">
        <f>IF(U336="","",IF(AND(U336="Marge ABACO (valeur)",X330=""),SUMIF('[3]Correpondance  PREPA MARG'!A:A,'Prépa marge'!T336,'[3]Correpondance  PREPA MARG'!DB:DB),""))</f>
        <v/>
      </c>
      <c r="Y336" t="str">
        <f>IF(U336="","",IF(U336="Frais accessoires",SUMIF('[3]Correpondance  PREPA MARG'!A:A,'Prépa marge'!T336,'[3]Correpondance  PREPA MARG'!AO:AO),""))</f>
        <v/>
      </c>
      <c r="Z336" t="str">
        <f>IF(U336="","",IF(U336="Cotisation Centrale",SUMIF('[3]Correpondance  PREPA MARG'!A:A,'Prépa marge'!T336,'[3]Correpondance  PREPA MARG'!BO:BO),""))</f>
        <v/>
      </c>
      <c r="AA336" t="str">
        <f>IF(U336="","",IF(U336="CA HT REEL",SUMIF('[3]Correpondance  PREPA MARG'!A:A,'Prépa marge'!T336,'[3]Correpondance  PREPA MARG'!AB:AB),""))</f>
        <v/>
      </c>
      <c r="AB336" t="str">
        <f>IF(U336="","",IF(U336="CAMV REEL",SUMIF('[3]Correpondance  PREPA MARG'!A:A,'Prépa marge'!T336,'[3]Correpondance  PREPA MARG'!BB:BB),""))</f>
        <v/>
      </c>
      <c r="AC336" t="str">
        <f>IF(U336="","",IF(U336="démarque connue (valeur)",SUMIF('[3]Correpondance  PREPA MARG'!A:A,'Prépa marge'!T336,'[3]Correpondance  PREPA MARG'!DO:DO),""))</f>
        <v/>
      </c>
      <c r="AD336" s="2" t="str">
        <f t="shared" si="188"/>
        <v/>
      </c>
      <c r="AF336" t="s">
        <v>20</v>
      </c>
    </row>
    <row r="337" spans="1:32" hidden="1">
      <c r="A337" s="23"/>
      <c r="B337" s="23"/>
      <c r="C337" s="109" t="s">
        <v>41</v>
      </c>
      <c r="D337" s="110">
        <f>D331</f>
        <v>0</v>
      </c>
      <c r="E337" s="110">
        <f t="shared" ref="E337:L337" si="193">D337+E331</f>
        <v>0</v>
      </c>
      <c r="F337" s="110">
        <f t="shared" si="193"/>
        <v>0</v>
      </c>
      <c r="G337" s="110">
        <f t="shared" si="193"/>
        <v>0</v>
      </c>
      <c r="H337" s="110">
        <f t="shared" si="193"/>
        <v>0</v>
      </c>
      <c r="I337" s="110">
        <f t="shared" si="193"/>
        <v>0</v>
      </c>
      <c r="J337" s="110">
        <f t="shared" si="193"/>
        <v>0</v>
      </c>
      <c r="K337" s="110">
        <f t="shared" si="193"/>
        <v>0</v>
      </c>
      <c r="L337" s="110">
        <f t="shared" si="193"/>
        <v>0</v>
      </c>
      <c r="M337" s="110">
        <f>L337+M331</f>
        <v>0</v>
      </c>
      <c r="N337" s="110">
        <f>M337+N331</f>
        <v>0</v>
      </c>
      <c r="O337" s="110">
        <f>N337+O331</f>
        <v>0</v>
      </c>
      <c r="P337" s="111"/>
      <c r="Q337" s="23"/>
      <c r="R337" s="112" t="s">
        <v>20</v>
      </c>
      <c r="S337" s="92"/>
      <c r="T337" s="23" t="str">
        <f>IF(COUNTIF('[3]Correpondance  PREPA MARG'!A:A,'Prépa marge'!C337)=0,IF(U336="démarque connue (valeur)","",T336),'Prépa marge'!C337)</f>
        <v/>
      </c>
      <c r="U337" s="23" t="str">
        <f t="shared" si="190"/>
        <v/>
      </c>
      <c r="V337" t="str">
        <f>IF(U337="","",IF(U337="CA HT",SUMIF('[3]Correpondance  PREPA MARG'!A:A,'Prépa marge'!T337,'[3]Correpondance  PREPA MARG'!CO:CO),""))</f>
        <v/>
      </c>
      <c r="W337" t="str">
        <f t="shared" si="183"/>
        <v/>
      </c>
      <c r="X337" t="str">
        <f>IF(U337="","",IF(AND(U337="Marge ABACO (valeur)",X331=""),SUMIF('[3]Correpondance  PREPA MARG'!A:A,'Prépa marge'!T337,'[3]Correpondance  PREPA MARG'!DB:DB),""))</f>
        <v/>
      </c>
      <c r="Y337" t="str">
        <f>IF(U337="","",IF(U337="Frais accessoires",SUMIF('[3]Correpondance  PREPA MARG'!A:A,'Prépa marge'!T337,'[3]Correpondance  PREPA MARG'!AO:AO),""))</f>
        <v/>
      </c>
      <c r="Z337" t="str">
        <f>IF(U337="","",IF(U337="Cotisation Centrale",SUMIF('[3]Correpondance  PREPA MARG'!A:A,'Prépa marge'!T337,'[3]Correpondance  PREPA MARG'!BO:BO),""))</f>
        <v/>
      </c>
      <c r="AA337" t="str">
        <f>IF(U337="","",IF(U337="CA HT REEL",SUMIF('[3]Correpondance  PREPA MARG'!A:A,'Prépa marge'!T337,'[3]Correpondance  PREPA MARG'!AB:AB),""))</f>
        <v/>
      </c>
      <c r="AB337" t="str">
        <f>IF(U337="","",IF(U337="CAMV REEL",SUMIF('[3]Correpondance  PREPA MARG'!A:A,'Prépa marge'!T337,'[3]Correpondance  PREPA MARG'!BB:BB),""))</f>
        <v/>
      </c>
      <c r="AC337" t="str">
        <f>IF(U337="","",IF(U337="démarque connue (valeur)",SUMIF('[3]Correpondance  PREPA MARG'!A:A,'Prépa marge'!T337,'[3]Correpondance  PREPA MARG'!DO:DO),""))</f>
        <v/>
      </c>
      <c r="AD337" s="2" t="str">
        <f t="shared" si="188"/>
        <v/>
      </c>
      <c r="AF337" t="s">
        <v>20</v>
      </c>
    </row>
    <row r="338" spans="1:32" hidden="1">
      <c r="A338" s="23"/>
      <c r="B338" s="23"/>
      <c r="C338" s="109" t="s">
        <v>42</v>
      </c>
      <c r="D338" s="110">
        <f>D315</f>
        <v>0</v>
      </c>
      <c r="E338" s="110">
        <f t="shared" ref="E338:L338" si="194">D338+E315</f>
        <v>0</v>
      </c>
      <c r="F338" s="110">
        <f t="shared" si="194"/>
        <v>0</v>
      </c>
      <c r="G338" s="110">
        <f t="shared" si="194"/>
        <v>0</v>
      </c>
      <c r="H338" s="110">
        <f t="shared" si="194"/>
        <v>0</v>
      </c>
      <c r="I338" s="110">
        <f t="shared" si="194"/>
        <v>0</v>
      </c>
      <c r="J338" s="110">
        <f t="shared" si="194"/>
        <v>0</v>
      </c>
      <c r="K338" s="110">
        <f t="shared" si="194"/>
        <v>0</v>
      </c>
      <c r="L338" s="110">
        <f t="shared" si="194"/>
        <v>0</v>
      </c>
      <c r="M338" s="110">
        <f>L338+M315</f>
        <v>0</v>
      </c>
      <c r="N338" s="110">
        <f>M338+N315</f>
        <v>0</v>
      </c>
      <c r="O338" s="110">
        <f>N338+O315</f>
        <v>0</v>
      </c>
      <c r="P338" s="111"/>
      <c r="Q338" s="23"/>
      <c r="R338" s="112" t="s">
        <v>20</v>
      </c>
      <c r="S338" s="92"/>
      <c r="T338" s="23" t="str">
        <f>IF(COUNTIF('[3]Correpondance  PREPA MARG'!A:A,'Prépa marge'!C338)=0,IF(U337="démarque connue (valeur)","",T337),'Prépa marge'!C338)</f>
        <v/>
      </c>
      <c r="U338" s="23" t="str">
        <f t="shared" si="190"/>
        <v/>
      </c>
      <c r="V338" t="str">
        <f>IF(U338="","",IF(U338="CA HT",SUMIF('[3]Correpondance  PREPA MARG'!A:A,'Prépa marge'!T338,'[3]Correpondance  PREPA MARG'!CO:CO),""))</f>
        <v/>
      </c>
      <c r="W338" t="str">
        <f t="shared" si="183"/>
        <v/>
      </c>
      <c r="X338" t="str">
        <f>IF(U338="","",IF(AND(U338="Marge ABACO (valeur)",X332=""),SUMIF('[3]Correpondance  PREPA MARG'!A:A,'Prépa marge'!T338,'[3]Correpondance  PREPA MARG'!DB:DB),""))</f>
        <v/>
      </c>
      <c r="Y338" t="str">
        <f>IF(U338="","",IF(U338="Frais accessoires",SUMIF('[3]Correpondance  PREPA MARG'!A:A,'Prépa marge'!T338,'[3]Correpondance  PREPA MARG'!AO:AO),""))</f>
        <v/>
      </c>
      <c r="Z338" t="str">
        <f>IF(U338="","",IF(U338="Cotisation Centrale",SUMIF('[3]Correpondance  PREPA MARG'!A:A,'Prépa marge'!T338,'[3]Correpondance  PREPA MARG'!BO:BO),""))</f>
        <v/>
      </c>
      <c r="AA338" t="str">
        <f>IF(U338="","",IF(U338="CA HT REEL",SUMIF('[3]Correpondance  PREPA MARG'!A:A,'Prépa marge'!T338,'[3]Correpondance  PREPA MARG'!AB:AB),""))</f>
        <v/>
      </c>
      <c r="AB338" t="str">
        <f>IF(U338="","",IF(U338="CAMV REEL",SUMIF('[3]Correpondance  PREPA MARG'!A:A,'Prépa marge'!T338,'[3]Correpondance  PREPA MARG'!BB:BB),""))</f>
        <v/>
      </c>
      <c r="AC338" t="str">
        <f>IF(U338="","",IF(U338="démarque connue (valeur)",SUMIF('[3]Correpondance  PREPA MARG'!A:A,'Prépa marge'!T338,'[3]Correpondance  PREPA MARG'!DO:DO),""))</f>
        <v/>
      </c>
      <c r="AD338" s="2" t="str">
        <f t="shared" si="188"/>
        <v/>
      </c>
      <c r="AF338" t="s">
        <v>20</v>
      </c>
    </row>
    <row r="339" spans="1:32" hidden="1">
      <c r="A339" s="23"/>
      <c r="B339" s="23"/>
      <c r="C339" s="113" t="s">
        <v>43</v>
      </c>
      <c r="D339" s="114">
        <f>D336</f>
        <v>0</v>
      </c>
      <c r="E339" s="114">
        <f t="shared" ref="E339:L339" si="195">IF(E315&lt;&gt;0,E337/E338,0)</f>
        <v>0</v>
      </c>
      <c r="F339" s="114">
        <f t="shared" si="195"/>
        <v>0</v>
      </c>
      <c r="G339" s="114">
        <f t="shared" si="195"/>
        <v>0</v>
      </c>
      <c r="H339" s="114">
        <f t="shared" si="195"/>
        <v>0</v>
      </c>
      <c r="I339" s="114">
        <f t="shared" si="195"/>
        <v>0</v>
      </c>
      <c r="J339" s="114">
        <f t="shared" si="195"/>
        <v>0</v>
      </c>
      <c r="K339" s="114">
        <f t="shared" si="195"/>
        <v>0</v>
      </c>
      <c r="L339" s="114">
        <f t="shared" si="195"/>
        <v>0</v>
      </c>
      <c r="M339" s="114">
        <f>IF(M315&lt;&gt;0,M337/M338,0)</f>
        <v>0</v>
      </c>
      <c r="N339" s="114">
        <f>IF(N315&lt;&gt;0,N337/N338,0)</f>
        <v>0</v>
      </c>
      <c r="O339" s="114">
        <f>IF(O315&lt;&gt;0,O337/O338,0)</f>
        <v>0</v>
      </c>
      <c r="P339" s="115"/>
      <c r="Q339" s="23"/>
      <c r="R339" s="116" t="s">
        <v>20</v>
      </c>
      <c r="S339" s="92"/>
      <c r="T339" s="23" t="str">
        <f>IF(COUNTIF('[3]Correpondance  PREPA MARG'!A:A,'Prépa marge'!C339)=0,IF(U338="démarque connue (valeur)","",T338),'Prépa marge'!C339)</f>
        <v/>
      </c>
      <c r="U339" s="23" t="str">
        <f t="shared" si="190"/>
        <v/>
      </c>
      <c r="V339" t="str">
        <f>IF(U339="","",IF(U339="CA HT",SUMIF('[3]Correpondance  PREPA MARG'!A:A,'Prépa marge'!T339,'[3]Correpondance  PREPA MARG'!CO:CO),""))</f>
        <v/>
      </c>
      <c r="W339" t="str">
        <f t="shared" si="183"/>
        <v/>
      </c>
      <c r="X339" t="str">
        <f>IF(U339="","",IF(AND(U339="Marge ABACO (valeur)",X333=""),SUMIF('[3]Correpondance  PREPA MARG'!A:A,'Prépa marge'!T339,'[3]Correpondance  PREPA MARG'!DB:DB),""))</f>
        <v/>
      </c>
      <c r="Y339" t="str">
        <f>IF(U339="","",IF(U339="Frais accessoires",SUMIF('[3]Correpondance  PREPA MARG'!A:A,'Prépa marge'!T339,'[3]Correpondance  PREPA MARG'!AO:AO),""))</f>
        <v/>
      </c>
      <c r="Z339" t="str">
        <f>IF(U339="","",IF(U339="Cotisation Centrale",SUMIF('[3]Correpondance  PREPA MARG'!A:A,'Prépa marge'!T339,'[3]Correpondance  PREPA MARG'!BO:BO),""))</f>
        <v/>
      </c>
      <c r="AA339" t="str">
        <f>IF(U339="","",IF(U339="CA HT REEL",SUMIF('[3]Correpondance  PREPA MARG'!A:A,'Prépa marge'!T339,'[3]Correpondance  PREPA MARG'!AB:AB),""))</f>
        <v/>
      </c>
      <c r="AB339" t="str">
        <f>IF(U339="","",IF(U339="CAMV REEL",SUMIF('[3]Correpondance  PREPA MARG'!A:A,'Prépa marge'!T339,'[3]Correpondance  PREPA MARG'!BB:BB),""))</f>
        <v/>
      </c>
      <c r="AC339" t="str">
        <f>IF(U339="","",IF(U339="démarque connue (valeur)",SUMIF('[3]Correpondance  PREPA MARG'!A:A,'Prépa marge'!T339,'[3]Correpondance  PREPA MARG'!DO:DO),""))</f>
        <v/>
      </c>
      <c r="AD339" s="2" t="str">
        <f t="shared" si="188"/>
        <v/>
      </c>
      <c r="AF339" t="s">
        <v>20</v>
      </c>
    </row>
    <row r="340" spans="1:32" ht="15.75" hidden="1" thickBot="1">
      <c r="A340" s="23"/>
      <c r="B340" s="23"/>
      <c r="C340" s="117" t="s">
        <v>44</v>
      </c>
      <c r="D340" s="118" t="s">
        <v>14</v>
      </c>
      <c r="E340" s="119" t="s">
        <v>14</v>
      </c>
      <c r="F340" s="119" t="s">
        <v>14</v>
      </c>
      <c r="G340" s="119" t="s">
        <v>14</v>
      </c>
      <c r="H340" s="119" t="s">
        <v>14</v>
      </c>
      <c r="I340" s="119" t="s">
        <v>14</v>
      </c>
      <c r="J340" s="119" t="s">
        <v>14</v>
      </c>
      <c r="K340" s="119" t="s">
        <v>14</v>
      </c>
      <c r="L340" s="119" t="s">
        <v>14</v>
      </c>
      <c r="M340" s="119" t="s">
        <v>14</v>
      </c>
      <c r="N340" s="119" t="s">
        <v>14</v>
      </c>
      <c r="O340" s="119" t="s">
        <v>14</v>
      </c>
      <c r="P340" s="120" t="s">
        <v>14</v>
      </c>
      <c r="Q340" s="23"/>
      <c r="R340" s="121" t="s">
        <v>20</v>
      </c>
      <c r="S340" s="92"/>
      <c r="T340" s="23" t="str">
        <f>IF(COUNTIF('[3]Correpondance  PREPA MARG'!A:A,'Prépa marge'!C340)=0,IF(U339="démarque connue (valeur)","",T339),'Prépa marge'!C340)</f>
        <v/>
      </c>
      <c r="U340" s="23" t="str">
        <f t="shared" si="190"/>
        <v/>
      </c>
      <c r="V340" t="str">
        <f>IF(U340="","",IF(U340="CA HT",SUMIF('[3]Correpondance  PREPA MARG'!A:A,'Prépa marge'!T340,'[3]Correpondance  PREPA MARG'!CO:CO),""))</f>
        <v/>
      </c>
      <c r="W340" t="str">
        <f t="shared" si="183"/>
        <v/>
      </c>
      <c r="X340" t="str">
        <f>IF(U340="","",IF(AND(U340="Marge ABACO (valeur)",X334=""),SUMIF('[3]Correpondance  PREPA MARG'!A:A,'Prépa marge'!T340,'[3]Correpondance  PREPA MARG'!DB:DB),""))</f>
        <v/>
      </c>
      <c r="Y340" t="str">
        <f>IF(U340="","",IF(U340="Frais accessoires",SUMIF('[3]Correpondance  PREPA MARG'!A:A,'Prépa marge'!T340,'[3]Correpondance  PREPA MARG'!AO:AO),""))</f>
        <v/>
      </c>
      <c r="Z340" t="str">
        <f>IF(U340="","",IF(U340="Cotisation Centrale",SUMIF('[3]Correpondance  PREPA MARG'!A:A,'Prépa marge'!T340,'[3]Correpondance  PREPA MARG'!BO:BO),""))</f>
        <v/>
      </c>
      <c r="AA340" t="str">
        <f>IF(U340="","",IF(U340="CA HT REEL",SUMIF('[3]Correpondance  PREPA MARG'!A:A,'Prépa marge'!T340,'[3]Correpondance  PREPA MARG'!AB:AB),""))</f>
        <v/>
      </c>
      <c r="AB340" t="str">
        <f>IF(U340="","",IF(U340="CAMV REEL",SUMIF('[3]Correpondance  PREPA MARG'!A:A,'Prépa marge'!T340,'[3]Correpondance  PREPA MARG'!BB:BB),""))</f>
        <v/>
      </c>
      <c r="AC340" t="str">
        <f>IF(U340="","",IF(U340="démarque connue (valeur)",SUMIF('[3]Correpondance  PREPA MARG'!A:A,'Prépa marge'!T340,'[3]Correpondance  PREPA MARG'!DO:DO),""))</f>
        <v/>
      </c>
      <c r="AD340" s="2" t="str">
        <f t="shared" si="188"/>
        <v/>
      </c>
      <c r="AF340" t="s">
        <v>20</v>
      </c>
    </row>
    <row r="341" spans="1:32" hidden="1">
      <c r="A341" s="23"/>
      <c r="B341" s="23"/>
      <c r="C341" s="23"/>
      <c r="D341" s="23"/>
      <c r="E341" s="23"/>
      <c r="F341" s="23"/>
      <c r="G341" s="23"/>
      <c r="H341" s="23"/>
      <c r="I341" s="23"/>
      <c r="J341" s="23"/>
      <c r="K341" s="23"/>
      <c r="L341" s="23"/>
      <c r="M341" s="23"/>
      <c r="N341" s="23"/>
      <c r="O341" s="23"/>
      <c r="P341" s="23"/>
      <c r="Q341" s="23"/>
      <c r="R341" s="29" t="s">
        <v>20</v>
      </c>
      <c r="S341" s="92"/>
      <c r="T341" s="23" t="str">
        <f>IF(COUNTIF('[3]Correpondance  PREPA MARG'!A:A,'Prépa marge'!C341)=0,IF(U340="démarque connue (valeur)","",T340),'Prépa marge'!C341)</f>
        <v/>
      </c>
      <c r="U341" s="23" t="str">
        <f t="shared" si="190"/>
        <v/>
      </c>
      <c r="V341" t="str">
        <f>IF(U341="","",IF(U341="CA HT",SUMIF('[3]Correpondance  PREPA MARG'!A:A,'Prépa marge'!T341,'[3]Correpondance  PREPA MARG'!CO:CO),""))</f>
        <v/>
      </c>
      <c r="W341" t="str">
        <f t="shared" si="183"/>
        <v/>
      </c>
      <c r="X341" t="str">
        <f>IF(U341="","",IF(AND(U341="Marge ABACO (valeur)",X335=""),SUMIF('[3]Correpondance  PREPA MARG'!A:A,'Prépa marge'!T341,'[3]Correpondance  PREPA MARG'!DB:DB),""))</f>
        <v/>
      </c>
      <c r="Y341" t="str">
        <f>IF(U341="","",IF(U341="Frais accessoires",SUMIF('[3]Correpondance  PREPA MARG'!A:A,'Prépa marge'!T341,'[3]Correpondance  PREPA MARG'!AO:AO),""))</f>
        <v/>
      </c>
      <c r="Z341" t="str">
        <f>IF(U341="","",IF(U341="Cotisation Centrale",SUMIF('[3]Correpondance  PREPA MARG'!A:A,'Prépa marge'!T341,'[3]Correpondance  PREPA MARG'!BO:BO),""))</f>
        <v/>
      </c>
      <c r="AA341" t="str">
        <f>IF(U341="","",IF(U341="CA HT REEL",SUMIF('[3]Correpondance  PREPA MARG'!A:A,'Prépa marge'!T341,'[3]Correpondance  PREPA MARG'!AB:AB),""))</f>
        <v/>
      </c>
      <c r="AB341" t="str">
        <f>IF(U341="","",IF(U341="CAMV REEL",SUMIF('[3]Correpondance  PREPA MARG'!A:A,'Prépa marge'!T341,'[3]Correpondance  PREPA MARG'!BB:BB),""))</f>
        <v/>
      </c>
      <c r="AC341" t="str">
        <f>IF(U341="","",IF(U341="démarque connue (valeur)",SUMIF('[3]Correpondance  PREPA MARG'!A:A,'Prépa marge'!T341,'[3]Correpondance  PREPA MARG'!DO:DO),""))</f>
        <v/>
      </c>
      <c r="AD341" s="2" t="str">
        <f t="shared" si="188"/>
        <v/>
      </c>
      <c r="AF341" t="s">
        <v>20</v>
      </c>
    </row>
    <row r="342" spans="1:32" hidden="1">
      <c r="A342" s="23"/>
      <c r="B342" s="23"/>
      <c r="C342" s="24" t="str">
        <f>[2]Rens!$C$24</f>
        <v>Rôtisserie</v>
      </c>
      <c r="D342" s="26">
        <f>+D300</f>
        <v>41943</v>
      </c>
      <c r="E342" s="26">
        <f t="shared" ref="E342:L342" si="196">DATE(YEAR(D342),MONTH(D342)+2,0)</f>
        <v>41973</v>
      </c>
      <c r="F342" s="26">
        <f t="shared" si="196"/>
        <v>42004</v>
      </c>
      <c r="G342" s="26">
        <f t="shared" si="196"/>
        <v>42035</v>
      </c>
      <c r="H342" s="26">
        <f t="shared" si="196"/>
        <v>42063</v>
      </c>
      <c r="I342" s="26">
        <f t="shared" si="196"/>
        <v>42094</v>
      </c>
      <c r="J342" s="26">
        <f t="shared" si="196"/>
        <v>42124</v>
      </c>
      <c r="K342" s="26">
        <f t="shared" si="196"/>
        <v>42155</v>
      </c>
      <c r="L342" s="26">
        <f t="shared" si="196"/>
        <v>42185</v>
      </c>
      <c r="M342" s="26">
        <f>DATE(YEAR(L342),MONTH(L342)+2,0)</f>
        <v>42216</v>
      </c>
      <c r="N342" s="26">
        <f>DATE(YEAR(M342),MONTH(M342)+2,0)</f>
        <v>42247</v>
      </c>
      <c r="O342" s="26">
        <f>DATE(YEAR(N342),MONTH(N342)+2,0)</f>
        <v>42277</v>
      </c>
      <c r="P342" s="27" t="s">
        <v>16</v>
      </c>
      <c r="Q342" s="23"/>
      <c r="R342" s="28" t="s">
        <v>20</v>
      </c>
      <c r="S342" s="23"/>
      <c r="T342" s="23" t="str">
        <f>IF(COUNTIF('[3]Correpondance  PREPA MARG'!A:A,'Prépa marge'!C342)=0,IF(U341="démarque connue (valeur)","",T341),'Prépa marge'!C342)</f>
        <v/>
      </c>
      <c r="U342" s="23" t="str">
        <f t="shared" si="190"/>
        <v/>
      </c>
      <c r="V342" t="str">
        <f>IF(U342="","",IF(U342="CA HT",SUMIF('[3]Correpondance  PREPA MARG'!A:A,'Prépa marge'!T342,'[3]Correpondance  PREPA MARG'!CO:CO),""))</f>
        <v/>
      </c>
      <c r="W342" t="str">
        <f t="shared" si="183"/>
        <v/>
      </c>
      <c r="X342" t="str">
        <f>IF(U342="","",IF(AND(U342="Marge ABACO (valeur)",X336=""),SUMIF('[3]Correpondance  PREPA MARG'!A:A,'Prépa marge'!T342,'[3]Correpondance  PREPA MARG'!DB:DB),""))</f>
        <v/>
      </c>
      <c r="Y342" t="str">
        <f>IF(U342="","",IF(U342="Frais accessoires",SUMIF('[3]Correpondance  PREPA MARG'!A:A,'Prépa marge'!T342,'[3]Correpondance  PREPA MARG'!AO:AO),""))</f>
        <v/>
      </c>
      <c r="Z342" t="str">
        <f>IF(U342="","",IF(U342="Cotisation Centrale",SUMIF('[3]Correpondance  PREPA MARG'!A:A,'Prépa marge'!T342,'[3]Correpondance  PREPA MARG'!BO:BO),""))</f>
        <v/>
      </c>
      <c r="AA342" t="str">
        <f>IF(U342="","",IF(U342="CA HT REEL",SUMIF('[3]Correpondance  PREPA MARG'!A:A,'Prépa marge'!T342,'[3]Correpondance  PREPA MARG'!AB:AB),""))</f>
        <v/>
      </c>
      <c r="AB342" t="str">
        <f>IF(U342="","",IF(U342="CAMV REEL",SUMIF('[3]Correpondance  PREPA MARG'!A:A,'Prépa marge'!T342,'[3]Correpondance  PREPA MARG'!BB:BB),""))</f>
        <v/>
      </c>
      <c r="AC342" t="str">
        <f>IF(U342="","",IF(U342="démarque connue (valeur)",SUMIF('[3]Correpondance  PREPA MARG'!A:A,'Prépa marge'!T342,'[3]Correpondance  PREPA MARG'!DO:DO),""))</f>
        <v/>
      </c>
      <c r="AD342" s="2" t="str">
        <f t="shared" si="188"/>
        <v/>
      </c>
      <c r="AF342" t="s">
        <v>20</v>
      </c>
    </row>
    <row r="343" spans="1:32" hidden="1">
      <c r="A343" s="23"/>
      <c r="B343" s="23"/>
      <c r="C343" s="23"/>
      <c r="D343" s="23"/>
      <c r="E343" s="23"/>
      <c r="F343" s="23"/>
      <c r="G343" s="23"/>
      <c r="H343" s="23"/>
      <c r="I343" s="23"/>
      <c r="J343" s="23"/>
      <c r="K343" s="23"/>
      <c r="L343" s="23"/>
      <c r="M343" s="23"/>
      <c r="N343" s="23"/>
      <c r="O343" s="23"/>
      <c r="P343" s="23"/>
      <c r="Q343" s="23"/>
      <c r="R343" s="29" t="s">
        <v>20</v>
      </c>
      <c r="S343" s="23"/>
      <c r="T343" s="23" t="str">
        <f>IF(COUNTIF('[3]Correpondance  PREPA MARG'!A:A,'Prépa marge'!C343)=0,IF(U342="démarque connue (valeur)","",T342),'Prépa marge'!C343)</f>
        <v/>
      </c>
      <c r="U343" s="23" t="str">
        <f t="shared" si="190"/>
        <v/>
      </c>
      <c r="V343" t="str">
        <f>IF(U343="","",IF(U343="CA HT",SUMIF('[3]Correpondance  PREPA MARG'!A:A,'Prépa marge'!T343,'[3]Correpondance  PREPA MARG'!CO:CO),""))</f>
        <v/>
      </c>
      <c r="W343" t="str">
        <f t="shared" si="183"/>
        <v/>
      </c>
      <c r="X343" t="str">
        <f>IF(U343="","",IF(AND(U343="Marge ABACO (valeur)",X337=""),SUMIF('[3]Correpondance  PREPA MARG'!A:A,'Prépa marge'!T343,'[3]Correpondance  PREPA MARG'!DB:DB),""))</f>
        <v/>
      </c>
      <c r="Y343" t="str">
        <f>IF(U343="","",IF(U343="Frais accessoires",SUMIF('[3]Correpondance  PREPA MARG'!A:A,'Prépa marge'!T343,'[3]Correpondance  PREPA MARG'!AO:AO),""))</f>
        <v/>
      </c>
      <c r="Z343" t="str">
        <f>IF(U343="","",IF(U343="Cotisation Centrale",SUMIF('[3]Correpondance  PREPA MARG'!A:A,'Prépa marge'!T343,'[3]Correpondance  PREPA MARG'!BO:BO),""))</f>
        <v/>
      </c>
      <c r="AA343" t="str">
        <f>IF(U343="","",IF(U343="CA HT REEL",SUMIF('[3]Correpondance  PREPA MARG'!A:A,'Prépa marge'!T343,'[3]Correpondance  PREPA MARG'!AB:AB),""))</f>
        <v/>
      </c>
      <c r="AB343" t="str">
        <f>IF(U343="","",IF(U343="CAMV REEL",SUMIF('[3]Correpondance  PREPA MARG'!A:A,'Prépa marge'!T343,'[3]Correpondance  PREPA MARG'!BB:BB),""))</f>
        <v/>
      </c>
      <c r="AC343" t="str">
        <f>IF(U343="","",IF(U343="démarque connue (valeur)",SUMIF('[3]Correpondance  PREPA MARG'!A:A,'Prépa marge'!T343,'[3]Correpondance  PREPA MARG'!DO:DO),""))</f>
        <v/>
      </c>
      <c r="AD343" s="2" t="str">
        <f t="shared" si="188"/>
        <v/>
      </c>
      <c r="AF343" t="s">
        <v>20</v>
      </c>
    </row>
    <row r="344" spans="1:32" hidden="1">
      <c r="A344" s="23"/>
      <c r="B344" s="23"/>
      <c r="C344" s="30" t="s">
        <v>18</v>
      </c>
      <c r="D344" s="31"/>
      <c r="E344" s="31"/>
      <c r="F344" s="31"/>
      <c r="G344" s="31"/>
      <c r="H344" s="31"/>
      <c r="I344" s="31"/>
      <c r="J344" s="31"/>
      <c r="K344" s="31"/>
      <c r="L344" s="31"/>
      <c r="M344" s="31"/>
      <c r="N344" s="31"/>
      <c r="O344" s="31"/>
      <c r="P344" s="32"/>
      <c r="Q344" s="23"/>
      <c r="R344" s="33" t="s">
        <v>20</v>
      </c>
      <c r="S344" s="23"/>
      <c r="T344" s="23" t="str">
        <f>IF(COUNTIF('[3]Correpondance  PREPA MARG'!A:A,'Prépa marge'!C344)=0,IF(U343="démarque connue (valeur)","",T343),'Prépa marge'!C344)</f>
        <v/>
      </c>
      <c r="U344" s="23" t="str">
        <f t="shared" si="190"/>
        <v/>
      </c>
      <c r="V344" t="str">
        <f>IF(U344="","",IF(U344="CA HT",SUMIF('[3]Correpondance  PREPA MARG'!A:A,'Prépa marge'!T344,'[3]Correpondance  PREPA MARG'!CO:CO),""))</f>
        <v/>
      </c>
      <c r="W344" t="str">
        <f t="shared" si="183"/>
        <v/>
      </c>
      <c r="X344" t="str">
        <f>IF(U344="","",IF(AND(U344="Marge ABACO (valeur)",X338=""),SUMIF('[3]Correpondance  PREPA MARG'!A:A,'Prépa marge'!T344,'[3]Correpondance  PREPA MARG'!DB:DB),""))</f>
        <v/>
      </c>
      <c r="Y344" t="str">
        <f>IF(U344="","",IF(U344="Frais accessoires",SUMIF('[3]Correpondance  PREPA MARG'!A:A,'Prépa marge'!T344,'[3]Correpondance  PREPA MARG'!AO:AO),""))</f>
        <v/>
      </c>
      <c r="Z344" t="str">
        <f>IF(U344="","",IF(U344="Cotisation Centrale",SUMIF('[3]Correpondance  PREPA MARG'!A:A,'Prépa marge'!T344,'[3]Correpondance  PREPA MARG'!BO:BO),""))</f>
        <v/>
      </c>
      <c r="AA344" t="str">
        <f>IF(U344="","",IF(U344="CA HT REEL",SUMIF('[3]Correpondance  PREPA MARG'!A:A,'Prépa marge'!T344,'[3]Correpondance  PREPA MARG'!AB:AB),""))</f>
        <v/>
      </c>
      <c r="AB344" t="str">
        <f>IF(U344="","",IF(U344="CAMV REEL",SUMIF('[3]Correpondance  PREPA MARG'!A:A,'Prépa marge'!T344,'[3]Correpondance  PREPA MARG'!BB:BB),""))</f>
        <v/>
      </c>
      <c r="AC344" t="str">
        <f>IF(U344="","",IF(U344="démarque connue (valeur)",SUMIF('[3]Correpondance  PREPA MARG'!A:A,'Prépa marge'!T344,'[3]Correpondance  PREPA MARG'!DO:DO),""))</f>
        <v/>
      </c>
      <c r="AD344" s="2" t="str">
        <f t="shared" si="188"/>
        <v/>
      </c>
      <c r="AF344" t="s">
        <v>20</v>
      </c>
    </row>
    <row r="345" spans="1:32" hidden="1">
      <c r="A345" s="23"/>
      <c r="B345" s="23"/>
      <c r="C345" s="34" t="s">
        <v>0</v>
      </c>
      <c r="D345" s="35"/>
      <c r="E345" s="36"/>
      <c r="F345" s="36"/>
      <c r="G345" s="36"/>
      <c r="H345" s="36"/>
      <c r="I345" s="36"/>
      <c r="J345" s="36"/>
      <c r="K345" s="36"/>
      <c r="L345" s="36"/>
      <c r="M345" s="36"/>
      <c r="N345" s="36"/>
      <c r="O345" s="37"/>
      <c r="P345" s="38">
        <f>SUM(D345:O345)</f>
        <v>0</v>
      </c>
      <c r="Q345" s="23"/>
      <c r="R345" s="39" t="s">
        <v>20</v>
      </c>
      <c r="S345" s="23"/>
      <c r="T345" s="23" t="str">
        <f>IF(COUNTIF('[3]Correpondance  PREPA MARG'!A:A,'Prépa marge'!C345)=0,IF(U344="démarque connue (valeur)","",T344),'Prépa marge'!C345)</f>
        <v/>
      </c>
      <c r="U345" s="23" t="str">
        <f t="shared" si="190"/>
        <v>CA HT</v>
      </c>
      <c r="V345">
        <f>IF(U345="","",IF(U345="CA HT",SUMIF('[3]Correpondance  PREPA MARG'!A:A,'Prépa marge'!T345,'[3]Correpondance  PREPA MARG'!CO:CO),""))</f>
        <v>0</v>
      </c>
      <c r="W345" t="str">
        <f t="shared" si="183"/>
        <v/>
      </c>
      <c r="X345" t="str">
        <f>IF(U345="","",IF(AND(U345="Marge ABACO (valeur)",X339=""),SUMIF('[3]Correpondance  PREPA MARG'!A:A,'Prépa marge'!T345,'[3]Correpondance  PREPA MARG'!DB:DB),""))</f>
        <v/>
      </c>
      <c r="Y345" t="str">
        <f>IF(U345="","",IF(U345="Frais accessoires",SUMIF('[3]Correpondance  PREPA MARG'!A:A,'Prépa marge'!T345,'[3]Correpondance  PREPA MARG'!AO:AO),""))</f>
        <v/>
      </c>
      <c r="Z345" t="str">
        <f>IF(U345="","",IF(U345="Cotisation Centrale",SUMIF('[3]Correpondance  PREPA MARG'!A:A,'Prépa marge'!T345,'[3]Correpondance  PREPA MARG'!BO:BO),""))</f>
        <v/>
      </c>
      <c r="AA345" t="str">
        <f>IF(U345="","",IF(U345="CA HT REEL",SUMIF('[3]Correpondance  PREPA MARG'!A:A,'Prépa marge'!T345,'[3]Correpondance  PREPA MARG'!AB:AB),""))</f>
        <v/>
      </c>
      <c r="AB345" t="str">
        <f>IF(U345="","",IF(U345="CAMV REEL",SUMIF('[3]Correpondance  PREPA MARG'!A:A,'Prépa marge'!T345,'[3]Correpondance  PREPA MARG'!BB:BB),""))</f>
        <v/>
      </c>
      <c r="AC345" t="str">
        <f>IF(U345="","",IF(U345="démarque connue (valeur)",SUMIF('[3]Correpondance  PREPA MARG'!A:A,'Prépa marge'!T345,'[3]Correpondance  PREPA MARG'!DO:DO),""))</f>
        <v/>
      </c>
      <c r="AD345" s="2" t="str">
        <f t="shared" si="188"/>
        <v/>
      </c>
      <c r="AF345" t="s">
        <v>20</v>
      </c>
    </row>
    <row r="346" spans="1:32" ht="15.75" hidden="1" thickBot="1">
      <c r="A346" s="23"/>
      <c r="B346" s="23"/>
      <c r="C346" s="40" t="s">
        <v>1</v>
      </c>
      <c r="D346" s="41"/>
      <c r="E346" s="42"/>
      <c r="F346" s="42"/>
      <c r="G346" s="42"/>
      <c r="H346" s="42"/>
      <c r="I346" s="42"/>
      <c r="J346" s="42"/>
      <c r="K346" s="42"/>
      <c r="L346" s="42"/>
      <c r="M346" s="42"/>
      <c r="N346" s="42"/>
      <c r="O346" s="43"/>
      <c r="P346" s="44">
        <f>SUM(D346:O346)</f>
        <v>0</v>
      </c>
      <c r="Q346" s="23"/>
      <c r="R346" s="45" t="s">
        <v>20</v>
      </c>
      <c r="S346" s="23"/>
      <c r="T346" s="23" t="str">
        <f>IF(COUNTIF('[3]Correpondance  PREPA MARG'!A:A,'Prépa marge'!C346)=0,IF(U345="démarque connue (valeur)","",T345),'Prépa marge'!C346)</f>
        <v/>
      </c>
      <c r="U346" s="23" t="str">
        <f t="shared" si="190"/>
        <v>PRMV ABACO</v>
      </c>
      <c r="V346" t="str">
        <f>IF(U346="","",IF(U346="CA HT",SUMIF('[3]Correpondance  PREPA MARG'!A:A,'Prépa marge'!T346,'[3]Correpondance  PREPA MARG'!CO:CO),""))</f>
        <v/>
      </c>
      <c r="W346">
        <f t="shared" si="183"/>
        <v>0</v>
      </c>
      <c r="X346" t="str">
        <f>IF(U346="","",IF(AND(U346="Marge ABACO (valeur)",X340=""),SUMIF('[3]Correpondance  PREPA MARG'!A:A,'Prépa marge'!T346,'[3]Correpondance  PREPA MARG'!DB:DB),""))</f>
        <v/>
      </c>
      <c r="Y346" t="str">
        <f>IF(U346="","",IF(U346="Frais accessoires",SUMIF('[3]Correpondance  PREPA MARG'!A:A,'Prépa marge'!T346,'[3]Correpondance  PREPA MARG'!AO:AO),""))</f>
        <v/>
      </c>
      <c r="Z346" t="str">
        <f>IF(U346="","",IF(U346="Cotisation Centrale",SUMIF('[3]Correpondance  PREPA MARG'!A:A,'Prépa marge'!T346,'[3]Correpondance  PREPA MARG'!BO:BO),""))</f>
        <v/>
      </c>
      <c r="AA346" t="str">
        <f>IF(U346="","",IF(U346="CA HT REEL",SUMIF('[3]Correpondance  PREPA MARG'!A:A,'Prépa marge'!T346,'[3]Correpondance  PREPA MARG'!AB:AB),""))</f>
        <v/>
      </c>
      <c r="AB346" t="str">
        <f>IF(U346="","",IF(U346="CAMV REEL",SUMIF('[3]Correpondance  PREPA MARG'!A:A,'Prépa marge'!T346,'[3]Correpondance  PREPA MARG'!BB:BB),""))</f>
        <v/>
      </c>
      <c r="AC346" t="str">
        <f>IF(U346="","",IF(U346="démarque connue (valeur)",SUMIF('[3]Correpondance  PREPA MARG'!A:A,'Prépa marge'!T346,'[3]Correpondance  PREPA MARG'!DO:DO),""))</f>
        <v/>
      </c>
      <c r="AD346" s="2" t="str">
        <f t="shared" si="188"/>
        <v/>
      </c>
      <c r="AF346" t="s">
        <v>20</v>
      </c>
    </row>
    <row r="347" spans="1:32" hidden="1">
      <c r="A347" s="23"/>
      <c r="B347" s="23"/>
      <c r="C347" s="46" t="s">
        <v>19</v>
      </c>
      <c r="D347" s="47">
        <f t="shared" ref="D347:L347" si="197">D345-D346</f>
        <v>0</v>
      </c>
      <c r="E347" s="47">
        <f t="shared" si="197"/>
        <v>0</v>
      </c>
      <c r="F347" s="47">
        <f t="shared" si="197"/>
        <v>0</v>
      </c>
      <c r="G347" s="47">
        <f t="shared" si="197"/>
        <v>0</v>
      </c>
      <c r="H347" s="47">
        <f t="shared" si="197"/>
        <v>0</v>
      </c>
      <c r="I347" s="47">
        <f t="shared" si="197"/>
        <v>0</v>
      </c>
      <c r="J347" s="47">
        <f t="shared" si="197"/>
        <v>0</v>
      </c>
      <c r="K347" s="47">
        <f t="shared" si="197"/>
        <v>0</v>
      </c>
      <c r="L347" s="47">
        <f t="shared" si="197"/>
        <v>0</v>
      </c>
      <c r="M347" s="47">
        <f>M345-M346</f>
        <v>0</v>
      </c>
      <c r="N347" s="47">
        <f>N345-N346</f>
        <v>0</v>
      </c>
      <c r="O347" s="47">
        <f>O345-O346</f>
        <v>0</v>
      </c>
      <c r="P347" s="48">
        <f>P345-P346</f>
        <v>0</v>
      </c>
      <c r="Q347" s="23"/>
      <c r="R347" s="49" t="s">
        <v>20</v>
      </c>
      <c r="S347" s="23"/>
      <c r="T347" s="23" t="str">
        <f>IF(COUNTIF('[3]Correpondance  PREPA MARG'!A:A,'Prépa marge'!C347)=0,IF(U346="démarque connue (valeur)","",T346),'Prépa marge'!C347)</f>
        <v/>
      </c>
      <c r="U347" s="23" t="str">
        <f t="shared" si="190"/>
        <v>Marge ABACO (valeur)</v>
      </c>
      <c r="V347" t="str">
        <f>IF(U347="","",IF(U347="CA HT",SUMIF('[3]Correpondance  PREPA MARG'!A:A,'Prépa marge'!T347,'[3]Correpondance  PREPA MARG'!CO:CO),""))</f>
        <v/>
      </c>
      <c r="W347" t="str">
        <f t="shared" si="183"/>
        <v/>
      </c>
      <c r="X347">
        <f>IF(U347="","",IF(AND(U347="Marge ABACO (valeur)",X341=""),SUMIF('[3]Correpondance  PREPA MARG'!A:A,'Prépa marge'!T347,'[3]Correpondance  PREPA MARG'!DB:DB),""))</f>
        <v>0</v>
      </c>
      <c r="Y347" t="str">
        <f>IF(U347="","",IF(U347="Frais accessoires",SUMIF('[3]Correpondance  PREPA MARG'!A:A,'Prépa marge'!T347,'[3]Correpondance  PREPA MARG'!AO:AO),""))</f>
        <v/>
      </c>
      <c r="Z347" t="str">
        <f>IF(U347="","",IF(U347="Cotisation Centrale",SUMIF('[3]Correpondance  PREPA MARG'!A:A,'Prépa marge'!T347,'[3]Correpondance  PREPA MARG'!BO:BO),""))</f>
        <v/>
      </c>
      <c r="AA347" t="str">
        <f>IF(U347="","",IF(U347="CA HT REEL",SUMIF('[3]Correpondance  PREPA MARG'!A:A,'Prépa marge'!T347,'[3]Correpondance  PREPA MARG'!AB:AB),""))</f>
        <v/>
      </c>
      <c r="AB347" t="str">
        <f>IF(U347="","",IF(U347="CAMV REEL",SUMIF('[3]Correpondance  PREPA MARG'!A:A,'Prépa marge'!T347,'[3]Correpondance  PREPA MARG'!BB:BB),""))</f>
        <v/>
      </c>
      <c r="AC347" t="str">
        <f>IF(U347="","",IF(U347="démarque connue (valeur)",SUMIF('[3]Correpondance  PREPA MARG'!A:A,'Prépa marge'!T347,'[3]Correpondance  PREPA MARG'!DO:DO),""))</f>
        <v/>
      </c>
      <c r="AD347" s="2" t="str">
        <f t="shared" si="188"/>
        <v/>
      </c>
      <c r="AF347" t="s">
        <v>20</v>
      </c>
    </row>
    <row r="348" spans="1:32" hidden="1">
      <c r="A348" s="23"/>
      <c r="B348" s="23"/>
      <c r="C348" s="50" t="s">
        <v>21</v>
      </c>
      <c r="D348" s="51">
        <f t="shared" ref="D348:L348" si="198">IF(D345=0,0,D347/D345)</f>
        <v>0</v>
      </c>
      <c r="E348" s="51">
        <f t="shared" si="198"/>
        <v>0</v>
      </c>
      <c r="F348" s="51">
        <f t="shared" si="198"/>
        <v>0</v>
      </c>
      <c r="G348" s="51">
        <f t="shared" si="198"/>
        <v>0</v>
      </c>
      <c r="H348" s="51">
        <f t="shared" si="198"/>
        <v>0</v>
      </c>
      <c r="I348" s="51">
        <f t="shared" si="198"/>
        <v>0</v>
      </c>
      <c r="J348" s="51">
        <f t="shared" si="198"/>
        <v>0</v>
      </c>
      <c r="K348" s="51">
        <f t="shared" si="198"/>
        <v>0</v>
      </c>
      <c r="L348" s="51">
        <f t="shared" si="198"/>
        <v>0</v>
      </c>
      <c r="M348" s="51">
        <f>IF(M345=0,0,M347/M345)</f>
        <v>0</v>
      </c>
      <c r="N348" s="51">
        <f>IF(N345=0,0,N347/N345)</f>
        <v>0</v>
      </c>
      <c r="O348" s="51">
        <f>IF(O345=0,0,O347/O345)</f>
        <v>0</v>
      </c>
      <c r="P348" s="52">
        <f>IF(P345=0,0,P347/P345)</f>
        <v>0</v>
      </c>
      <c r="Q348" s="23"/>
      <c r="R348" s="53" t="s">
        <v>20</v>
      </c>
      <c r="S348" s="23"/>
      <c r="T348" s="23" t="str">
        <f>IF(COUNTIF('[3]Correpondance  PREPA MARG'!A:A,'Prépa marge'!C348)=0,IF(U347="démarque connue (valeur)","",T347),'Prépa marge'!C348)</f>
        <v/>
      </c>
      <c r="U348" s="23" t="str">
        <f t="shared" si="190"/>
        <v/>
      </c>
      <c r="V348" t="str">
        <f>IF(U348="","",IF(U348="CA HT",SUMIF('[3]Correpondance  PREPA MARG'!A:A,'Prépa marge'!T348,'[3]Correpondance  PREPA MARG'!CO:CO),""))</f>
        <v/>
      </c>
      <c r="W348" t="str">
        <f t="shared" si="183"/>
        <v/>
      </c>
      <c r="X348" t="str">
        <f>IF(U348="","",IF(AND(U348="Marge ABACO (valeur)",X342=""),SUMIF('[3]Correpondance  PREPA MARG'!A:A,'Prépa marge'!T348,'[3]Correpondance  PREPA MARG'!DB:DB),""))</f>
        <v/>
      </c>
      <c r="Y348" t="str">
        <f>IF(U348="","",IF(U348="Frais accessoires",SUMIF('[3]Correpondance  PREPA MARG'!A:A,'Prépa marge'!T348,'[3]Correpondance  PREPA MARG'!AO:AO),""))</f>
        <v/>
      </c>
      <c r="Z348" t="str">
        <f>IF(U348="","",IF(U348="Cotisation Centrale",SUMIF('[3]Correpondance  PREPA MARG'!A:A,'Prépa marge'!T348,'[3]Correpondance  PREPA MARG'!BO:BO),""))</f>
        <v/>
      </c>
      <c r="AA348" t="str">
        <f>IF(U348="","",IF(U348="CA HT REEL",SUMIF('[3]Correpondance  PREPA MARG'!A:A,'Prépa marge'!T348,'[3]Correpondance  PREPA MARG'!AB:AB),""))</f>
        <v/>
      </c>
      <c r="AB348" t="str">
        <f>IF(U348="","",IF(U348="CAMV REEL",SUMIF('[3]Correpondance  PREPA MARG'!A:A,'Prépa marge'!T348,'[3]Correpondance  PREPA MARG'!BB:BB),""))</f>
        <v/>
      </c>
      <c r="AC348" t="str">
        <f>IF(U348="","",IF(U348="démarque connue (valeur)",SUMIF('[3]Correpondance  PREPA MARG'!A:A,'Prépa marge'!T348,'[3]Correpondance  PREPA MARG'!DO:DO),""))</f>
        <v/>
      </c>
      <c r="AD348" s="2" t="str">
        <f t="shared" si="188"/>
        <v/>
      </c>
      <c r="AF348" t="s">
        <v>20</v>
      </c>
    </row>
    <row r="349" spans="1:32" hidden="1">
      <c r="A349" s="23"/>
      <c r="B349" s="23"/>
      <c r="C349" s="54" t="s">
        <v>3</v>
      </c>
      <c r="D349" s="35"/>
      <c r="E349" s="36"/>
      <c r="F349" s="36"/>
      <c r="G349" s="36"/>
      <c r="H349" s="36"/>
      <c r="I349" s="55"/>
      <c r="J349" s="55"/>
      <c r="K349" s="36"/>
      <c r="L349" s="36"/>
      <c r="M349" s="36"/>
      <c r="N349" s="36"/>
      <c r="O349" s="37"/>
      <c r="P349" s="56">
        <f>SUM(D349:O349)</f>
        <v>0</v>
      </c>
      <c r="Q349" s="23"/>
      <c r="R349" s="57" t="s">
        <v>20</v>
      </c>
      <c r="S349" s="23"/>
      <c r="T349" s="23" t="str">
        <f>IF(COUNTIF('[3]Correpondance  PREPA MARG'!A:A,'Prépa marge'!C349)=0,IF(U348="démarque connue (valeur)","",T348),'Prépa marge'!C349)</f>
        <v/>
      </c>
      <c r="U349" s="23" t="str">
        <f t="shared" si="190"/>
        <v>Frais accessoires</v>
      </c>
      <c r="V349" t="str">
        <f>IF(U349="","",IF(U349="CA HT",SUMIF('[3]Correpondance  PREPA MARG'!A:A,'Prépa marge'!T349,'[3]Correpondance  PREPA MARG'!CO:CO),""))</f>
        <v/>
      </c>
      <c r="W349" t="str">
        <f t="shared" si="183"/>
        <v/>
      </c>
      <c r="X349" t="str">
        <f>IF(U349="","",IF(AND(U349="Marge ABACO (valeur)",X343=""),SUMIF('[3]Correpondance  PREPA MARG'!A:A,'Prépa marge'!T349,'[3]Correpondance  PREPA MARG'!DB:DB),""))</f>
        <v/>
      </c>
      <c r="Y349">
        <f>IF(U349="","",IF(U349="Frais accessoires",SUMIF('[3]Correpondance  PREPA MARG'!A:A,'Prépa marge'!T349,'[3]Correpondance  PREPA MARG'!AO:AO),""))</f>
        <v>0</v>
      </c>
      <c r="Z349" t="str">
        <f>IF(U349="","",IF(U349="Cotisation Centrale",SUMIF('[3]Correpondance  PREPA MARG'!A:A,'Prépa marge'!T349,'[3]Correpondance  PREPA MARG'!BO:BO),""))</f>
        <v/>
      </c>
      <c r="AA349" t="str">
        <f>IF(U349="","",IF(U349="CA HT REEL",SUMIF('[3]Correpondance  PREPA MARG'!A:A,'Prépa marge'!T349,'[3]Correpondance  PREPA MARG'!AB:AB),""))</f>
        <v/>
      </c>
      <c r="AB349" t="str">
        <f>IF(U349="","",IF(U349="CAMV REEL",SUMIF('[3]Correpondance  PREPA MARG'!A:A,'Prépa marge'!T349,'[3]Correpondance  PREPA MARG'!BB:BB),""))</f>
        <v/>
      </c>
      <c r="AC349" t="str">
        <f>IF(U349="","",IF(U349="démarque connue (valeur)",SUMIF('[3]Correpondance  PREPA MARG'!A:A,'Prépa marge'!T349,'[3]Correpondance  PREPA MARG'!DO:DO),""))</f>
        <v/>
      </c>
      <c r="AD349" s="2" t="str">
        <f t="shared" si="188"/>
        <v/>
      </c>
      <c r="AF349" t="s">
        <v>20</v>
      </c>
    </row>
    <row r="350" spans="1:32" ht="15.75" hidden="1" thickBot="1">
      <c r="A350" s="23"/>
      <c r="B350" s="23"/>
      <c r="C350" s="58" t="s">
        <v>4</v>
      </c>
      <c r="D350" s="41"/>
      <c r="E350" s="42"/>
      <c r="F350" s="42"/>
      <c r="G350" s="42"/>
      <c r="H350" s="42"/>
      <c r="I350" s="42"/>
      <c r="J350" s="42"/>
      <c r="K350" s="42"/>
      <c r="L350" s="42"/>
      <c r="M350" s="42"/>
      <c r="N350" s="42"/>
      <c r="O350" s="43"/>
      <c r="P350" s="56">
        <f>SUM(D350:O350)</f>
        <v>0</v>
      </c>
      <c r="Q350" s="23"/>
      <c r="R350" s="57" t="s">
        <v>20</v>
      </c>
      <c r="S350" s="23"/>
      <c r="T350" s="23" t="str">
        <f>IF(COUNTIF('[3]Correpondance  PREPA MARG'!A:A,'Prépa marge'!C350)=0,IF(U349="démarque connue (valeur)","",T349),'Prépa marge'!C350)</f>
        <v/>
      </c>
      <c r="U350" s="23" t="str">
        <f t="shared" si="190"/>
        <v>Cotisation Centrale</v>
      </c>
      <c r="V350" t="str">
        <f>IF(U350="","",IF(U350="CA HT",SUMIF('[3]Correpondance  PREPA MARG'!A:A,'Prépa marge'!T350,'[3]Correpondance  PREPA MARG'!CO:CO),""))</f>
        <v/>
      </c>
      <c r="W350" t="str">
        <f t="shared" si="183"/>
        <v/>
      </c>
      <c r="X350" t="str">
        <f>IF(U350="","",IF(AND(U350="Marge ABACO (valeur)",X344=""),SUMIF('[3]Correpondance  PREPA MARG'!A:A,'Prépa marge'!T350,'[3]Correpondance  PREPA MARG'!DB:DB),""))</f>
        <v/>
      </c>
      <c r="Y350" t="str">
        <f>IF(U350="","",IF(U350="Frais accessoires",SUMIF('[3]Correpondance  PREPA MARG'!A:A,'Prépa marge'!T350,'[3]Correpondance  PREPA MARG'!AO:AO),""))</f>
        <v/>
      </c>
      <c r="Z350">
        <f>IF(U350="","",IF(U350="Cotisation Centrale",SUMIF('[3]Correpondance  PREPA MARG'!A:A,'Prépa marge'!T350,'[3]Correpondance  PREPA MARG'!BO:BO),""))</f>
        <v>0</v>
      </c>
      <c r="AA350" t="str">
        <f>IF(U350="","",IF(U350="CA HT REEL",SUMIF('[3]Correpondance  PREPA MARG'!A:A,'Prépa marge'!T350,'[3]Correpondance  PREPA MARG'!AB:AB),""))</f>
        <v/>
      </c>
      <c r="AB350" t="str">
        <f>IF(U350="","",IF(U350="CAMV REEL",SUMIF('[3]Correpondance  PREPA MARG'!A:A,'Prépa marge'!T350,'[3]Correpondance  PREPA MARG'!BB:BB),""))</f>
        <v/>
      </c>
      <c r="AC350" t="str">
        <f>IF(U350="","",IF(U350="démarque connue (valeur)",SUMIF('[3]Correpondance  PREPA MARG'!A:A,'Prépa marge'!T350,'[3]Correpondance  PREPA MARG'!DO:DO),""))</f>
        <v/>
      </c>
      <c r="AD350" s="2" t="str">
        <f t="shared" si="188"/>
        <v/>
      </c>
      <c r="AF350" t="s">
        <v>20</v>
      </c>
    </row>
    <row r="351" spans="1:32" hidden="1">
      <c r="A351" s="23"/>
      <c r="B351" s="23"/>
      <c r="C351" s="59" t="s">
        <v>22</v>
      </c>
      <c r="D351" s="60">
        <f t="shared" ref="D351:L351" si="199">IF(D357&lt;&gt;0,(D349+D350)/D357,0)</f>
        <v>0</v>
      </c>
      <c r="E351" s="60">
        <f t="shared" si="199"/>
        <v>0</v>
      </c>
      <c r="F351" s="60">
        <f t="shared" si="199"/>
        <v>0</v>
      </c>
      <c r="G351" s="60">
        <f t="shared" si="199"/>
        <v>0</v>
      </c>
      <c r="H351" s="60">
        <f t="shared" si="199"/>
        <v>0</v>
      </c>
      <c r="I351" s="60">
        <f t="shared" si="199"/>
        <v>0</v>
      </c>
      <c r="J351" s="60">
        <f t="shared" si="199"/>
        <v>0</v>
      </c>
      <c r="K351" s="60">
        <f t="shared" si="199"/>
        <v>0</v>
      </c>
      <c r="L351" s="60">
        <f t="shared" si="199"/>
        <v>0</v>
      </c>
      <c r="M351" s="60">
        <f>IF(M357&lt;&gt;0,(M349+M350)/M357,0)</f>
        <v>0</v>
      </c>
      <c r="N351" s="60">
        <f>IF(N357&lt;&gt;0,(N349+N350)/N357,0)</f>
        <v>0</v>
      </c>
      <c r="O351" s="60">
        <f>IF(O357&lt;&gt;0,(O349+O350)/O357,0)</f>
        <v>0</v>
      </c>
      <c r="P351" s="61">
        <f>IF(P357&lt;&gt;0,(P349+P350)/P357,0)</f>
        <v>0</v>
      </c>
      <c r="Q351" s="23"/>
      <c r="R351" s="62" t="s">
        <v>20</v>
      </c>
      <c r="S351" s="23"/>
      <c r="T351" s="23" t="str">
        <f>IF(COUNTIF('[3]Correpondance  PREPA MARG'!A:A,'Prépa marge'!C351)=0,IF(U350="démarque connue (valeur)","",T350),'Prépa marge'!C351)</f>
        <v/>
      </c>
      <c r="U351" s="23" t="str">
        <f t="shared" si="190"/>
        <v/>
      </c>
      <c r="V351" t="str">
        <f>IF(U351="","",IF(U351="CA HT",SUMIF('[3]Correpondance  PREPA MARG'!A:A,'Prépa marge'!T351,'[3]Correpondance  PREPA MARG'!CO:CO),""))</f>
        <v/>
      </c>
      <c r="W351" t="str">
        <f t="shared" si="183"/>
        <v/>
      </c>
      <c r="X351" t="str">
        <f>IF(U351="","",IF(AND(U351="Marge ABACO (valeur)",X345=""),SUMIF('[3]Correpondance  PREPA MARG'!A:A,'Prépa marge'!T351,'[3]Correpondance  PREPA MARG'!DB:DB),""))</f>
        <v/>
      </c>
      <c r="Y351" t="str">
        <f>IF(U351="","",IF(U351="Frais accessoires",SUMIF('[3]Correpondance  PREPA MARG'!A:A,'Prépa marge'!T351,'[3]Correpondance  PREPA MARG'!AO:AO),""))</f>
        <v/>
      </c>
      <c r="Z351" t="str">
        <f>IF(U351="","",IF(U351="Cotisation Centrale",SUMIF('[3]Correpondance  PREPA MARG'!A:A,'Prépa marge'!T351,'[3]Correpondance  PREPA MARG'!BO:BO),""))</f>
        <v/>
      </c>
      <c r="AA351" t="str">
        <f>IF(U351="","",IF(U351="CA HT REEL",SUMIF('[3]Correpondance  PREPA MARG'!A:A,'Prépa marge'!T351,'[3]Correpondance  PREPA MARG'!AB:AB),""))</f>
        <v/>
      </c>
      <c r="AB351" t="str">
        <f>IF(U351="","",IF(U351="CAMV REEL",SUMIF('[3]Correpondance  PREPA MARG'!A:A,'Prépa marge'!T351,'[3]Correpondance  PREPA MARG'!BB:BB),""))</f>
        <v/>
      </c>
      <c r="AC351" t="str">
        <f>IF(U351="","",IF(U351="démarque connue (valeur)",SUMIF('[3]Correpondance  PREPA MARG'!A:A,'Prépa marge'!T351,'[3]Correpondance  PREPA MARG'!DO:DO),""))</f>
        <v/>
      </c>
      <c r="AD351" s="2" t="str">
        <f t="shared" si="188"/>
        <v/>
      </c>
      <c r="AF351" t="s">
        <v>20</v>
      </c>
    </row>
    <row r="352" spans="1:32" hidden="1">
      <c r="A352" s="23"/>
      <c r="B352" s="23"/>
      <c r="C352" s="63" t="s">
        <v>23</v>
      </c>
      <c r="D352" s="64">
        <f>D346+D349+D350</f>
        <v>0</v>
      </c>
      <c r="E352" s="64">
        <f t="shared" ref="E352:L352" si="200">E346+E349+E350</f>
        <v>0</v>
      </c>
      <c r="F352" s="64">
        <f t="shared" si="200"/>
        <v>0</v>
      </c>
      <c r="G352" s="64">
        <f t="shared" si="200"/>
        <v>0</v>
      </c>
      <c r="H352" s="64">
        <f t="shared" si="200"/>
        <v>0</v>
      </c>
      <c r="I352" s="64">
        <f t="shared" si="200"/>
        <v>0</v>
      </c>
      <c r="J352" s="64">
        <f t="shared" si="200"/>
        <v>0</v>
      </c>
      <c r="K352" s="64">
        <f t="shared" si="200"/>
        <v>0</v>
      </c>
      <c r="L352" s="64">
        <f t="shared" si="200"/>
        <v>0</v>
      </c>
      <c r="M352" s="64">
        <f>M346+M349+M350</f>
        <v>0</v>
      </c>
      <c r="N352" s="64">
        <f>N346+N349+N350</f>
        <v>0</v>
      </c>
      <c r="O352" s="64">
        <f>O346+O349+O350</f>
        <v>0</v>
      </c>
      <c r="P352" s="65">
        <f>SUM(D352:O352)</f>
        <v>0</v>
      </c>
      <c r="Q352" s="23"/>
      <c r="R352" s="66" t="s">
        <v>20</v>
      </c>
      <c r="S352" s="23"/>
      <c r="T352" s="23" t="str">
        <f>IF(COUNTIF('[3]Correpondance  PREPA MARG'!A:A,'Prépa marge'!C352)=0,IF(U351="démarque connue (valeur)","",T351),'Prépa marge'!C352)</f>
        <v/>
      </c>
      <c r="U352" s="23" t="str">
        <f t="shared" si="190"/>
        <v/>
      </c>
      <c r="V352" t="str">
        <f>IF(U352="","",IF(U352="CA HT",SUMIF('[3]Correpondance  PREPA MARG'!A:A,'Prépa marge'!T352,'[3]Correpondance  PREPA MARG'!CO:CO),""))</f>
        <v/>
      </c>
      <c r="W352" t="str">
        <f t="shared" si="183"/>
        <v/>
      </c>
      <c r="X352" t="str">
        <f>IF(U352="","",IF(AND(U352="Marge ABACO (valeur)",X346=""),SUMIF('[3]Correpondance  PREPA MARG'!A:A,'Prépa marge'!T352,'[3]Correpondance  PREPA MARG'!DB:DB),""))</f>
        <v/>
      </c>
      <c r="Y352" t="str">
        <f>IF(U352="","",IF(U352="Frais accessoires",SUMIF('[3]Correpondance  PREPA MARG'!A:A,'Prépa marge'!T352,'[3]Correpondance  PREPA MARG'!AO:AO),""))</f>
        <v/>
      </c>
      <c r="Z352" t="str">
        <f>IF(U352="","",IF(U352="Cotisation Centrale",SUMIF('[3]Correpondance  PREPA MARG'!A:A,'Prépa marge'!T352,'[3]Correpondance  PREPA MARG'!BO:BO),""))</f>
        <v/>
      </c>
      <c r="AA352" t="str">
        <f>IF(U352="","",IF(U352="CA HT REEL",SUMIF('[3]Correpondance  PREPA MARG'!A:A,'Prépa marge'!T352,'[3]Correpondance  PREPA MARG'!AB:AB),""))</f>
        <v/>
      </c>
      <c r="AB352" t="str">
        <f>IF(U352="","",IF(U352="CAMV REEL",SUMIF('[3]Correpondance  PREPA MARG'!A:A,'Prépa marge'!T352,'[3]Correpondance  PREPA MARG'!BB:BB),""))</f>
        <v/>
      </c>
      <c r="AC352" t="str">
        <f>IF(U352="","",IF(U352="démarque connue (valeur)",SUMIF('[3]Correpondance  PREPA MARG'!A:A,'Prépa marge'!T352,'[3]Correpondance  PREPA MARG'!DO:DO),""))</f>
        <v/>
      </c>
      <c r="AD352" s="2" t="str">
        <f t="shared" si="188"/>
        <v/>
      </c>
      <c r="AF352" t="s">
        <v>20</v>
      </c>
    </row>
    <row r="353" spans="1:32" hidden="1">
      <c r="A353" s="23"/>
      <c r="B353" s="23"/>
      <c r="C353" s="63" t="s">
        <v>19</v>
      </c>
      <c r="D353" s="64">
        <f t="shared" ref="D353:L353" si="201">D345-D352</f>
        <v>0</v>
      </c>
      <c r="E353" s="64">
        <f t="shared" si="201"/>
        <v>0</v>
      </c>
      <c r="F353" s="64">
        <f t="shared" si="201"/>
        <v>0</v>
      </c>
      <c r="G353" s="64">
        <f t="shared" si="201"/>
        <v>0</v>
      </c>
      <c r="H353" s="64">
        <f t="shared" si="201"/>
        <v>0</v>
      </c>
      <c r="I353" s="64">
        <f t="shared" si="201"/>
        <v>0</v>
      </c>
      <c r="J353" s="64">
        <f t="shared" si="201"/>
        <v>0</v>
      </c>
      <c r="K353" s="64">
        <f t="shared" si="201"/>
        <v>0</v>
      </c>
      <c r="L353" s="64">
        <f t="shared" si="201"/>
        <v>0</v>
      </c>
      <c r="M353" s="64">
        <f>M345-M352</f>
        <v>0</v>
      </c>
      <c r="N353" s="64">
        <f>N345-N352</f>
        <v>0</v>
      </c>
      <c r="O353" s="64">
        <f>O345-O352</f>
        <v>0</v>
      </c>
      <c r="P353" s="65">
        <f>SUM(D353:O353)</f>
        <v>0</v>
      </c>
      <c r="Q353" s="23"/>
      <c r="R353" s="66" t="s">
        <v>20</v>
      </c>
      <c r="S353" s="23"/>
      <c r="T353" s="23" t="str">
        <f>IF(COUNTIF('[3]Correpondance  PREPA MARG'!A:A,'Prépa marge'!C353)=0,IF(U352="démarque connue (valeur)","",T352),'Prépa marge'!C353)</f>
        <v/>
      </c>
      <c r="U353" s="23" t="str">
        <f t="shared" si="190"/>
        <v>Marge ABACO (valeur)</v>
      </c>
      <c r="V353" t="str">
        <f>IF(U353="","",IF(U353="CA HT",SUMIF('[3]Correpondance  PREPA MARG'!A:A,'Prépa marge'!T353,'[3]Correpondance  PREPA MARG'!CO:CO),""))</f>
        <v/>
      </c>
      <c r="W353" t="str">
        <f t="shared" si="183"/>
        <v/>
      </c>
      <c r="X353" t="str">
        <f>IF(U353="","",IF(AND(U353="Marge ABACO (valeur)",X347=""),SUMIF('[3]Correpondance  PREPA MARG'!A:A,'Prépa marge'!T353,'[3]Correpondance  PREPA MARG'!DB:DB),""))</f>
        <v/>
      </c>
      <c r="Y353" t="str">
        <f>IF(U353="","",IF(U353="Frais accessoires",SUMIF('[3]Correpondance  PREPA MARG'!A:A,'Prépa marge'!T353,'[3]Correpondance  PREPA MARG'!AO:AO),""))</f>
        <v/>
      </c>
      <c r="Z353" t="str">
        <f>IF(U353="","",IF(U353="Cotisation Centrale",SUMIF('[3]Correpondance  PREPA MARG'!A:A,'Prépa marge'!T353,'[3]Correpondance  PREPA MARG'!BO:BO),""))</f>
        <v/>
      </c>
      <c r="AA353" t="str">
        <f>IF(U353="","",IF(U353="CA HT REEL",SUMIF('[3]Correpondance  PREPA MARG'!A:A,'Prépa marge'!T353,'[3]Correpondance  PREPA MARG'!AB:AB),""))</f>
        <v/>
      </c>
      <c r="AB353" t="str">
        <f>IF(U353="","",IF(U353="CAMV REEL",SUMIF('[3]Correpondance  PREPA MARG'!A:A,'Prépa marge'!T353,'[3]Correpondance  PREPA MARG'!BB:BB),""))</f>
        <v/>
      </c>
      <c r="AC353" t="str">
        <f>IF(U353="","",IF(U353="démarque connue (valeur)",SUMIF('[3]Correpondance  PREPA MARG'!A:A,'Prépa marge'!T353,'[3]Correpondance  PREPA MARG'!DO:DO),""))</f>
        <v/>
      </c>
      <c r="AD353" s="2" t="str">
        <f t="shared" si="188"/>
        <v/>
      </c>
      <c r="AF353" t="s">
        <v>20</v>
      </c>
    </row>
    <row r="354" spans="1:32" hidden="1">
      <c r="A354" s="23"/>
      <c r="B354" s="23"/>
      <c r="C354" s="50" t="s">
        <v>24</v>
      </c>
      <c r="D354" s="67">
        <f t="shared" ref="D354:L354" si="202">IF(D345=0,0,D353/D345)</f>
        <v>0</v>
      </c>
      <c r="E354" s="67">
        <f t="shared" si="202"/>
        <v>0</v>
      </c>
      <c r="F354" s="67">
        <f t="shared" si="202"/>
        <v>0</v>
      </c>
      <c r="G354" s="67">
        <f t="shared" si="202"/>
        <v>0</v>
      </c>
      <c r="H354" s="67">
        <f t="shared" si="202"/>
        <v>0</v>
      </c>
      <c r="I354" s="67">
        <f t="shared" si="202"/>
        <v>0</v>
      </c>
      <c r="J354" s="67">
        <f t="shared" si="202"/>
        <v>0</v>
      </c>
      <c r="K354" s="67">
        <f t="shared" si="202"/>
        <v>0</v>
      </c>
      <c r="L354" s="67">
        <f t="shared" si="202"/>
        <v>0</v>
      </c>
      <c r="M354" s="67">
        <f>IF(M345=0,0,M353/M345)</f>
        <v>0</v>
      </c>
      <c r="N354" s="67">
        <f>IF(N345=0,0,N353/N345)</f>
        <v>0</v>
      </c>
      <c r="O354" s="67">
        <f>IF(O345=0,0,O353/O345)</f>
        <v>0</v>
      </c>
      <c r="P354" s="67">
        <f>IF(P345=0,0,P353/P345)</f>
        <v>0</v>
      </c>
      <c r="Q354" s="23"/>
      <c r="R354" s="68" t="s">
        <v>20</v>
      </c>
      <c r="S354" s="23"/>
      <c r="T354" s="23" t="str">
        <f>IF(COUNTIF('[3]Correpondance  PREPA MARG'!A:A,'Prépa marge'!C354)=0,IF(U353="démarque connue (valeur)","",T353),'Prépa marge'!C354)</f>
        <v/>
      </c>
      <c r="U354" s="23" t="str">
        <f t="shared" si="190"/>
        <v/>
      </c>
      <c r="V354" t="str">
        <f>IF(U354="","",IF(U354="CA HT",SUMIF('[3]Correpondance  PREPA MARG'!A:A,'Prépa marge'!T354,'[3]Correpondance  PREPA MARG'!CO:CO),""))</f>
        <v/>
      </c>
      <c r="W354" t="str">
        <f t="shared" si="183"/>
        <v/>
      </c>
      <c r="X354" t="str">
        <f>IF(U354="","",IF(AND(U354="Marge ABACO (valeur)",X348=""),SUMIF('[3]Correpondance  PREPA MARG'!A:A,'Prépa marge'!T354,'[3]Correpondance  PREPA MARG'!DB:DB),""))</f>
        <v/>
      </c>
      <c r="Y354" t="str">
        <f>IF(U354="","",IF(U354="Frais accessoires",SUMIF('[3]Correpondance  PREPA MARG'!A:A,'Prépa marge'!T354,'[3]Correpondance  PREPA MARG'!AO:AO),""))</f>
        <v/>
      </c>
      <c r="Z354" t="str">
        <f>IF(U354="","",IF(U354="Cotisation Centrale",SUMIF('[3]Correpondance  PREPA MARG'!A:A,'Prépa marge'!T354,'[3]Correpondance  PREPA MARG'!BO:BO),""))</f>
        <v/>
      </c>
      <c r="AA354" t="str">
        <f>IF(U354="","",IF(U354="CA HT REEL",SUMIF('[3]Correpondance  PREPA MARG'!A:A,'Prépa marge'!T354,'[3]Correpondance  PREPA MARG'!AB:AB),""))</f>
        <v/>
      </c>
      <c r="AB354" t="str">
        <f>IF(U354="","",IF(U354="CAMV REEL",SUMIF('[3]Correpondance  PREPA MARG'!A:A,'Prépa marge'!T354,'[3]Correpondance  PREPA MARG'!BB:BB),""))</f>
        <v/>
      </c>
      <c r="AC354" t="str">
        <f>IF(U354="","",IF(U354="démarque connue (valeur)",SUMIF('[3]Correpondance  PREPA MARG'!A:A,'Prépa marge'!T354,'[3]Correpondance  PREPA MARG'!DO:DO),""))</f>
        <v/>
      </c>
      <c r="AD354" s="2" t="str">
        <f t="shared" si="188"/>
        <v/>
      </c>
      <c r="AF354" t="s">
        <v>20</v>
      </c>
    </row>
    <row r="355" spans="1:32" hidden="1">
      <c r="A355" s="23"/>
      <c r="B355" s="23"/>
      <c r="C355" s="23"/>
      <c r="D355" s="23"/>
      <c r="E355" s="23"/>
      <c r="F355" s="23"/>
      <c r="G355" s="23"/>
      <c r="H355" s="23"/>
      <c r="I355" s="23"/>
      <c r="J355" s="23"/>
      <c r="K355" s="23"/>
      <c r="L355" s="23"/>
      <c r="M355" s="23"/>
      <c r="N355" s="23"/>
      <c r="O355" s="23"/>
      <c r="P355" s="23"/>
      <c r="Q355" s="23"/>
      <c r="R355" s="29" t="s">
        <v>20</v>
      </c>
      <c r="S355" s="23"/>
      <c r="T355" s="23" t="str">
        <f>IF(COUNTIF('[3]Correpondance  PREPA MARG'!A:A,'Prépa marge'!C355)=0,IF(U354="démarque connue (valeur)","",T354),'Prépa marge'!C355)</f>
        <v/>
      </c>
      <c r="U355" s="23" t="str">
        <f t="shared" si="190"/>
        <v/>
      </c>
      <c r="V355" t="str">
        <f>IF(U355="","",IF(U355="CA HT",SUMIF('[3]Correpondance  PREPA MARG'!A:A,'Prépa marge'!T355,'[3]Correpondance  PREPA MARG'!CO:CO),""))</f>
        <v/>
      </c>
      <c r="W355" t="str">
        <f t="shared" si="183"/>
        <v/>
      </c>
      <c r="X355" t="str">
        <f>IF(U355="","",IF(AND(U355="Marge ABACO (valeur)",X349=""),SUMIF('[3]Correpondance  PREPA MARG'!A:A,'Prépa marge'!T355,'[3]Correpondance  PREPA MARG'!DB:DB),""))</f>
        <v/>
      </c>
      <c r="Y355" t="str">
        <f>IF(U355="","",IF(U355="Frais accessoires",SUMIF('[3]Correpondance  PREPA MARG'!A:A,'Prépa marge'!T355,'[3]Correpondance  PREPA MARG'!AO:AO),""))</f>
        <v/>
      </c>
      <c r="Z355" t="str">
        <f>IF(U355="","",IF(U355="Cotisation Centrale",SUMIF('[3]Correpondance  PREPA MARG'!A:A,'Prépa marge'!T355,'[3]Correpondance  PREPA MARG'!BO:BO),""))</f>
        <v/>
      </c>
      <c r="AA355" t="str">
        <f>IF(U355="","",IF(U355="CA HT REEL",SUMIF('[3]Correpondance  PREPA MARG'!A:A,'Prépa marge'!T355,'[3]Correpondance  PREPA MARG'!AB:AB),""))</f>
        <v/>
      </c>
      <c r="AB355" t="str">
        <f>IF(U355="","",IF(U355="CAMV REEL",SUMIF('[3]Correpondance  PREPA MARG'!A:A,'Prépa marge'!T355,'[3]Correpondance  PREPA MARG'!BB:BB),""))</f>
        <v/>
      </c>
      <c r="AC355" t="str">
        <f>IF(U355="","",IF(U355="démarque connue (valeur)",SUMIF('[3]Correpondance  PREPA MARG'!A:A,'Prépa marge'!T355,'[3]Correpondance  PREPA MARG'!DO:DO),""))</f>
        <v/>
      </c>
      <c r="AD355" s="2" t="str">
        <f t="shared" si="188"/>
        <v/>
      </c>
      <c r="AF355" t="s">
        <v>20</v>
      </c>
    </row>
    <row r="356" spans="1:32" hidden="1">
      <c r="A356" s="23"/>
      <c r="B356" s="23"/>
      <c r="C356" s="30" t="s">
        <v>25</v>
      </c>
      <c r="D356" s="31"/>
      <c r="E356" s="31"/>
      <c r="F356" s="31"/>
      <c r="G356" s="31"/>
      <c r="H356" s="31"/>
      <c r="I356" s="31"/>
      <c r="J356" s="31"/>
      <c r="K356" s="31"/>
      <c r="L356" s="31"/>
      <c r="M356" s="31"/>
      <c r="N356" s="31"/>
      <c r="O356" s="31"/>
      <c r="P356" s="32"/>
      <c r="Q356" s="23"/>
      <c r="R356" s="33" t="s">
        <v>20</v>
      </c>
      <c r="S356" s="23"/>
      <c r="T356" s="23" t="str">
        <f>IF(COUNTIF('[3]Correpondance  PREPA MARG'!A:A,'Prépa marge'!C356)=0,IF(U355="démarque connue (valeur)","",T355),'Prépa marge'!C356)</f>
        <v/>
      </c>
      <c r="U356" s="23" t="str">
        <f t="shared" si="190"/>
        <v/>
      </c>
      <c r="V356" t="str">
        <f>IF(U356="","",IF(U356="CA HT",SUMIF('[3]Correpondance  PREPA MARG'!A:A,'Prépa marge'!T356,'[3]Correpondance  PREPA MARG'!CO:CO),""))</f>
        <v/>
      </c>
      <c r="W356" t="str">
        <f t="shared" si="183"/>
        <v/>
      </c>
      <c r="X356" t="str">
        <f>IF(U356="","",IF(AND(U356="Marge ABACO (valeur)",X350=""),SUMIF('[3]Correpondance  PREPA MARG'!A:A,'Prépa marge'!T356,'[3]Correpondance  PREPA MARG'!DB:DB),""))</f>
        <v/>
      </c>
      <c r="Y356" t="str">
        <f>IF(U356="","",IF(U356="Frais accessoires",SUMIF('[3]Correpondance  PREPA MARG'!A:A,'Prépa marge'!T356,'[3]Correpondance  PREPA MARG'!AO:AO),""))</f>
        <v/>
      </c>
      <c r="Z356" t="str">
        <f>IF(U356="","",IF(U356="Cotisation Centrale",SUMIF('[3]Correpondance  PREPA MARG'!A:A,'Prépa marge'!T356,'[3]Correpondance  PREPA MARG'!BO:BO),""))</f>
        <v/>
      </c>
      <c r="AA356" t="str">
        <f>IF(U356="","",IF(U356="CA HT REEL",SUMIF('[3]Correpondance  PREPA MARG'!A:A,'Prépa marge'!T356,'[3]Correpondance  PREPA MARG'!AB:AB),""))</f>
        <v/>
      </c>
      <c r="AB356" t="str">
        <f>IF(U356="","",IF(U356="CAMV REEL",SUMIF('[3]Correpondance  PREPA MARG'!A:A,'Prépa marge'!T356,'[3]Correpondance  PREPA MARG'!BB:BB),""))</f>
        <v/>
      </c>
      <c r="AC356" t="str">
        <f>IF(U356="","",IF(U356="démarque connue (valeur)",SUMIF('[3]Correpondance  PREPA MARG'!A:A,'Prépa marge'!T356,'[3]Correpondance  PREPA MARG'!DO:DO),""))</f>
        <v/>
      </c>
      <c r="AD356" s="2" t="str">
        <f t="shared" si="188"/>
        <v/>
      </c>
      <c r="AF356" t="s">
        <v>20</v>
      </c>
    </row>
    <row r="357" spans="1:32" hidden="1">
      <c r="A357" s="23"/>
      <c r="B357" s="23"/>
      <c r="C357" s="69" t="s">
        <v>5</v>
      </c>
      <c r="D357" s="35"/>
      <c r="E357" s="36"/>
      <c r="F357" s="36"/>
      <c r="G357" s="36"/>
      <c r="H357" s="36"/>
      <c r="I357" s="36"/>
      <c r="J357" s="55"/>
      <c r="K357" s="55"/>
      <c r="L357" s="55"/>
      <c r="M357" s="55"/>
      <c r="N357" s="55"/>
      <c r="O357" s="70"/>
      <c r="P357" s="38">
        <f>SUM(D357:O357)</f>
        <v>0</v>
      </c>
      <c r="Q357" s="23"/>
      <c r="R357" s="39" t="s">
        <v>20</v>
      </c>
      <c r="S357" s="23"/>
      <c r="T357" s="23" t="str">
        <f>IF(COUNTIF('[3]Correpondance  PREPA MARG'!A:A,'Prépa marge'!C357)=0,IF(U356="démarque connue (valeur)","",T356),'Prépa marge'!C357)</f>
        <v/>
      </c>
      <c r="U357" s="23" t="str">
        <f t="shared" si="190"/>
        <v>CA HT REEL</v>
      </c>
      <c r="V357" t="str">
        <f>IF(U357="","",IF(U357="CA HT",SUMIF('[3]Correpondance  PREPA MARG'!A:A,'Prépa marge'!T357,'[3]Correpondance  PREPA MARG'!CO:CO),""))</f>
        <v/>
      </c>
      <c r="W357" t="str">
        <f t="shared" si="183"/>
        <v/>
      </c>
      <c r="X357" t="str">
        <f>IF(U357="","",IF(AND(U357="Marge ABACO (valeur)",X351=""),SUMIF('[3]Correpondance  PREPA MARG'!A:A,'Prépa marge'!T357,'[3]Correpondance  PREPA MARG'!DB:DB),""))</f>
        <v/>
      </c>
      <c r="Y357" t="str">
        <f>IF(U357="","",IF(U357="Frais accessoires",SUMIF('[3]Correpondance  PREPA MARG'!A:A,'Prépa marge'!T357,'[3]Correpondance  PREPA MARG'!AO:AO),""))</f>
        <v/>
      </c>
      <c r="Z357" t="str">
        <f>IF(U357="","",IF(U357="Cotisation Centrale",SUMIF('[3]Correpondance  PREPA MARG'!A:A,'Prépa marge'!T357,'[3]Correpondance  PREPA MARG'!BO:BO),""))</f>
        <v/>
      </c>
      <c r="AA357">
        <f>IF(U357="","",IF(U357="CA HT REEL",SUMIF('[3]Correpondance  PREPA MARG'!A:A,'Prépa marge'!T357,'[3]Correpondance  PREPA MARG'!AB:AB),""))</f>
        <v>0</v>
      </c>
      <c r="AB357" t="str">
        <f>IF(U357="","",IF(U357="CAMV REEL",SUMIF('[3]Correpondance  PREPA MARG'!A:A,'Prépa marge'!T357,'[3]Correpondance  PREPA MARG'!BB:BB),""))</f>
        <v/>
      </c>
      <c r="AC357" t="str">
        <f>IF(U357="","",IF(U357="démarque connue (valeur)",SUMIF('[3]Correpondance  PREPA MARG'!A:A,'Prépa marge'!T357,'[3]Correpondance  PREPA MARG'!DO:DO),""))</f>
        <v/>
      </c>
      <c r="AD357" s="2" t="str">
        <f t="shared" si="188"/>
        <v/>
      </c>
      <c r="AF357" t="s">
        <v>20</v>
      </c>
    </row>
    <row r="358" spans="1:32" ht="15.75" hidden="1" thickBot="1">
      <c r="A358" s="23"/>
      <c r="B358" s="23"/>
      <c r="C358" s="58" t="s">
        <v>6</v>
      </c>
      <c r="D358" s="41"/>
      <c r="E358" s="42"/>
      <c r="F358" s="42"/>
      <c r="G358" s="42"/>
      <c r="H358" s="42"/>
      <c r="I358" s="42"/>
      <c r="J358" s="71"/>
      <c r="K358" s="71"/>
      <c r="L358" s="71"/>
      <c r="M358" s="71"/>
      <c r="N358" s="71"/>
      <c r="O358" s="72"/>
      <c r="P358" s="56">
        <f>SUM(D358:O358)</f>
        <v>0</v>
      </c>
      <c r="Q358" s="23"/>
      <c r="R358" s="57" t="s">
        <v>20</v>
      </c>
      <c r="S358" s="23"/>
      <c r="T358" s="23" t="str">
        <f>IF(COUNTIF('[3]Correpondance  PREPA MARG'!A:A,'Prépa marge'!C358)=0,IF(U357="démarque connue (valeur)","",T357),'Prépa marge'!C358)</f>
        <v/>
      </c>
      <c r="U358" s="23" t="str">
        <f t="shared" si="190"/>
        <v>CAMV REEL</v>
      </c>
      <c r="V358" t="str">
        <f>IF(U358="","",IF(U358="CA HT",SUMIF('[3]Correpondance  PREPA MARG'!A:A,'Prépa marge'!T358,'[3]Correpondance  PREPA MARG'!CO:CO),""))</f>
        <v/>
      </c>
      <c r="W358" t="str">
        <f t="shared" si="183"/>
        <v/>
      </c>
      <c r="X358" t="str">
        <f>IF(U358="","",IF(AND(U358="Marge ABACO (valeur)",X352=""),SUMIF('[3]Correpondance  PREPA MARG'!A:A,'Prépa marge'!T358,'[3]Correpondance  PREPA MARG'!DB:DB),""))</f>
        <v/>
      </c>
      <c r="Y358" t="str">
        <f>IF(U358="","",IF(U358="Frais accessoires",SUMIF('[3]Correpondance  PREPA MARG'!A:A,'Prépa marge'!T358,'[3]Correpondance  PREPA MARG'!AO:AO),""))</f>
        <v/>
      </c>
      <c r="Z358" t="str">
        <f>IF(U358="","",IF(U358="Cotisation Centrale",SUMIF('[3]Correpondance  PREPA MARG'!A:A,'Prépa marge'!T358,'[3]Correpondance  PREPA MARG'!BO:BO),""))</f>
        <v/>
      </c>
      <c r="AA358" t="str">
        <f>IF(U358="","",IF(U358="CA HT REEL",SUMIF('[3]Correpondance  PREPA MARG'!A:A,'Prépa marge'!T358,'[3]Correpondance  PREPA MARG'!AB:AB),""))</f>
        <v/>
      </c>
      <c r="AB358">
        <f>IF(U358="","",IF(U358="CAMV REEL",SUMIF('[3]Correpondance  PREPA MARG'!A:A,'Prépa marge'!T358,'[3]Correpondance  PREPA MARG'!BB:BB),""))</f>
        <v>0</v>
      </c>
      <c r="AC358" t="str">
        <f>IF(U358="","",IF(U358="démarque connue (valeur)",SUMIF('[3]Correpondance  PREPA MARG'!A:A,'Prépa marge'!T358,'[3]Correpondance  PREPA MARG'!DO:DO),""))</f>
        <v/>
      </c>
      <c r="AD358" s="2" t="str">
        <f t="shared" si="188"/>
        <v/>
      </c>
      <c r="AF358" t="s">
        <v>20</v>
      </c>
    </row>
    <row r="359" spans="1:32" hidden="1">
      <c r="A359" s="23"/>
      <c r="B359" s="23"/>
      <c r="C359" s="59" t="s">
        <v>26</v>
      </c>
      <c r="D359" s="73">
        <f t="shared" ref="D359:L359" si="203">D357-D358-D349-D350</f>
        <v>0</v>
      </c>
      <c r="E359" s="73">
        <f t="shared" si="203"/>
        <v>0</v>
      </c>
      <c r="F359" s="73">
        <f t="shared" si="203"/>
        <v>0</v>
      </c>
      <c r="G359" s="73">
        <f t="shared" si="203"/>
        <v>0</v>
      </c>
      <c r="H359" s="73">
        <f t="shared" si="203"/>
        <v>0</v>
      </c>
      <c r="I359" s="73">
        <f t="shared" si="203"/>
        <v>0</v>
      </c>
      <c r="J359" s="73">
        <f t="shared" si="203"/>
        <v>0</v>
      </c>
      <c r="K359" s="73">
        <f t="shared" si="203"/>
        <v>0</v>
      </c>
      <c r="L359" s="73">
        <f t="shared" si="203"/>
        <v>0</v>
      </c>
      <c r="M359" s="73">
        <f>M357-M358-M349-M350</f>
        <v>0</v>
      </c>
      <c r="N359" s="73">
        <f>N357-N358-N349-N350</f>
        <v>0</v>
      </c>
      <c r="O359" s="73">
        <f>O357-O358-O349-O350</f>
        <v>0</v>
      </c>
      <c r="P359" s="74">
        <f>SUM(D359:O359)</f>
        <v>0</v>
      </c>
      <c r="Q359" s="23"/>
      <c r="R359" s="57" t="s">
        <v>20</v>
      </c>
      <c r="S359" s="23"/>
      <c r="T359" s="23" t="str">
        <f>IF(COUNTIF('[3]Correpondance  PREPA MARG'!A:A,'Prépa marge'!C359)=0,IF(U358="démarque connue (valeur)","",T358),'Prépa marge'!C359)</f>
        <v/>
      </c>
      <c r="U359" s="23" t="str">
        <f t="shared" si="190"/>
        <v/>
      </c>
      <c r="V359" t="str">
        <f>IF(U359="","",IF(U359="CA HT",SUMIF('[3]Correpondance  PREPA MARG'!A:A,'Prépa marge'!T359,'[3]Correpondance  PREPA MARG'!CO:CO),""))</f>
        <v/>
      </c>
      <c r="W359" t="str">
        <f t="shared" si="183"/>
        <v/>
      </c>
      <c r="X359" t="str">
        <f>IF(U359="","",IF(AND(U359="Marge ABACO (valeur)",X353=""),SUMIF('[3]Correpondance  PREPA MARG'!A:A,'Prépa marge'!T359,'[3]Correpondance  PREPA MARG'!DB:DB),""))</f>
        <v/>
      </c>
      <c r="Y359" t="str">
        <f>IF(U359="","",IF(U359="Frais accessoires",SUMIF('[3]Correpondance  PREPA MARG'!A:A,'Prépa marge'!T359,'[3]Correpondance  PREPA MARG'!AO:AO),""))</f>
        <v/>
      </c>
      <c r="Z359" t="str">
        <f>IF(U359="","",IF(U359="Cotisation Centrale",SUMIF('[3]Correpondance  PREPA MARG'!A:A,'Prépa marge'!T359,'[3]Correpondance  PREPA MARG'!BO:BO),""))</f>
        <v/>
      </c>
      <c r="AA359" t="str">
        <f>IF(U359="","",IF(U359="CA HT REEL",SUMIF('[3]Correpondance  PREPA MARG'!A:A,'Prépa marge'!T359,'[3]Correpondance  PREPA MARG'!AB:AB),""))</f>
        <v/>
      </c>
      <c r="AB359" t="str">
        <f>IF(U359="","",IF(U359="CAMV REEL",SUMIF('[3]Correpondance  PREPA MARG'!A:A,'Prépa marge'!T359,'[3]Correpondance  PREPA MARG'!BB:BB),""))</f>
        <v/>
      </c>
      <c r="AC359" t="str">
        <f>IF(U359="","",IF(U359="démarque connue (valeur)",SUMIF('[3]Correpondance  PREPA MARG'!A:A,'Prépa marge'!T359,'[3]Correpondance  PREPA MARG'!DO:DO),""))</f>
        <v/>
      </c>
      <c r="AD359" s="2" t="str">
        <f t="shared" si="188"/>
        <v/>
      </c>
      <c r="AF359" t="s">
        <v>20</v>
      </c>
    </row>
    <row r="360" spans="1:32" hidden="1">
      <c r="A360" s="23"/>
      <c r="B360" s="23"/>
      <c r="C360" s="50" t="s">
        <v>27</v>
      </c>
      <c r="D360" s="67">
        <f t="shared" ref="D360:L360" si="204">IF(D382="ABACO","     néant",IF(D345=0,0,D359/D357))</f>
        <v>0</v>
      </c>
      <c r="E360" s="67" t="str">
        <f t="shared" si="204"/>
        <v xml:space="preserve">     néant</v>
      </c>
      <c r="F360" s="67" t="str">
        <f t="shared" si="204"/>
        <v xml:space="preserve">     néant</v>
      </c>
      <c r="G360" s="67" t="str">
        <f t="shared" si="204"/>
        <v xml:space="preserve">     néant</v>
      </c>
      <c r="H360" s="67" t="str">
        <f t="shared" si="204"/>
        <v xml:space="preserve">     néant</v>
      </c>
      <c r="I360" s="67" t="str">
        <f t="shared" si="204"/>
        <v xml:space="preserve">     néant</v>
      </c>
      <c r="J360" s="67" t="str">
        <f t="shared" si="204"/>
        <v xml:space="preserve">     néant</v>
      </c>
      <c r="K360" s="67" t="str">
        <f t="shared" si="204"/>
        <v xml:space="preserve">     néant</v>
      </c>
      <c r="L360" s="67" t="str">
        <f t="shared" si="204"/>
        <v xml:space="preserve">     néant</v>
      </c>
      <c r="M360" s="67" t="str">
        <f>IF(M382="ABACO","     néant",IF(M345=0,0,M359/M357))</f>
        <v xml:space="preserve">     néant</v>
      </c>
      <c r="N360" s="67" t="str">
        <f>IF(N382="ABACO","     néant",IF(N345=0,0,N359/N357))</f>
        <v xml:space="preserve">     néant</v>
      </c>
      <c r="O360" s="67" t="str">
        <f>IF(O382="ABACO","     néant",IF(O345=0,0,O359/O357))</f>
        <v xml:space="preserve">     néant</v>
      </c>
      <c r="P360" s="67">
        <f>IF(P382="ABACO","     néant",IF(P345=0,0,P359/P357))</f>
        <v>0</v>
      </c>
      <c r="Q360" s="23"/>
      <c r="R360" s="68" t="s">
        <v>20</v>
      </c>
      <c r="S360" s="23"/>
      <c r="T360" s="23" t="str">
        <f>IF(COUNTIF('[3]Correpondance  PREPA MARG'!A:A,'Prépa marge'!C360)=0,IF(U359="démarque connue (valeur)","",T359),'Prépa marge'!C360)</f>
        <v/>
      </c>
      <c r="U360" s="23" t="str">
        <f t="shared" si="190"/>
        <v/>
      </c>
      <c r="V360" t="str">
        <f>IF(U360="","",IF(U360="CA HT",SUMIF('[3]Correpondance  PREPA MARG'!A:A,'Prépa marge'!T360,'[3]Correpondance  PREPA MARG'!CO:CO),""))</f>
        <v/>
      </c>
      <c r="W360" t="str">
        <f t="shared" si="183"/>
        <v/>
      </c>
      <c r="X360" t="str">
        <f>IF(U360="","",IF(AND(U360="Marge ABACO (valeur)",X354=""),SUMIF('[3]Correpondance  PREPA MARG'!A:A,'Prépa marge'!T360,'[3]Correpondance  PREPA MARG'!DB:DB),""))</f>
        <v/>
      </c>
      <c r="Y360" t="str">
        <f>IF(U360="","",IF(U360="Frais accessoires",SUMIF('[3]Correpondance  PREPA MARG'!A:A,'Prépa marge'!T360,'[3]Correpondance  PREPA MARG'!AO:AO),""))</f>
        <v/>
      </c>
      <c r="Z360" t="str">
        <f>IF(U360="","",IF(U360="Cotisation Centrale",SUMIF('[3]Correpondance  PREPA MARG'!A:A,'Prépa marge'!T360,'[3]Correpondance  PREPA MARG'!BO:BO),""))</f>
        <v/>
      </c>
      <c r="AA360" t="str">
        <f>IF(U360="","",IF(U360="CA HT REEL",SUMIF('[3]Correpondance  PREPA MARG'!A:A,'Prépa marge'!T360,'[3]Correpondance  PREPA MARG'!AB:AB),""))</f>
        <v/>
      </c>
      <c r="AB360" t="str">
        <f>IF(U360="","",IF(U360="CAMV REEL",SUMIF('[3]Correpondance  PREPA MARG'!A:A,'Prépa marge'!T360,'[3]Correpondance  PREPA MARG'!BB:BB),""))</f>
        <v/>
      </c>
      <c r="AC360" t="str">
        <f>IF(U360="","",IF(U360="démarque connue (valeur)",SUMIF('[3]Correpondance  PREPA MARG'!A:A,'Prépa marge'!T360,'[3]Correpondance  PREPA MARG'!DO:DO),""))</f>
        <v/>
      </c>
      <c r="AD360" s="2" t="str">
        <f t="shared" si="188"/>
        <v/>
      </c>
      <c r="AF360" t="s">
        <v>20</v>
      </c>
    </row>
    <row r="361" spans="1:32" hidden="1">
      <c r="A361" s="23"/>
      <c r="B361" s="23"/>
      <c r="C361" s="23"/>
      <c r="D361" s="23"/>
      <c r="E361" s="23"/>
      <c r="F361" s="23"/>
      <c r="G361" s="23"/>
      <c r="H361" s="23"/>
      <c r="I361" s="23"/>
      <c r="J361" s="23"/>
      <c r="K361" s="23"/>
      <c r="L361" s="23"/>
      <c r="M361" s="23"/>
      <c r="N361" s="23"/>
      <c r="O361" s="23"/>
      <c r="P361" s="23"/>
      <c r="Q361" s="23"/>
      <c r="R361" s="29" t="s">
        <v>20</v>
      </c>
      <c r="S361" s="23"/>
      <c r="T361" s="23" t="str">
        <f>IF(COUNTIF('[3]Correpondance  PREPA MARG'!A:A,'Prépa marge'!C361)=0,IF(U360="démarque connue (valeur)","",T360),'Prépa marge'!C361)</f>
        <v/>
      </c>
      <c r="U361" s="23" t="str">
        <f t="shared" si="190"/>
        <v/>
      </c>
      <c r="V361" t="str">
        <f>IF(U361="","",IF(U361="CA HT",SUMIF('[3]Correpondance  PREPA MARG'!A:A,'Prépa marge'!T361,'[3]Correpondance  PREPA MARG'!CO:CO),""))</f>
        <v/>
      </c>
      <c r="W361" t="str">
        <f t="shared" si="183"/>
        <v/>
      </c>
      <c r="X361" t="str">
        <f>IF(U361="","",IF(AND(U361="Marge ABACO (valeur)",X355=""),SUMIF('[3]Correpondance  PREPA MARG'!A:A,'Prépa marge'!T361,'[3]Correpondance  PREPA MARG'!DB:DB),""))</f>
        <v/>
      </c>
      <c r="Y361" t="str">
        <f>IF(U361="","",IF(U361="Frais accessoires",SUMIF('[3]Correpondance  PREPA MARG'!A:A,'Prépa marge'!T361,'[3]Correpondance  PREPA MARG'!AO:AO),""))</f>
        <v/>
      </c>
      <c r="Z361" t="str">
        <f>IF(U361="","",IF(U361="Cotisation Centrale",SUMIF('[3]Correpondance  PREPA MARG'!A:A,'Prépa marge'!T361,'[3]Correpondance  PREPA MARG'!BO:BO),""))</f>
        <v/>
      </c>
      <c r="AA361" t="str">
        <f>IF(U361="","",IF(U361="CA HT REEL",SUMIF('[3]Correpondance  PREPA MARG'!A:A,'Prépa marge'!T361,'[3]Correpondance  PREPA MARG'!AB:AB),""))</f>
        <v/>
      </c>
      <c r="AB361" t="str">
        <f>IF(U361="","",IF(U361="CAMV REEL",SUMIF('[3]Correpondance  PREPA MARG'!A:A,'Prépa marge'!T361,'[3]Correpondance  PREPA MARG'!BB:BB),""))</f>
        <v/>
      </c>
      <c r="AC361" t="str">
        <f>IF(U361="","",IF(U361="démarque connue (valeur)",SUMIF('[3]Correpondance  PREPA MARG'!A:A,'Prépa marge'!T361,'[3]Correpondance  PREPA MARG'!DO:DO),""))</f>
        <v/>
      </c>
      <c r="AD361" s="2" t="str">
        <f t="shared" si="188"/>
        <v/>
      </c>
      <c r="AF361" t="s">
        <v>20</v>
      </c>
    </row>
    <row r="362" spans="1:32" hidden="1">
      <c r="A362" s="23"/>
      <c r="B362" s="23"/>
      <c r="C362" s="75" t="s">
        <v>28</v>
      </c>
      <c r="D362" s="76">
        <f t="shared" ref="D362:L362" si="205">IF(D382="ABACO","       NA",D354-D360)</f>
        <v>0</v>
      </c>
      <c r="E362" s="76" t="str">
        <f t="shared" si="205"/>
        <v xml:space="preserve">       NA</v>
      </c>
      <c r="F362" s="76" t="str">
        <f t="shared" si="205"/>
        <v xml:space="preserve">       NA</v>
      </c>
      <c r="G362" s="76" t="str">
        <f t="shared" si="205"/>
        <v xml:space="preserve">       NA</v>
      </c>
      <c r="H362" s="76" t="str">
        <f t="shared" si="205"/>
        <v xml:space="preserve">       NA</v>
      </c>
      <c r="I362" s="76" t="str">
        <f t="shared" si="205"/>
        <v xml:space="preserve">       NA</v>
      </c>
      <c r="J362" s="76" t="str">
        <f t="shared" si="205"/>
        <v xml:space="preserve">       NA</v>
      </c>
      <c r="K362" s="76" t="str">
        <f t="shared" si="205"/>
        <v xml:space="preserve">       NA</v>
      </c>
      <c r="L362" s="76" t="str">
        <f t="shared" si="205"/>
        <v xml:space="preserve">       NA</v>
      </c>
      <c r="M362" s="76" t="str">
        <f>IF(M382="ABACO","       NA",M354-M360)</f>
        <v xml:space="preserve">       NA</v>
      </c>
      <c r="N362" s="76" t="str">
        <f>IF(N382="ABACO","       NA",N354-N360)</f>
        <v xml:space="preserve">       NA</v>
      </c>
      <c r="O362" s="76" t="str">
        <f>IF(O382="ABACO","       NA",O354-O360)</f>
        <v xml:space="preserve">       NA</v>
      </c>
      <c r="P362" s="76">
        <f>IF(P382="ABACO","       NA",P354-P360)</f>
        <v>0</v>
      </c>
      <c r="Q362" s="23"/>
      <c r="R362" s="77" t="s">
        <v>20</v>
      </c>
      <c r="S362" s="23"/>
      <c r="T362" s="23" t="str">
        <f>IF(COUNTIF('[3]Correpondance  PREPA MARG'!A:A,'Prépa marge'!C362)=0,IF(U361="démarque connue (valeur)","",T361),'Prépa marge'!C362)</f>
        <v/>
      </c>
      <c r="U362" s="23" t="str">
        <f t="shared" si="190"/>
        <v/>
      </c>
      <c r="V362" t="str">
        <f>IF(U362="","",IF(U362="CA HT",SUMIF('[3]Correpondance  PREPA MARG'!A:A,'Prépa marge'!T362,'[3]Correpondance  PREPA MARG'!CO:CO),""))</f>
        <v/>
      </c>
      <c r="W362" t="str">
        <f t="shared" si="183"/>
        <v/>
      </c>
      <c r="X362" t="str">
        <f>IF(U362="","",IF(AND(U362="Marge ABACO (valeur)",X356=""),SUMIF('[3]Correpondance  PREPA MARG'!A:A,'Prépa marge'!T362,'[3]Correpondance  PREPA MARG'!DB:DB),""))</f>
        <v/>
      </c>
      <c r="Y362" t="str">
        <f>IF(U362="","",IF(U362="Frais accessoires",SUMIF('[3]Correpondance  PREPA MARG'!A:A,'Prépa marge'!T362,'[3]Correpondance  PREPA MARG'!AO:AO),""))</f>
        <v/>
      </c>
      <c r="Z362" t="str">
        <f>IF(U362="","",IF(U362="Cotisation Centrale",SUMIF('[3]Correpondance  PREPA MARG'!A:A,'Prépa marge'!T362,'[3]Correpondance  PREPA MARG'!BO:BO),""))</f>
        <v/>
      </c>
      <c r="AA362" t="str">
        <f>IF(U362="","",IF(U362="CA HT REEL",SUMIF('[3]Correpondance  PREPA MARG'!A:A,'Prépa marge'!T362,'[3]Correpondance  PREPA MARG'!AB:AB),""))</f>
        <v/>
      </c>
      <c r="AB362" t="str">
        <f>IF(U362="","",IF(U362="CAMV REEL",SUMIF('[3]Correpondance  PREPA MARG'!A:A,'Prépa marge'!T362,'[3]Correpondance  PREPA MARG'!BB:BB),""))</f>
        <v/>
      </c>
      <c r="AC362" t="str">
        <f>IF(U362="","",IF(U362="démarque connue (valeur)",SUMIF('[3]Correpondance  PREPA MARG'!A:A,'Prépa marge'!T362,'[3]Correpondance  PREPA MARG'!DO:DO),""))</f>
        <v/>
      </c>
      <c r="AD362" s="2" t="str">
        <f t="shared" si="188"/>
        <v/>
      </c>
      <c r="AF362" t="s">
        <v>20</v>
      </c>
    </row>
    <row r="363" spans="1:32" hidden="1">
      <c r="A363" s="23"/>
      <c r="B363" s="23"/>
      <c r="C363" s="23"/>
      <c r="D363" s="23"/>
      <c r="E363" s="23"/>
      <c r="F363" s="23"/>
      <c r="G363" s="23"/>
      <c r="H363" s="23"/>
      <c r="I363" s="23"/>
      <c r="J363" s="23"/>
      <c r="K363" s="23"/>
      <c r="L363" s="23"/>
      <c r="M363" s="23"/>
      <c r="N363" s="23"/>
      <c r="O363" s="23"/>
      <c r="P363" s="23"/>
      <c r="Q363" s="23"/>
      <c r="R363" s="29" t="s">
        <v>20</v>
      </c>
      <c r="S363" s="23"/>
      <c r="T363" s="23" t="str">
        <f>IF(COUNTIF('[3]Correpondance  PREPA MARG'!A:A,'Prépa marge'!C363)=0,IF(U362="démarque connue (valeur)","",T362),'Prépa marge'!C363)</f>
        <v/>
      </c>
      <c r="U363" s="23" t="str">
        <f t="shared" si="190"/>
        <v/>
      </c>
      <c r="V363" t="str">
        <f>IF(U363="","",IF(U363="CA HT",SUMIF('[3]Correpondance  PREPA MARG'!A:A,'Prépa marge'!T363,'[3]Correpondance  PREPA MARG'!CO:CO),""))</f>
        <v/>
      </c>
      <c r="W363" t="str">
        <f t="shared" si="183"/>
        <v/>
      </c>
      <c r="X363" t="str">
        <f>IF(U363="","",IF(AND(U363="Marge ABACO (valeur)",X357=""),SUMIF('[3]Correpondance  PREPA MARG'!A:A,'Prépa marge'!T363,'[3]Correpondance  PREPA MARG'!DB:DB),""))</f>
        <v/>
      </c>
      <c r="Y363" t="str">
        <f>IF(U363="","",IF(U363="Frais accessoires",SUMIF('[3]Correpondance  PREPA MARG'!A:A,'Prépa marge'!T363,'[3]Correpondance  PREPA MARG'!AO:AO),""))</f>
        <v/>
      </c>
      <c r="Z363" t="str">
        <f>IF(U363="","",IF(U363="Cotisation Centrale",SUMIF('[3]Correpondance  PREPA MARG'!A:A,'Prépa marge'!T363,'[3]Correpondance  PREPA MARG'!BO:BO),""))</f>
        <v/>
      </c>
      <c r="AA363" t="str">
        <f>IF(U363="","",IF(U363="CA HT REEL",SUMIF('[3]Correpondance  PREPA MARG'!A:A,'Prépa marge'!T363,'[3]Correpondance  PREPA MARG'!AB:AB),""))</f>
        <v/>
      </c>
      <c r="AB363" t="str">
        <f>IF(U363="","",IF(U363="CAMV REEL",SUMIF('[3]Correpondance  PREPA MARG'!A:A,'Prépa marge'!T363,'[3]Correpondance  PREPA MARG'!BB:BB),""))</f>
        <v/>
      </c>
      <c r="AC363" t="str">
        <f>IF(U363="","",IF(U363="démarque connue (valeur)",SUMIF('[3]Correpondance  PREPA MARG'!A:A,'Prépa marge'!T363,'[3]Correpondance  PREPA MARG'!DO:DO),""))</f>
        <v/>
      </c>
      <c r="AD363" s="2" t="str">
        <f t="shared" si="188"/>
        <v/>
      </c>
      <c r="AF363" t="s">
        <v>20</v>
      </c>
    </row>
    <row r="364" spans="1:32" hidden="1">
      <c r="A364" s="23"/>
      <c r="B364" s="23"/>
      <c r="C364" s="30" t="s">
        <v>29</v>
      </c>
      <c r="D364" s="31"/>
      <c r="E364" s="31"/>
      <c r="F364" s="31"/>
      <c r="G364" s="31"/>
      <c r="H364" s="31"/>
      <c r="I364" s="31"/>
      <c r="J364" s="31"/>
      <c r="K364" s="31"/>
      <c r="L364" s="31"/>
      <c r="M364" s="31"/>
      <c r="N364" s="31"/>
      <c r="O364" s="31"/>
      <c r="P364" s="32"/>
      <c r="Q364" s="23"/>
      <c r="R364" s="33" t="s">
        <v>20</v>
      </c>
      <c r="S364" s="23"/>
      <c r="T364" s="23" t="str">
        <f>IF(COUNTIF('[3]Correpondance  PREPA MARG'!A:A,'Prépa marge'!C364)=0,IF(U363="démarque connue (valeur)","",T363),'Prépa marge'!C364)</f>
        <v/>
      </c>
      <c r="U364" s="23" t="str">
        <f t="shared" si="190"/>
        <v/>
      </c>
      <c r="V364" t="str">
        <f>IF(U364="","",IF(U364="CA HT",SUMIF('[3]Correpondance  PREPA MARG'!A:A,'Prépa marge'!T364,'[3]Correpondance  PREPA MARG'!CO:CO),""))</f>
        <v/>
      </c>
      <c r="W364" t="str">
        <f t="shared" si="183"/>
        <v/>
      </c>
      <c r="X364" t="str">
        <f>IF(U364="","",IF(AND(U364="Marge ABACO (valeur)",X358=""),SUMIF('[3]Correpondance  PREPA MARG'!A:A,'Prépa marge'!T364,'[3]Correpondance  PREPA MARG'!DB:DB),""))</f>
        <v/>
      </c>
      <c r="Y364" t="str">
        <f>IF(U364="","",IF(U364="Frais accessoires",SUMIF('[3]Correpondance  PREPA MARG'!A:A,'Prépa marge'!T364,'[3]Correpondance  PREPA MARG'!AO:AO),""))</f>
        <v/>
      </c>
      <c r="Z364" t="str">
        <f>IF(U364="","",IF(U364="Cotisation Centrale",SUMIF('[3]Correpondance  PREPA MARG'!A:A,'Prépa marge'!T364,'[3]Correpondance  PREPA MARG'!BO:BO),""))</f>
        <v/>
      </c>
      <c r="AA364" t="str">
        <f>IF(U364="","",IF(U364="CA HT REEL",SUMIF('[3]Correpondance  PREPA MARG'!A:A,'Prépa marge'!T364,'[3]Correpondance  PREPA MARG'!AB:AB),""))</f>
        <v/>
      </c>
      <c r="AB364" t="str">
        <f>IF(U364="","",IF(U364="CAMV REEL",SUMIF('[3]Correpondance  PREPA MARG'!A:A,'Prépa marge'!T364,'[3]Correpondance  PREPA MARG'!BB:BB),""))</f>
        <v/>
      </c>
      <c r="AC364" t="str">
        <f>IF(U364="","",IF(U364="démarque connue (valeur)",SUMIF('[3]Correpondance  PREPA MARG'!A:A,'Prépa marge'!T364,'[3]Correpondance  PREPA MARG'!DO:DO),""))</f>
        <v/>
      </c>
      <c r="AD364" s="2" t="str">
        <f t="shared" si="188"/>
        <v/>
      </c>
      <c r="AF364" t="s">
        <v>20</v>
      </c>
    </row>
    <row r="365" spans="1:32" ht="15.75" hidden="1" thickBot="1">
      <c r="A365" s="23"/>
      <c r="B365" s="23"/>
      <c r="C365" s="54" t="s">
        <v>7</v>
      </c>
      <c r="D365" s="78"/>
      <c r="E365" s="79"/>
      <c r="F365" s="79"/>
      <c r="G365" s="79"/>
      <c r="H365" s="79"/>
      <c r="I365" s="79"/>
      <c r="J365" s="79"/>
      <c r="K365" s="79"/>
      <c r="L365" s="79"/>
      <c r="M365" s="79"/>
      <c r="N365" s="79"/>
      <c r="O365" s="80"/>
      <c r="P365" s="44">
        <f>SUM(D365:O365)</f>
        <v>0</v>
      </c>
      <c r="Q365" s="23"/>
      <c r="R365" s="45" t="s">
        <v>20</v>
      </c>
      <c r="S365" s="23"/>
      <c r="T365" s="23" t="str">
        <f>IF(COUNTIF('[3]Correpondance  PREPA MARG'!A:A,'Prépa marge'!C365)=0,IF(U364="démarque connue (valeur)","",T364),'Prépa marge'!C365)</f>
        <v/>
      </c>
      <c r="U365" s="23" t="str">
        <f t="shared" si="190"/>
        <v>démarque connue (valeur)</v>
      </c>
      <c r="V365" t="str">
        <f>IF(U365="","",IF(U365="CA HT",SUMIF('[3]Correpondance  PREPA MARG'!A:A,'Prépa marge'!T365,'[3]Correpondance  PREPA MARG'!CO:CO),""))</f>
        <v/>
      </c>
      <c r="W365" t="str">
        <f t="shared" si="183"/>
        <v/>
      </c>
      <c r="X365" t="str">
        <f>IF(U365="","",IF(AND(U365="Marge ABACO (valeur)",X359=""),SUMIF('[3]Correpondance  PREPA MARG'!A:A,'Prépa marge'!T365,'[3]Correpondance  PREPA MARG'!DB:DB),""))</f>
        <v/>
      </c>
      <c r="Y365" t="str">
        <f>IF(U365="","",IF(U365="Frais accessoires",SUMIF('[3]Correpondance  PREPA MARG'!A:A,'Prépa marge'!T365,'[3]Correpondance  PREPA MARG'!AO:AO),""))</f>
        <v/>
      </c>
      <c r="Z365" t="str">
        <f>IF(U365="","",IF(U365="Cotisation Centrale",SUMIF('[3]Correpondance  PREPA MARG'!A:A,'Prépa marge'!T365,'[3]Correpondance  PREPA MARG'!BO:BO),""))</f>
        <v/>
      </c>
      <c r="AA365" t="str">
        <f>IF(U365="","",IF(U365="CA HT REEL",SUMIF('[3]Correpondance  PREPA MARG'!A:A,'Prépa marge'!T365,'[3]Correpondance  PREPA MARG'!AB:AB),""))</f>
        <v/>
      </c>
      <c r="AB365" t="str">
        <f>IF(U365="","",IF(U365="CAMV REEL",SUMIF('[3]Correpondance  PREPA MARG'!A:A,'Prépa marge'!T365,'[3]Correpondance  PREPA MARG'!BB:BB),""))</f>
        <v/>
      </c>
      <c r="AC365">
        <f>IF(U365="","",IF(U365="démarque connue (valeur)",SUMIF('[3]Correpondance  PREPA MARG'!A:A,'Prépa marge'!T365,'[3]Correpondance  PREPA MARG'!DO:DO),""))</f>
        <v>0</v>
      </c>
      <c r="AD365" s="2" t="str">
        <f t="shared" si="188"/>
        <v/>
      </c>
      <c r="AF365" t="s">
        <v>20</v>
      </c>
    </row>
    <row r="366" spans="1:32" hidden="1">
      <c r="A366" s="23"/>
      <c r="B366" s="23"/>
      <c r="C366" s="59" t="s">
        <v>30</v>
      </c>
      <c r="D366" s="81">
        <f t="shared" ref="D366:L366" si="206">IF(D357=0,0,D365/D357)</f>
        <v>0</v>
      </c>
      <c r="E366" s="81">
        <f t="shared" si="206"/>
        <v>0</v>
      </c>
      <c r="F366" s="81">
        <f t="shared" si="206"/>
        <v>0</v>
      </c>
      <c r="G366" s="81">
        <f t="shared" si="206"/>
        <v>0</v>
      </c>
      <c r="H366" s="81">
        <f t="shared" si="206"/>
        <v>0</v>
      </c>
      <c r="I366" s="81">
        <f t="shared" si="206"/>
        <v>0</v>
      </c>
      <c r="J366" s="81">
        <f t="shared" si="206"/>
        <v>0</v>
      </c>
      <c r="K366" s="81">
        <f t="shared" si="206"/>
        <v>0</v>
      </c>
      <c r="L366" s="81">
        <f t="shared" si="206"/>
        <v>0</v>
      </c>
      <c r="M366" s="81">
        <f>IF(M357=0,0,M365/M357)</f>
        <v>0</v>
      </c>
      <c r="N366" s="81">
        <f>IF(N357=0,0,N365/N357)</f>
        <v>0</v>
      </c>
      <c r="O366" s="81">
        <f>IF(O357=0,0,O365/O357)</f>
        <v>0</v>
      </c>
      <c r="P366" s="82">
        <f>IF(P357=0,0,P365/P357)</f>
        <v>0</v>
      </c>
      <c r="Q366" s="23"/>
      <c r="R366" s="83" t="s">
        <v>20</v>
      </c>
      <c r="S366" s="23"/>
      <c r="T366" s="23" t="str">
        <f>IF(COUNTIF('[3]Correpondance  PREPA MARG'!A:A,'Prépa marge'!C366)=0,IF(U365="démarque connue (valeur)","",T365),'Prépa marge'!C366)</f>
        <v/>
      </c>
      <c r="U366" s="23" t="str">
        <f t="shared" si="190"/>
        <v/>
      </c>
      <c r="V366" t="str">
        <f>IF(U366="","",IF(U366="CA HT",SUMIF('[3]Correpondance  PREPA MARG'!A:A,'Prépa marge'!T366,'[3]Correpondance  PREPA MARG'!CO:CO),""))</f>
        <v/>
      </c>
      <c r="W366" t="str">
        <f t="shared" si="183"/>
        <v/>
      </c>
      <c r="X366" t="str">
        <f>IF(U366="","",IF(AND(U366="Marge ABACO (valeur)",X360=""),SUMIF('[3]Correpondance  PREPA MARG'!A:A,'Prépa marge'!T366,'[3]Correpondance  PREPA MARG'!DB:DB),""))</f>
        <v/>
      </c>
      <c r="Y366" t="str">
        <f>IF(U366="","",IF(U366="Frais accessoires",SUMIF('[3]Correpondance  PREPA MARG'!A:A,'Prépa marge'!T366,'[3]Correpondance  PREPA MARG'!AO:AO),""))</f>
        <v/>
      </c>
      <c r="Z366" t="str">
        <f>IF(U366="","",IF(U366="Cotisation Centrale",SUMIF('[3]Correpondance  PREPA MARG'!A:A,'Prépa marge'!T366,'[3]Correpondance  PREPA MARG'!BO:BO),""))</f>
        <v/>
      </c>
      <c r="AA366" t="str">
        <f>IF(U366="","",IF(U366="CA HT REEL",SUMIF('[3]Correpondance  PREPA MARG'!A:A,'Prépa marge'!T366,'[3]Correpondance  PREPA MARG'!AB:AB),""))</f>
        <v/>
      </c>
      <c r="AB366" t="str">
        <f>IF(U366="","",IF(U366="CAMV REEL",SUMIF('[3]Correpondance  PREPA MARG'!A:A,'Prépa marge'!T366,'[3]Correpondance  PREPA MARG'!BB:BB),""))</f>
        <v/>
      </c>
      <c r="AC366" t="str">
        <f>IF(U366="","",IF(U366="démarque connue (valeur)",SUMIF('[3]Correpondance  PREPA MARG'!A:A,'Prépa marge'!T366,'[3]Correpondance  PREPA MARG'!DO:DO),""))</f>
        <v/>
      </c>
      <c r="AD366" s="2" t="str">
        <f t="shared" si="188"/>
        <v/>
      </c>
      <c r="AF366" t="s">
        <v>20</v>
      </c>
    </row>
    <row r="367" spans="1:32" ht="15.75" hidden="1" thickBot="1">
      <c r="A367" s="23"/>
      <c r="B367" s="23"/>
      <c r="C367" s="84" t="s">
        <v>31</v>
      </c>
      <c r="D367" s="85"/>
      <c r="E367" s="86"/>
      <c r="F367" s="86"/>
      <c r="G367" s="86"/>
      <c r="H367" s="86"/>
      <c r="I367" s="86"/>
      <c r="J367" s="86"/>
      <c r="K367" s="86"/>
      <c r="L367" s="86"/>
      <c r="M367" s="86"/>
      <c r="N367" s="86"/>
      <c r="O367" s="87"/>
      <c r="P367" s="88">
        <f>IF(P357&lt;&gt;0,P368/P357,0)</f>
        <v>0</v>
      </c>
      <c r="Q367" s="23"/>
      <c r="R367" s="83" t="s">
        <v>20</v>
      </c>
      <c r="S367" s="23"/>
      <c r="T367" s="23" t="str">
        <f>IF(COUNTIF('[3]Correpondance  PREPA MARG'!A:A,'Prépa marge'!C367)=0,IF(U366="démarque connue (valeur)","",T366),'Prépa marge'!C367)</f>
        <v/>
      </c>
      <c r="U367" s="23" t="str">
        <f t="shared" si="190"/>
        <v/>
      </c>
      <c r="V367" t="str">
        <f>IF(U367="","",IF(U367="CA HT",SUMIF('[3]Correpondance  PREPA MARG'!A:A,'Prépa marge'!T367,'[3]Correpondance  PREPA MARG'!CO:CO),""))</f>
        <v/>
      </c>
      <c r="W367" t="str">
        <f t="shared" si="183"/>
        <v/>
      </c>
      <c r="X367" t="str">
        <f>IF(U367="","",IF(AND(U367="Marge ABACO (valeur)",X361=""),SUMIF('[3]Correpondance  PREPA MARG'!A:A,'Prépa marge'!T367,'[3]Correpondance  PREPA MARG'!DB:DB),""))</f>
        <v/>
      </c>
      <c r="Y367" t="str">
        <f>IF(U367="","",IF(U367="Frais accessoires",SUMIF('[3]Correpondance  PREPA MARG'!A:A,'Prépa marge'!T367,'[3]Correpondance  PREPA MARG'!AO:AO),""))</f>
        <v/>
      </c>
      <c r="Z367" t="str">
        <f>IF(U367="","",IF(U367="Cotisation Centrale",SUMIF('[3]Correpondance  PREPA MARG'!A:A,'Prépa marge'!T367,'[3]Correpondance  PREPA MARG'!BO:BO),""))</f>
        <v/>
      </c>
      <c r="AA367" t="str">
        <f>IF(U367="","",IF(U367="CA HT REEL",SUMIF('[3]Correpondance  PREPA MARG'!A:A,'Prépa marge'!T367,'[3]Correpondance  PREPA MARG'!AB:AB),""))</f>
        <v/>
      </c>
      <c r="AB367" t="str">
        <f>IF(U367="","",IF(U367="CAMV REEL",SUMIF('[3]Correpondance  PREPA MARG'!A:A,'Prépa marge'!T367,'[3]Correpondance  PREPA MARG'!BB:BB),""))</f>
        <v/>
      </c>
      <c r="AC367" t="str">
        <f>IF(U367="","",IF(U367="démarque connue (valeur)",SUMIF('[3]Correpondance  PREPA MARG'!A:A,'Prépa marge'!T367,'[3]Correpondance  PREPA MARG'!DO:DO),""))</f>
        <v/>
      </c>
      <c r="AD367" s="2" t="str">
        <f t="shared" si="188"/>
        <v/>
      </c>
      <c r="AF367" t="s">
        <v>20</v>
      </c>
    </row>
    <row r="368" spans="1:32" hidden="1">
      <c r="A368" s="23"/>
      <c r="B368" s="23"/>
      <c r="C368" s="89" t="s">
        <v>32</v>
      </c>
      <c r="D368" s="47">
        <f t="shared" ref="D368:L368" si="207">D357*D367</f>
        <v>0</v>
      </c>
      <c r="E368" s="47">
        <f t="shared" si="207"/>
        <v>0</v>
      </c>
      <c r="F368" s="47">
        <f t="shared" si="207"/>
        <v>0</v>
      </c>
      <c r="G368" s="47">
        <f t="shared" si="207"/>
        <v>0</v>
      </c>
      <c r="H368" s="47">
        <f t="shared" si="207"/>
        <v>0</v>
      </c>
      <c r="I368" s="47">
        <f t="shared" si="207"/>
        <v>0</v>
      </c>
      <c r="J368" s="47">
        <f t="shared" si="207"/>
        <v>0</v>
      </c>
      <c r="K368" s="47">
        <f t="shared" si="207"/>
        <v>0</v>
      </c>
      <c r="L368" s="47">
        <f t="shared" si="207"/>
        <v>0</v>
      </c>
      <c r="M368" s="47">
        <f>M357*M367</f>
        <v>0</v>
      </c>
      <c r="N368" s="47">
        <f>N357*N367</f>
        <v>0</v>
      </c>
      <c r="O368" s="47">
        <f>O357*O367</f>
        <v>0</v>
      </c>
      <c r="P368" s="90">
        <f>SUM(D368:O368)</f>
        <v>0</v>
      </c>
      <c r="Q368" s="23"/>
      <c r="R368" s="91" t="s">
        <v>20</v>
      </c>
      <c r="S368" s="92"/>
      <c r="T368" s="23" t="str">
        <f>IF(COUNTIF('[3]Correpondance  PREPA MARG'!A:A,'Prépa marge'!C368)=0,IF(U367="démarque connue (valeur)","",T367),'Prépa marge'!C368)</f>
        <v/>
      </c>
      <c r="U368" s="23" t="str">
        <f t="shared" si="190"/>
        <v/>
      </c>
      <c r="V368" t="str">
        <f>IF(U368="","",IF(U368="CA HT",SUMIF('[3]Correpondance  PREPA MARG'!A:A,'Prépa marge'!T368,'[3]Correpondance  PREPA MARG'!CO:CO),""))</f>
        <v/>
      </c>
      <c r="W368" t="str">
        <f t="shared" si="183"/>
        <v/>
      </c>
      <c r="X368" t="str">
        <f>IF(U368="","",IF(AND(U368="Marge ABACO (valeur)",X362=""),SUMIF('[3]Correpondance  PREPA MARG'!A:A,'Prépa marge'!T368,'[3]Correpondance  PREPA MARG'!DB:DB),""))</f>
        <v/>
      </c>
      <c r="Y368" t="str">
        <f>IF(U368="","",IF(U368="Frais accessoires",SUMIF('[3]Correpondance  PREPA MARG'!A:A,'Prépa marge'!T368,'[3]Correpondance  PREPA MARG'!AO:AO),""))</f>
        <v/>
      </c>
      <c r="Z368" t="str">
        <f>IF(U368="","",IF(U368="Cotisation Centrale",SUMIF('[3]Correpondance  PREPA MARG'!A:A,'Prépa marge'!T368,'[3]Correpondance  PREPA MARG'!BO:BO),""))</f>
        <v/>
      </c>
      <c r="AA368" t="str">
        <f>IF(U368="","",IF(U368="CA HT REEL",SUMIF('[3]Correpondance  PREPA MARG'!A:A,'Prépa marge'!T368,'[3]Correpondance  PREPA MARG'!AB:AB),""))</f>
        <v/>
      </c>
      <c r="AB368" t="str">
        <f>IF(U368="","",IF(U368="CAMV REEL",SUMIF('[3]Correpondance  PREPA MARG'!A:A,'Prépa marge'!T368,'[3]Correpondance  PREPA MARG'!BB:BB),""))</f>
        <v/>
      </c>
      <c r="AC368" t="str">
        <f>IF(U368="","",IF(U368="démarque connue (valeur)",SUMIF('[3]Correpondance  PREPA MARG'!A:A,'Prépa marge'!T368,'[3]Correpondance  PREPA MARG'!DO:DO),""))</f>
        <v/>
      </c>
      <c r="AD368" s="2" t="str">
        <f t="shared" si="188"/>
        <v/>
      </c>
      <c r="AF368" t="s">
        <v>20</v>
      </c>
    </row>
    <row r="369" spans="1:32" ht="15.75" hidden="1" thickBot="1">
      <c r="A369" s="23"/>
      <c r="B369" s="23"/>
      <c r="C369" s="84" t="s">
        <v>33</v>
      </c>
      <c r="D369" s="93"/>
      <c r="E369" s="94"/>
      <c r="F369" s="94"/>
      <c r="G369" s="94"/>
      <c r="H369" s="94"/>
      <c r="I369" s="94"/>
      <c r="J369" s="94"/>
      <c r="K369" s="94"/>
      <c r="L369" s="94"/>
      <c r="M369" s="94"/>
      <c r="N369" s="94"/>
      <c r="O369" s="95"/>
      <c r="P369" s="96">
        <f>SUM(D369:O369)</f>
        <v>0</v>
      </c>
      <c r="Q369" s="23"/>
      <c r="R369" s="91" t="s">
        <v>20</v>
      </c>
      <c r="S369" s="92"/>
      <c r="T369" s="23" t="str">
        <f>IF(COUNTIF('[3]Correpondance  PREPA MARG'!A:A,'Prépa marge'!C369)=0,IF(U368="démarque connue (valeur)","",T368),'Prépa marge'!C369)</f>
        <v/>
      </c>
      <c r="U369" s="23" t="str">
        <f t="shared" si="190"/>
        <v/>
      </c>
      <c r="V369" t="str">
        <f>IF(U369="","",IF(U369="CA HT",SUMIF('[3]Correpondance  PREPA MARG'!A:A,'Prépa marge'!T369,'[3]Correpondance  PREPA MARG'!CO:CO),""))</f>
        <v/>
      </c>
      <c r="W369" t="str">
        <f t="shared" si="183"/>
        <v/>
      </c>
      <c r="X369" t="str">
        <f>IF(U369="","",IF(AND(U369="Marge ABACO (valeur)",X363=""),SUMIF('[3]Correpondance  PREPA MARG'!A:A,'Prépa marge'!T369,'[3]Correpondance  PREPA MARG'!DB:DB),""))</f>
        <v/>
      </c>
      <c r="Y369" t="str">
        <f>IF(U369="","",IF(U369="Frais accessoires",SUMIF('[3]Correpondance  PREPA MARG'!A:A,'Prépa marge'!T369,'[3]Correpondance  PREPA MARG'!AO:AO),""))</f>
        <v/>
      </c>
      <c r="Z369" t="str">
        <f>IF(U369="","",IF(U369="Cotisation Centrale",SUMIF('[3]Correpondance  PREPA MARG'!A:A,'Prépa marge'!T369,'[3]Correpondance  PREPA MARG'!BO:BO),""))</f>
        <v/>
      </c>
      <c r="AA369" t="str">
        <f>IF(U369="","",IF(U369="CA HT REEL",SUMIF('[3]Correpondance  PREPA MARG'!A:A,'Prépa marge'!T369,'[3]Correpondance  PREPA MARG'!AB:AB),""))</f>
        <v/>
      </c>
      <c r="AB369" t="str">
        <f>IF(U369="","",IF(U369="CAMV REEL",SUMIF('[3]Correpondance  PREPA MARG'!A:A,'Prépa marge'!T369,'[3]Correpondance  PREPA MARG'!BB:BB),""))</f>
        <v/>
      </c>
      <c r="AC369" t="str">
        <f>IF(U369="","",IF(U369="démarque connue (valeur)",SUMIF('[3]Correpondance  PREPA MARG'!A:A,'Prépa marge'!T369,'[3]Correpondance  PREPA MARG'!DO:DO),""))</f>
        <v/>
      </c>
      <c r="AD369" s="2" t="str">
        <f t="shared" si="188"/>
        <v/>
      </c>
      <c r="AF369" t="s">
        <v>20</v>
      </c>
    </row>
    <row r="370" spans="1:32" hidden="1">
      <c r="A370" s="23"/>
      <c r="B370" s="23"/>
      <c r="C370" s="59" t="s">
        <v>34</v>
      </c>
      <c r="D370" s="81">
        <f t="shared" ref="D370:L370" si="208">IF(D357&lt;&gt;0,D369/D357,0)</f>
        <v>0</v>
      </c>
      <c r="E370" s="81">
        <f t="shared" si="208"/>
        <v>0</v>
      </c>
      <c r="F370" s="81">
        <f t="shared" si="208"/>
        <v>0</v>
      </c>
      <c r="G370" s="81">
        <f t="shared" si="208"/>
        <v>0</v>
      </c>
      <c r="H370" s="81">
        <f t="shared" si="208"/>
        <v>0</v>
      </c>
      <c r="I370" s="81">
        <f t="shared" si="208"/>
        <v>0</v>
      </c>
      <c r="J370" s="81">
        <f t="shared" si="208"/>
        <v>0</v>
      </c>
      <c r="K370" s="81">
        <f t="shared" si="208"/>
        <v>0</v>
      </c>
      <c r="L370" s="81">
        <f t="shared" si="208"/>
        <v>0</v>
      </c>
      <c r="M370" s="81">
        <f>IF(M357&lt;&gt;0,M369/M357,0)</f>
        <v>0</v>
      </c>
      <c r="N370" s="81">
        <f>IF(N357&lt;&gt;0,N369/N357,0)</f>
        <v>0</v>
      </c>
      <c r="O370" s="81">
        <f>IF(O357&lt;&gt;0,O369/O357,0)</f>
        <v>0</v>
      </c>
      <c r="P370" s="82">
        <f>IF(P357&lt;&gt;0,P369/P357,0)</f>
        <v>0</v>
      </c>
      <c r="Q370" s="23"/>
      <c r="R370" s="83" t="s">
        <v>20</v>
      </c>
      <c r="S370" s="97"/>
      <c r="T370" s="23" t="str">
        <f>IF(COUNTIF('[3]Correpondance  PREPA MARG'!A:A,'Prépa marge'!C370)=0,IF(U369="démarque connue (valeur)","",T369),'Prépa marge'!C370)</f>
        <v/>
      </c>
      <c r="U370" s="23" t="str">
        <f t="shared" si="190"/>
        <v/>
      </c>
      <c r="V370" t="str">
        <f>IF(U370="","",IF(U370="CA HT",SUMIF('[3]Correpondance  PREPA MARG'!A:A,'Prépa marge'!T370,'[3]Correpondance  PREPA MARG'!CO:CO),""))</f>
        <v/>
      </c>
      <c r="W370" t="str">
        <f t="shared" si="183"/>
        <v/>
      </c>
      <c r="X370" t="str">
        <f>IF(U370="","",IF(AND(U370="Marge ABACO (valeur)",X364=""),SUMIF('[3]Correpondance  PREPA MARG'!A:A,'Prépa marge'!T370,'[3]Correpondance  PREPA MARG'!DB:DB),""))</f>
        <v/>
      </c>
      <c r="Y370" t="str">
        <f>IF(U370="","",IF(U370="Frais accessoires",SUMIF('[3]Correpondance  PREPA MARG'!A:A,'Prépa marge'!T370,'[3]Correpondance  PREPA MARG'!AO:AO),""))</f>
        <v/>
      </c>
      <c r="Z370" t="str">
        <f>IF(U370="","",IF(U370="Cotisation Centrale",SUMIF('[3]Correpondance  PREPA MARG'!A:A,'Prépa marge'!T370,'[3]Correpondance  PREPA MARG'!BO:BO),""))</f>
        <v/>
      </c>
      <c r="AA370" t="str">
        <f>IF(U370="","",IF(U370="CA HT REEL",SUMIF('[3]Correpondance  PREPA MARG'!A:A,'Prépa marge'!T370,'[3]Correpondance  PREPA MARG'!AB:AB),""))</f>
        <v/>
      </c>
      <c r="AB370" t="str">
        <f>IF(U370="","",IF(U370="CAMV REEL",SUMIF('[3]Correpondance  PREPA MARG'!A:A,'Prépa marge'!T370,'[3]Correpondance  PREPA MARG'!BB:BB),""))</f>
        <v/>
      </c>
      <c r="AC370" t="str">
        <f>IF(U370="","",IF(U370="démarque connue (valeur)",SUMIF('[3]Correpondance  PREPA MARG'!A:A,'Prépa marge'!T370,'[3]Correpondance  PREPA MARG'!DO:DO),""))</f>
        <v/>
      </c>
      <c r="AD370" s="2" t="str">
        <f t="shared" si="188"/>
        <v/>
      </c>
      <c r="AF370" t="s">
        <v>20</v>
      </c>
    </row>
    <row r="371" spans="1:32" hidden="1">
      <c r="A371" s="23"/>
      <c r="B371" s="23"/>
      <c r="C371" s="59" t="s">
        <v>35</v>
      </c>
      <c r="D371" s="98">
        <f>D345-D357</f>
        <v>0</v>
      </c>
      <c r="E371" s="98">
        <f>E345-E357</f>
        <v>0</v>
      </c>
      <c r="F371" s="98">
        <f>F345-F357</f>
        <v>0</v>
      </c>
      <c r="G371" s="98">
        <f t="shared" ref="G371:L371" si="209">G345-G357</f>
        <v>0</v>
      </c>
      <c r="H371" s="98">
        <f t="shared" si="209"/>
        <v>0</v>
      </c>
      <c r="I371" s="98">
        <f t="shared" si="209"/>
        <v>0</v>
      </c>
      <c r="J371" s="98">
        <f t="shared" si="209"/>
        <v>0</v>
      </c>
      <c r="K371" s="98">
        <f t="shared" si="209"/>
        <v>0</v>
      </c>
      <c r="L371" s="98">
        <f t="shared" si="209"/>
        <v>0</v>
      </c>
      <c r="M371" s="98">
        <f>M345-M357</f>
        <v>0</v>
      </c>
      <c r="N371" s="98">
        <f>N345-N357</f>
        <v>0</v>
      </c>
      <c r="O371" s="98">
        <f>O345-O357</f>
        <v>0</v>
      </c>
      <c r="P371" s="74">
        <f>SUM(D371:O371)</f>
        <v>0</v>
      </c>
      <c r="Q371" s="23"/>
      <c r="R371" s="57" t="s">
        <v>20</v>
      </c>
      <c r="S371" s="92"/>
      <c r="T371" s="23" t="str">
        <f>IF(COUNTIF('[3]Correpondance  PREPA MARG'!A:A,'Prépa marge'!C371)=0,IF(U370="démarque connue (valeur)","",T370),'Prépa marge'!C371)</f>
        <v/>
      </c>
      <c r="U371" s="23" t="str">
        <f t="shared" si="190"/>
        <v/>
      </c>
      <c r="V371" t="str">
        <f>IF(U371="","",IF(U371="CA HT",SUMIF('[3]Correpondance  PREPA MARG'!A:A,'Prépa marge'!T371,'[3]Correpondance  PREPA MARG'!CO:CO),""))</f>
        <v/>
      </c>
      <c r="W371" t="str">
        <f t="shared" si="183"/>
        <v/>
      </c>
      <c r="X371" t="str">
        <f>IF(U371="","",IF(AND(U371="Marge ABACO (valeur)",X365=""),SUMIF('[3]Correpondance  PREPA MARG'!A:A,'Prépa marge'!T371,'[3]Correpondance  PREPA MARG'!DB:DB),""))</f>
        <v/>
      </c>
      <c r="Y371" t="str">
        <f>IF(U371="","",IF(U371="Frais accessoires",SUMIF('[3]Correpondance  PREPA MARG'!A:A,'Prépa marge'!T371,'[3]Correpondance  PREPA MARG'!AO:AO),""))</f>
        <v/>
      </c>
      <c r="Z371" t="str">
        <f>IF(U371="","",IF(U371="Cotisation Centrale",SUMIF('[3]Correpondance  PREPA MARG'!A:A,'Prépa marge'!T371,'[3]Correpondance  PREPA MARG'!BO:BO),""))</f>
        <v/>
      </c>
      <c r="AA371" t="str">
        <f>IF(U371="","",IF(U371="CA HT REEL",SUMIF('[3]Correpondance  PREPA MARG'!A:A,'Prépa marge'!T371,'[3]Correpondance  PREPA MARG'!AB:AB),""))</f>
        <v/>
      </c>
      <c r="AB371" t="str">
        <f>IF(U371="","",IF(U371="CAMV REEL",SUMIF('[3]Correpondance  PREPA MARG'!A:A,'Prépa marge'!T371,'[3]Correpondance  PREPA MARG'!BB:BB),""))</f>
        <v/>
      </c>
      <c r="AC371" t="str">
        <f>IF(U371="","",IF(U371="démarque connue (valeur)",SUMIF('[3]Correpondance  PREPA MARG'!A:A,'Prépa marge'!T371,'[3]Correpondance  PREPA MARG'!DO:DO),""))</f>
        <v/>
      </c>
      <c r="AD371" s="2" t="str">
        <f t="shared" si="188"/>
        <v/>
      </c>
      <c r="AF371" t="s">
        <v>20</v>
      </c>
    </row>
    <row r="372" spans="1:32" hidden="1">
      <c r="A372" s="23"/>
      <c r="B372" s="23"/>
      <c r="C372" s="59" t="s">
        <v>22</v>
      </c>
      <c r="D372" s="99">
        <f t="shared" ref="D372:L372" si="210">IF(D357&lt;&gt;0,D371/D357,0)</f>
        <v>0</v>
      </c>
      <c r="E372" s="99">
        <f t="shared" si="210"/>
        <v>0</v>
      </c>
      <c r="F372" s="99">
        <f t="shared" si="210"/>
        <v>0</v>
      </c>
      <c r="G372" s="99">
        <f t="shared" si="210"/>
        <v>0</v>
      </c>
      <c r="H372" s="99">
        <f t="shared" si="210"/>
        <v>0</v>
      </c>
      <c r="I372" s="99">
        <f t="shared" si="210"/>
        <v>0</v>
      </c>
      <c r="J372" s="99">
        <f t="shared" si="210"/>
        <v>0</v>
      </c>
      <c r="K372" s="99">
        <f t="shared" si="210"/>
        <v>0</v>
      </c>
      <c r="L372" s="99">
        <f t="shared" si="210"/>
        <v>0</v>
      </c>
      <c r="M372" s="99">
        <f>IF(M357&lt;&gt;0,M371/M357,0)</f>
        <v>0</v>
      </c>
      <c r="N372" s="99">
        <f>IF(N357&lt;&gt;0,N371/N357,0)</f>
        <v>0</v>
      </c>
      <c r="O372" s="99">
        <f>IF(O357&lt;&gt;0,O371/O357,0)</f>
        <v>0</v>
      </c>
      <c r="P372" s="61">
        <f>IF(P357&lt;&gt;0,P371/P357,0)</f>
        <v>0</v>
      </c>
      <c r="Q372" s="23"/>
      <c r="R372" s="62" t="s">
        <v>20</v>
      </c>
      <c r="S372" s="92"/>
      <c r="T372" s="23" t="str">
        <f>IF(COUNTIF('[3]Correpondance  PREPA MARG'!A:A,'Prépa marge'!C372)=0,IF(U371="démarque connue (valeur)","",T371),'Prépa marge'!C372)</f>
        <v/>
      </c>
      <c r="U372" s="23" t="str">
        <f t="shared" si="190"/>
        <v/>
      </c>
      <c r="V372" t="str">
        <f>IF(U372="","",IF(U372="CA HT",SUMIF('[3]Correpondance  PREPA MARG'!A:A,'Prépa marge'!T372,'[3]Correpondance  PREPA MARG'!CO:CO),""))</f>
        <v/>
      </c>
      <c r="W372" t="str">
        <f t="shared" si="183"/>
        <v/>
      </c>
      <c r="X372" t="str">
        <f>IF(U372="","",IF(AND(U372="Marge ABACO (valeur)",X366=""),SUMIF('[3]Correpondance  PREPA MARG'!A:A,'Prépa marge'!T372,'[3]Correpondance  PREPA MARG'!DB:DB),""))</f>
        <v/>
      </c>
      <c r="Y372" t="str">
        <f>IF(U372="","",IF(U372="Frais accessoires",SUMIF('[3]Correpondance  PREPA MARG'!A:A,'Prépa marge'!T372,'[3]Correpondance  PREPA MARG'!AO:AO),""))</f>
        <v/>
      </c>
      <c r="Z372" t="str">
        <f>IF(U372="","",IF(U372="Cotisation Centrale",SUMIF('[3]Correpondance  PREPA MARG'!A:A,'Prépa marge'!T372,'[3]Correpondance  PREPA MARG'!BO:BO),""))</f>
        <v/>
      </c>
      <c r="AA372" t="str">
        <f>IF(U372="","",IF(U372="CA HT REEL",SUMIF('[3]Correpondance  PREPA MARG'!A:A,'Prépa marge'!T372,'[3]Correpondance  PREPA MARG'!AB:AB),""))</f>
        <v/>
      </c>
      <c r="AB372" t="str">
        <f>IF(U372="","",IF(U372="CAMV REEL",SUMIF('[3]Correpondance  PREPA MARG'!A:A,'Prépa marge'!T372,'[3]Correpondance  PREPA MARG'!BB:BB),""))</f>
        <v/>
      </c>
      <c r="AC372" t="str">
        <f>IF(U372="","",IF(U372="démarque connue (valeur)",SUMIF('[3]Correpondance  PREPA MARG'!A:A,'Prépa marge'!T372,'[3]Correpondance  PREPA MARG'!DO:DO),""))</f>
        <v/>
      </c>
      <c r="AD372" s="2" t="str">
        <f t="shared" si="188"/>
        <v/>
      </c>
      <c r="AF372" t="s">
        <v>20</v>
      </c>
    </row>
    <row r="373" spans="1:32" hidden="1">
      <c r="A373" s="23"/>
      <c r="B373" s="23"/>
      <c r="C373" s="100" t="s">
        <v>36</v>
      </c>
      <c r="D373" s="47">
        <f t="shared" ref="D373:L373" si="211">D353-D365-D368-D369-D371</f>
        <v>0</v>
      </c>
      <c r="E373" s="47">
        <f t="shared" si="211"/>
        <v>0</v>
      </c>
      <c r="F373" s="47">
        <f t="shared" si="211"/>
        <v>0</v>
      </c>
      <c r="G373" s="47">
        <f t="shared" si="211"/>
        <v>0</v>
      </c>
      <c r="H373" s="47">
        <f t="shared" si="211"/>
        <v>0</v>
      </c>
      <c r="I373" s="47">
        <f t="shared" si="211"/>
        <v>0</v>
      </c>
      <c r="J373" s="47">
        <f t="shared" si="211"/>
        <v>0</v>
      </c>
      <c r="K373" s="47">
        <f t="shared" si="211"/>
        <v>0</v>
      </c>
      <c r="L373" s="47">
        <f t="shared" si="211"/>
        <v>0</v>
      </c>
      <c r="M373" s="47">
        <f>M353-M365-M368-M369-M371</f>
        <v>0</v>
      </c>
      <c r="N373" s="47">
        <f>N353-N365-N368-N369-N371</f>
        <v>0</v>
      </c>
      <c r="O373" s="47">
        <f>O353-O365-O368-O369-O371</f>
        <v>0</v>
      </c>
      <c r="P373" s="101">
        <f>SUM(D373:O373)</f>
        <v>0</v>
      </c>
      <c r="Q373" s="23"/>
      <c r="R373" s="102" t="s">
        <v>20</v>
      </c>
      <c r="S373" s="92"/>
      <c r="T373" s="23" t="str">
        <f>IF(COUNTIF('[3]Correpondance  PREPA MARG'!A:A,'Prépa marge'!C373)=0,IF(U372="démarque connue (valeur)","",T372),'Prépa marge'!C373)</f>
        <v/>
      </c>
      <c r="U373" s="23" t="str">
        <f t="shared" si="190"/>
        <v/>
      </c>
      <c r="V373" t="str">
        <f>IF(U373="","",IF(U373="CA HT",SUMIF('[3]Correpondance  PREPA MARG'!A:A,'Prépa marge'!T373,'[3]Correpondance  PREPA MARG'!CO:CO),""))</f>
        <v/>
      </c>
      <c r="W373" t="str">
        <f t="shared" si="183"/>
        <v/>
      </c>
      <c r="X373" t="str">
        <f>IF(U373="","",IF(AND(U373="Marge ABACO (valeur)",X367=""),SUMIF('[3]Correpondance  PREPA MARG'!A:A,'Prépa marge'!T373,'[3]Correpondance  PREPA MARG'!DB:DB),""))</f>
        <v/>
      </c>
      <c r="Y373" t="str">
        <f>IF(U373="","",IF(U373="Frais accessoires",SUMIF('[3]Correpondance  PREPA MARG'!A:A,'Prépa marge'!T373,'[3]Correpondance  PREPA MARG'!AO:AO),""))</f>
        <v/>
      </c>
      <c r="Z373" t="str">
        <f>IF(U373="","",IF(U373="Cotisation Centrale",SUMIF('[3]Correpondance  PREPA MARG'!A:A,'Prépa marge'!T373,'[3]Correpondance  PREPA MARG'!BO:BO),""))</f>
        <v/>
      </c>
      <c r="AA373" t="str">
        <f>IF(U373="","",IF(U373="CA HT REEL",SUMIF('[3]Correpondance  PREPA MARG'!A:A,'Prépa marge'!T373,'[3]Correpondance  PREPA MARG'!AB:AB),""))</f>
        <v/>
      </c>
      <c r="AB373" t="str">
        <f>IF(U373="","",IF(U373="CAMV REEL",SUMIF('[3]Correpondance  PREPA MARG'!A:A,'Prépa marge'!T373,'[3]Correpondance  PREPA MARG'!BB:BB),""))</f>
        <v/>
      </c>
      <c r="AC373" t="str">
        <f>IF(U373="","",IF(U373="démarque connue (valeur)",SUMIF('[3]Correpondance  PREPA MARG'!A:A,'Prépa marge'!T373,'[3]Correpondance  PREPA MARG'!DO:DO),""))</f>
        <v/>
      </c>
      <c r="AD373" s="2" t="str">
        <f t="shared" si="188"/>
        <v/>
      </c>
      <c r="AF373" t="s">
        <v>20</v>
      </c>
    </row>
    <row r="374" spans="1:32" hidden="1">
      <c r="A374" s="23"/>
      <c r="B374" s="23"/>
      <c r="C374" s="50" t="s">
        <v>37</v>
      </c>
      <c r="D374" s="67">
        <f t="shared" ref="D374:L374" si="212">D366+D367+D370+D372</f>
        <v>0</v>
      </c>
      <c r="E374" s="67">
        <f t="shared" si="212"/>
        <v>0</v>
      </c>
      <c r="F374" s="67">
        <f t="shared" si="212"/>
        <v>0</v>
      </c>
      <c r="G374" s="67">
        <f t="shared" si="212"/>
        <v>0</v>
      </c>
      <c r="H374" s="67">
        <f t="shared" si="212"/>
        <v>0</v>
      </c>
      <c r="I374" s="67">
        <f t="shared" si="212"/>
        <v>0</v>
      </c>
      <c r="J374" s="67">
        <f t="shared" si="212"/>
        <v>0</v>
      </c>
      <c r="K374" s="67">
        <f t="shared" si="212"/>
        <v>0</v>
      </c>
      <c r="L374" s="67">
        <f t="shared" si="212"/>
        <v>0</v>
      </c>
      <c r="M374" s="67">
        <f>M366+M367+M370+M372</f>
        <v>0</v>
      </c>
      <c r="N374" s="67">
        <f>N366+N367+N370+N372</f>
        <v>0</v>
      </c>
      <c r="O374" s="67">
        <f>O366+O367+O370+O372</f>
        <v>0</v>
      </c>
      <c r="P374" s="67">
        <f>P366+P367+P370+P372</f>
        <v>0</v>
      </c>
      <c r="Q374" s="23"/>
      <c r="R374" s="68" t="s">
        <v>20</v>
      </c>
      <c r="S374" s="92"/>
      <c r="T374" s="23" t="str">
        <f>IF(COUNTIF('[3]Correpondance  PREPA MARG'!A:A,'Prépa marge'!C374)=0,IF(U373="démarque connue (valeur)","",T373),'Prépa marge'!C374)</f>
        <v/>
      </c>
      <c r="U374" s="23" t="str">
        <f t="shared" si="190"/>
        <v/>
      </c>
      <c r="V374" t="str">
        <f>IF(U374="","",IF(U374="CA HT",SUMIF('[3]Correpondance  PREPA MARG'!A:A,'Prépa marge'!T374,'[3]Correpondance  PREPA MARG'!CO:CO),""))</f>
        <v/>
      </c>
      <c r="W374" t="str">
        <f t="shared" si="183"/>
        <v/>
      </c>
      <c r="X374" t="str">
        <f>IF(U374="","",IF(AND(U374="Marge ABACO (valeur)",X368=""),SUMIF('[3]Correpondance  PREPA MARG'!A:A,'Prépa marge'!T374,'[3]Correpondance  PREPA MARG'!DB:DB),""))</f>
        <v/>
      </c>
      <c r="Y374" t="str">
        <f>IF(U374="","",IF(U374="Frais accessoires",SUMIF('[3]Correpondance  PREPA MARG'!A:A,'Prépa marge'!T374,'[3]Correpondance  PREPA MARG'!AO:AO),""))</f>
        <v/>
      </c>
      <c r="Z374" t="str">
        <f>IF(U374="","",IF(U374="Cotisation Centrale",SUMIF('[3]Correpondance  PREPA MARG'!A:A,'Prépa marge'!T374,'[3]Correpondance  PREPA MARG'!BO:BO),""))</f>
        <v/>
      </c>
      <c r="AA374" t="str">
        <f>IF(U374="","",IF(U374="CA HT REEL",SUMIF('[3]Correpondance  PREPA MARG'!A:A,'Prépa marge'!T374,'[3]Correpondance  PREPA MARG'!AB:AB),""))</f>
        <v/>
      </c>
      <c r="AB374" t="str">
        <f>IF(U374="","",IF(U374="CAMV REEL",SUMIF('[3]Correpondance  PREPA MARG'!A:A,'Prépa marge'!T374,'[3]Correpondance  PREPA MARG'!BB:BB),""))</f>
        <v/>
      </c>
      <c r="AC374" t="str">
        <f>IF(U374="","",IF(U374="démarque connue (valeur)",SUMIF('[3]Correpondance  PREPA MARG'!A:A,'Prépa marge'!T374,'[3]Correpondance  PREPA MARG'!DO:DO),""))</f>
        <v/>
      </c>
      <c r="AD374" s="2" t="str">
        <f t="shared" si="188"/>
        <v/>
      </c>
      <c r="AF374" t="s">
        <v>20</v>
      </c>
    </row>
    <row r="375" spans="1:32" hidden="1">
      <c r="A375" s="23"/>
      <c r="B375" s="23"/>
      <c r="C375" s="50" t="s">
        <v>38</v>
      </c>
      <c r="D375" s="103">
        <f t="shared" ref="D375:L375" si="213">D365+D368+D369+D371</f>
        <v>0</v>
      </c>
      <c r="E375" s="103">
        <f t="shared" si="213"/>
        <v>0</v>
      </c>
      <c r="F375" s="103">
        <f t="shared" si="213"/>
        <v>0</v>
      </c>
      <c r="G375" s="103">
        <f t="shared" si="213"/>
        <v>0</v>
      </c>
      <c r="H375" s="103">
        <f t="shared" si="213"/>
        <v>0</v>
      </c>
      <c r="I375" s="103">
        <f t="shared" si="213"/>
        <v>0</v>
      </c>
      <c r="J375" s="103">
        <f t="shared" si="213"/>
        <v>0</v>
      </c>
      <c r="K375" s="103">
        <f t="shared" si="213"/>
        <v>0</v>
      </c>
      <c r="L375" s="103">
        <f t="shared" si="213"/>
        <v>0</v>
      </c>
      <c r="M375" s="103">
        <f>M365+M368+M369+M371</f>
        <v>0</v>
      </c>
      <c r="N375" s="103">
        <f>N365+N368+N369+N371</f>
        <v>0</v>
      </c>
      <c r="O375" s="103">
        <f>O365+O368+O369+O371</f>
        <v>0</v>
      </c>
      <c r="P375" s="103">
        <f>P365+P368+P369+P371</f>
        <v>0</v>
      </c>
      <c r="Q375" s="23"/>
      <c r="R375" s="104" t="s">
        <v>20</v>
      </c>
      <c r="S375" s="92"/>
      <c r="T375" s="23" t="str">
        <f>IF(COUNTIF('[3]Correpondance  PREPA MARG'!A:A,'Prépa marge'!C375)=0,IF(U374="démarque connue (valeur)","",T374),'Prépa marge'!C375)</f>
        <v/>
      </c>
      <c r="U375" s="23" t="str">
        <f t="shared" si="190"/>
        <v/>
      </c>
      <c r="V375" t="str">
        <f>IF(U375="","",IF(U375="CA HT",SUMIF('[3]Correpondance  PREPA MARG'!A:A,'Prépa marge'!T375,'[3]Correpondance  PREPA MARG'!CO:CO),""))</f>
        <v/>
      </c>
      <c r="W375" t="str">
        <f t="shared" si="183"/>
        <v/>
      </c>
      <c r="X375" t="str">
        <f>IF(U375="","",IF(AND(U375="Marge ABACO (valeur)",X369=""),SUMIF('[3]Correpondance  PREPA MARG'!A:A,'Prépa marge'!T375,'[3]Correpondance  PREPA MARG'!DB:DB),""))</f>
        <v/>
      </c>
      <c r="Y375" t="str">
        <f>IF(U375="","",IF(U375="Frais accessoires",SUMIF('[3]Correpondance  PREPA MARG'!A:A,'Prépa marge'!T375,'[3]Correpondance  PREPA MARG'!AO:AO),""))</f>
        <v/>
      </c>
      <c r="Z375" t="str">
        <f>IF(U375="","",IF(U375="Cotisation Centrale",SUMIF('[3]Correpondance  PREPA MARG'!A:A,'Prépa marge'!T375,'[3]Correpondance  PREPA MARG'!BO:BO),""))</f>
        <v/>
      </c>
      <c r="AA375" t="str">
        <f>IF(U375="","",IF(U375="CA HT REEL",SUMIF('[3]Correpondance  PREPA MARG'!A:A,'Prépa marge'!T375,'[3]Correpondance  PREPA MARG'!AB:AB),""))</f>
        <v/>
      </c>
      <c r="AB375" t="str">
        <f>IF(U375="","",IF(U375="CAMV REEL",SUMIF('[3]Correpondance  PREPA MARG'!A:A,'Prépa marge'!T375,'[3]Correpondance  PREPA MARG'!BB:BB),""))</f>
        <v/>
      </c>
      <c r="AC375" t="str">
        <f>IF(U375="","",IF(U375="démarque connue (valeur)",SUMIF('[3]Correpondance  PREPA MARG'!A:A,'Prépa marge'!T375,'[3]Correpondance  PREPA MARG'!DO:DO),""))</f>
        <v/>
      </c>
      <c r="AD375" s="2" t="str">
        <f t="shared" si="188"/>
        <v/>
      </c>
      <c r="AF375" t="s">
        <v>20</v>
      </c>
    </row>
    <row r="376" spans="1:32" hidden="1">
      <c r="A376" s="23"/>
      <c r="B376" s="23"/>
      <c r="C376" s="23"/>
      <c r="D376" s="23"/>
      <c r="E376" s="23"/>
      <c r="F376" s="23"/>
      <c r="G376" s="23"/>
      <c r="H376" s="23"/>
      <c r="I376" s="23"/>
      <c r="J376" s="23"/>
      <c r="K376" s="23"/>
      <c r="L376" s="23"/>
      <c r="M376" s="23"/>
      <c r="N376" s="23"/>
      <c r="O376" s="23"/>
      <c r="P376" s="23"/>
      <c r="Q376" s="23"/>
      <c r="R376" s="29" t="s">
        <v>20</v>
      </c>
      <c r="S376" s="23"/>
      <c r="T376" s="23" t="str">
        <f>IF(COUNTIF('[3]Correpondance  PREPA MARG'!A:A,'Prépa marge'!C376)=0,IF(U375="démarque connue (valeur)","",T375),'Prépa marge'!C376)</f>
        <v/>
      </c>
      <c r="U376" s="23" t="str">
        <f t="shared" si="190"/>
        <v/>
      </c>
      <c r="V376" t="str">
        <f>IF(U376="","",IF(U376="CA HT",SUMIF('[3]Correpondance  PREPA MARG'!A:A,'Prépa marge'!T376,'[3]Correpondance  PREPA MARG'!CO:CO),""))</f>
        <v/>
      </c>
      <c r="W376" t="str">
        <f t="shared" si="183"/>
        <v/>
      </c>
      <c r="X376" t="str">
        <f>IF(U376="","",IF(AND(U376="Marge ABACO (valeur)",X370=""),SUMIF('[3]Correpondance  PREPA MARG'!A:A,'Prépa marge'!T376,'[3]Correpondance  PREPA MARG'!DB:DB),""))</f>
        <v/>
      </c>
      <c r="Y376" t="str">
        <f>IF(U376="","",IF(U376="Frais accessoires",SUMIF('[3]Correpondance  PREPA MARG'!A:A,'Prépa marge'!T376,'[3]Correpondance  PREPA MARG'!AO:AO),""))</f>
        <v/>
      </c>
      <c r="Z376" t="str">
        <f>IF(U376="","",IF(U376="Cotisation Centrale",SUMIF('[3]Correpondance  PREPA MARG'!A:A,'Prépa marge'!T376,'[3]Correpondance  PREPA MARG'!BO:BO),""))</f>
        <v/>
      </c>
      <c r="AA376" t="str">
        <f>IF(U376="","",IF(U376="CA HT REEL",SUMIF('[3]Correpondance  PREPA MARG'!A:A,'Prépa marge'!T376,'[3]Correpondance  PREPA MARG'!AB:AB),""))</f>
        <v/>
      </c>
      <c r="AB376" t="str">
        <f>IF(U376="","",IF(U376="CAMV REEL",SUMIF('[3]Correpondance  PREPA MARG'!A:A,'Prépa marge'!T376,'[3]Correpondance  PREPA MARG'!BB:BB),""))</f>
        <v/>
      </c>
      <c r="AC376" t="str">
        <f>IF(U376="","",IF(U376="démarque connue (valeur)",SUMIF('[3]Correpondance  PREPA MARG'!A:A,'Prépa marge'!T376,'[3]Correpondance  PREPA MARG'!DO:DO),""))</f>
        <v/>
      </c>
      <c r="AD376" s="2" t="str">
        <f t="shared" si="188"/>
        <v/>
      </c>
      <c r="AF376" t="s">
        <v>20</v>
      </c>
    </row>
    <row r="377" spans="1:32" hidden="1">
      <c r="A377" s="23"/>
      <c r="B377" s="23"/>
      <c r="C377" s="30" t="s">
        <v>39</v>
      </c>
      <c r="D377" s="105"/>
      <c r="E377" s="105"/>
      <c r="F377" s="105"/>
      <c r="G377" s="105"/>
      <c r="H377" s="105"/>
      <c r="I377" s="105"/>
      <c r="J377" s="105"/>
      <c r="K377" s="105"/>
      <c r="L377" s="105"/>
      <c r="M377" s="105"/>
      <c r="N377" s="105"/>
      <c r="O377" s="105"/>
      <c r="P377" s="32"/>
      <c r="Q377" s="23"/>
      <c r="R377" s="33" t="s">
        <v>20</v>
      </c>
      <c r="S377" s="92"/>
      <c r="T377" s="23" t="str">
        <f>IF(COUNTIF('[3]Correpondance  PREPA MARG'!A:A,'Prépa marge'!C377)=0,IF(U376="démarque connue (valeur)","",T376),'Prépa marge'!C377)</f>
        <v/>
      </c>
      <c r="U377" s="23" t="str">
        <f t="shared" si="190"/>
        <v/>
      </c>
      <c r="V377" t="str">
        <f>IF(U377="","",IF(U377="CA HT",SUMIF('[3]Correpondance  PREPA MARG'!A:A,'Prépa marge'!T377,'[3]Correpondance  PREPA MARG'!CO:CO),""))</f>
        <v/>
      </c>
      <c r="W377" t="str">
        <f t="shared" si="183"/>
        <v/>
      </c>
      <c r="X377" t="str">
        <f>IF(U377="","",IF(AND(U377="Marge ABACO (valeur)",X371=""),SUMIF('[3]Correpondance  PREPA MARG'!A:A,'Prépa marge'!T377,'[3]Correpondance  PREPA MARG'!DB:DB),""))</f>
        <v/>
      </c>
      <c r="Y377" t="str">
        <f>IF(U377="","",IF(U377="Frais accessoires",SUMIF('[3]Correpondance  PREPA MARG'!A:A,'Prépa marge'!T377,'[3]Correpondance  PREPA MARG'!AO:AO),""))</f>
        <v/>
      </c>
      <c r="Z377" t="str">
        <f>IF(U377="","",IF(U377="Cotisation Centrale",SUMIF('[3]Correpondance  PREPA MARG'!A:A,'Prépa marge'!T377,'[3]Correpondance  PREPA MARG'!BO:BO),""))</f>
        <v/>
      </c>
      <c r="AA377" t="str">
        <f>IF(U377="","",IF(U377="CA HT REEL",SUMIF('[3]Correpondance  PREPA MARG'!A:A,'Prépa marge'!T377,'[3]Correpondance  PREPA MARG'!AB:AB),""))</f>
        <v/>
      </c>
      <c r="AB377" t="str">
        <f>IF(U377="","",IF(U377="CAMV REEL",SUMIF('[3]Correpondance  PREPA MARG'!A:A,'Prépa marge'!T377,'[3]Correpondance  PREPA MARG'!BB:BB),""))</f>
        <v/>
      </c>
      <c r="AC377" t="str">
        <f>IF(U377="","",IF(U377="démarque connue (valeur)",SUMIF('[3]Correpondance  PREPA MARG'!A:A,'Prépa marge'!T377,'[3]Correpondance  PREPA MARG'!DO:DO),""))</f>
        <v/>
      </c>
      <c r="AD377" s="2" t="str">
        <f t="shared" si="188"/>
        <v/>
      </c>
      <c r="AF377" t="s">
        <v>20</v>
      </c>
    </row>
    <row r="378" spans="1:32" hidden="1">
      <c r="A378" s="23"/>
      <c r="B378" s="23"/>
      <c r="C378" s="106" t="s">
        <v>40</v>
      </c>
      <c r="D378" s="107">
        <f t="shared" ref="D378:L378" si="214">IF(D357&lt;&gt;0,D373/D357,0)</f>
        <v>0</v>
      </c>
      <c r="E378" s="107">
        <f t="shared" si="214"/>
        <v>0</v>
      </c>
      <c r="F378" s="107">
        <f t="shared" si="214"/>
        <v>0</v>
      </c>
      <c r="G378" s="107">
        <f t="shared" si="214"/>
        <v>0</v>
      </c>
      <c r="H378" s="107">
        <f t="shared" si="214"/>
        <v>0</v>
      </c>
      <c r="I378" s="107">
        <f t="shared" si="214"/>
        <v>0</v>
      </c>
      <c r="J378" s="107">
        <f t="shared" si="214"/>
        <v>0</v>
      </c>
      <c r="K378" s="107">
        <f t="shared" si="214"/>
        <v>0</v>
      </c>
      <c r="L378" s="107">
        <f t="shared" si="214"/>
        <v>0</v>
      </c>
      <c r="M378" s="107">
        <f>IF(M357&lt;&gt;0,M373/M357,0)</f>
        <v>0</v>
      </c>
      <c r="N378" s="107">
        <f>IF(N357&lt;&gt;0,N373/N357,0)</f>
        <v>0</v>
      </c>
      <c r="O378" s="107">
        <f>IF(O357&lt;&gt;0,O373/O357,0)</f>
        <v>0</v>
      </c>
      <c r="P378" s="107">
        <f>IF(P357&lt;&gt;0,P373/P357,0)</f>
        <v>0</v>
      </c>
      <c r="Q378" s="23"/>
      <c r="R378" s="108" t="s">
        <v>20</v>
      </c>
      <c r="S378" s="92"/>
      <c r="T378" s="23" t="str">
        <f>IF(COUNTIF('[3]Correpondance  PREPA MARG'!A:A,'Prépa marge'!C378)=0,IF(U377="démarque connue (valeur)","",T377),'Prépa marge'!C378)</f>
        <v/>
      </c>
      <c r="U378" s="23" t="str">
        <f t="shared" si="190"/>
        <v/>
      </c>
      <c r="V378" t="str">
        <f>IF(U378="","",IF(U378="CA HT",SUMIF('[3]Correpondance  PREPA MARG'!A:A,'Prépa marge'!T378,'[3]Correpondance  PREPA MARG'!CO:CO),""))</f>
        <v/>
      </c>
      <c r="W378" t="str">
        <f t="shared" si="183"/>
        <v/>
      </c>
      <c r="X378" t="str">
        <f>IF(U378="","",IF(AND(U378="Marge ABACO (valeur)",X372=""),SUMIF('[3]Correpondance  PREPA MARG'!A:A,'Prépa marge'!T378,'[3]Correpondance  PREPA MARG'!DB:DB),""))</f>
        <v/>
      </c>
      <c r="Y378" t="str">
        <f>IF(U378="","",IF(U378="Frais accessoires",SUMIF('[3]Correpondance  PREPA MARG'!A:A,'Prépa marge'!T378,'[3]Correpondance  PREPA MARG'!AO:AO),""))</f>
        <v/>
      </c>
      <c r="Z378" t="str">
        <f>IF(U378="","",IF(U378="Cotisation Centrale",SUMIF('[3]Correpondance  PREPA MARG'!A:A,'Prépa marge'!T378,'[3]Correpondance  PREPA MARG'!BO:BO),""))</f>
        <v/>
      </c>
      <c r="AA378" t="str">
        <f>IF(U378="","",IF(U378="CA HT REEL",SUMIF('[3]Correpondance  PREPA MARG'!A:A,'Prépa marge'!T378,'[3]Correpondance  PREPA MARG'!AB:AB),""))</f>
        <v/>
      </c>
      <c r="AB378" t="str">
        <f>IF(U378="","",IF(U378="CAMV REEL",SUMIF('[3]Correpondance  PREPA MARG'!A:A,'Prépa marge'!T378,'[3]Correpondance  PREPA MARG'!BB:BB),""))</f>
        <v/>
      </c>
      <c r="AC378" t="str">
        <f>IF(U378="","",IF(U378="démarque connue (valeur)",SUMIF('[3]Correpondance  PREPA MARG'!A:A,'Prépa marge'!T378,'[3]Correpondance  PREPA MARG'!DO:DO),""))</f>
        <v/>
      </c>
      <c r="AD378" s="2" t="str">
        <f t="shared" si="188"/>
        <v/>
      </c>
      <c r="AF378" t="s">
        <v>20</v>
      </c>
    </row>
    <row r="379" spans="1:32" hidden="1">
      <c r="A379" s="23"/>
      <c r="B379" s="23"/>
      <c r="C379" s="109" t="s">
        <v>41</v>
      </c>
      <c r="D379" s="110">
        <f>D373</f>
        <v>0</v>
      </c>
      <c r="E379" s="110">
        <f t="shared" ref="E379:L379" si="215">D379+E373</f>
        <v>0</v>
      </c>
      <c r="F379" s="110">
        <f t="shared" si="215"/>
        <v>0</v>
      </c>
      <c r="G379" s="110">
        <f t="shared" si="215"/>
        <v>0</v>
      </c>
      <c r="H379" s="110">
        <f t="shared" si="215"/>
        <v>0</v>
      </c>
      <c r="I379" s="110">
        <f t="shared" si="215"/>
        <v>0</v>
      </c>
      <c r="J379" s="110">
        <f t="shared" si="215"/>
        <v>0</v>
      </c>
      <c r="K379" s="110">
        <f t="shared" si="215"/>
        <v>0</v>
      </c>
      <c r="L379" s="110">
        <f t="shared" si="215"/>
        <v>0</v>
      </c>
      <c r="M379" s="110">
        <f>L379+M373</f>
        <v>0</v>
      </c>
      <c r="N379" s="110">
        <f>M379+N373</f>
        <v>0</v>
      </c>
      <c r="O379" s="110">
        <f>N379+O373</f>
        <v>0</v>
      </c>
      <c r="P379" s="111"/>
      <c r="Q379" s="23"/>
      <c r="R379" s="112" t="s">
        <v>20</v>
      </c>
      <c r="S379" s="92"/>
      <c r="T379" s="23" t="str">
        <f>IF(COUNTIF('[3]Correpondance  PREPA MARG'!A:A,'Prépa marge'!C379)=0,IF(U378="démarque connue (valeur)","",T378),'Prépa marge'!C379)</f>
        <v/>
      </c>
      <c r="U379" s="23" t="str">
        <f t="shared" si="190"/>
        <v/>
      </c>
      <c r="V379" t="str">
        <f>IF(U379="","",IF(U379="CA HT",SUMIF('[3]Correpondance  PREPA MARG'!A:A,'Prépa marge'!T379,'[3]Correpondance  PREPA MARG'!CO:CO),""))</f>
        <v/>
      </c>
      <c r="W379" t="str">
        <f t="shared" si="183"/>
        <v/>
      </c>
      <c r="X379" t="str">
        <f>IF(U379="","",IF(AND(U379="Marge ABACO (valeur)",X373=""),SUMIF('[3]Correpondance  PREPA MARG'!A:A,'Prépa marge'!T379,'[3]Correpondance  PREPA MARG'!DB:DB),""))</f>
        <v/>
      </c>
      <c r="Y379" t="str">
        <f>IF(U379="","",IF(U379="Frais accessoires",SUMIF('[3]Correpondance  PREPA MARG'!A:A,'Prépa marge'!T379,'[3]Correpondance  PREPA MARG'!AO:AO),""))</f>
        <v/>
      </c>
      <c r="Z379" t="str">
        <f>IF(U379="","",IF(U379="Cotisation Centrale",SUMIF('[3]Correpondance  PREPA MARG'!A:A,'Prépa marge'!T379,'[3]Correpondance  PREPA MARG'!BO:BO),""))</f>
        <v/>
      </c>
      <c r="AA379" t="str">
        <f>IF(U379="","",IF(U379="CA HT REEL",SUMIF('[3]Correpondance  PREPA MARG'!A:A,'Prépa marge'!T379,'[3]Correpondance  PREPA MARG'!AB:AB),""))</f>
        <v/>
      </c>
      <c r="AB379" t="str">
        <f>IF(U379="","",IF(U379="CAMV REEL",SUMIF('[3]Correpondance  PREPA MARG'!A:A,'Prépa marge'!T379,'[3]Correpondance  PREPA MARG'!BB:BB),""))</f>
        <v/>
      </c>
      <c r="AC379" t="str">
        <f>IF(U379="","",IF(U379="démarque connue (valeur)",SUMIF('[3]Correpondance  PREPA MARG'!A:A,'Prépa marge'!T379,'[3]Correpondance  PREPA MARG'!DO:DO),""))</f>
        <v/>
      </c>
      <c r="AD379" s="2" t="str">
        <f t="shared" si="188"/>
        <v/>
      </c>
      <c r="AF379" t="s">
        <v>20</v>
      </c>
    </row>
    <row r="380" spans="1:32" hidden="1">
      <c r="A380" s="23"/>
      <c r="B380" s="23"/>
      <c r="C380" s="109" t="s">
        <v>42</v>
      </c>
      <c r="D380" s="110">
        <f>D357</f>
        <v>0</v>
      </c>
      <c r="E380" s="110">
        <f t="shared" ref="E380:L380" si="216">D380+E357</f>
        <v>0</v>
      </c>
      <c r="F380" s="110">
        <f t="shared" si="216"/>
        <v>0</v>
      </c>
      <c r="G380" s="110">
        <f t="shared" si="216"/>
        <v>0</v>
      </c>
      <c r="H380" s="110">
        <f t="shared" si="216"/>
        <v>0</v>
      </c>
      <c r="I380" s="110">
        <f t="shared" si="216"/>
        <v>0</v>
      </c>
      <c r="J380" s="110">
        <f t="shared" si="216"/>
        <v>0</v>
      </c>
      <c r="K380" s="110">
        <f t="shared" si="216"/>
        <v>0</v>
      </c>
      <c r="L380" s="110">
        <f t="shared" si="216"/>
        <v>0</v>
      </c>
      <c r="M380" s="110">
        <f>L380+M357</f>
        <v>0</v>
      </c>
      <c r="N380" s="110">
        <f>M380+N357</f>
        <v>0</v>
      </c>
      <c r="O380" s="110">
        <f>N380+O357</f>
        <v>0</v>
      </c>
      <c r="P380" s="111"/>
      <c r="Q380" s="23"/>
      <c r="R380" s="112" t="s">
        <v>20</v>
      </c>
      <c r="S380" s="92"/>
      <c r="T380" s="23" t="str">
        <f>IF(COUNTIF('[3]Correpondance  PREPA MARG'!A:A,'Prépa marge'!C380)=0,IF(U379="démarque connue (valeur)","",T379),'Prépa marge'!C380)</f>
        <v/>
      </c>
      <c r="U380" s="23" t="str">
        <f t="shared" si="190"/>
        <v/>
      </c>
      <c r="V380" t="str">
        <f>IF(U380="","",IF(U380="CA HT",SUMIF('[3]Correpondance  PREPA MARG'!A:A,'Prépa marge'!T380,'[3]Correpondance  PREPA MARG'!CO:CO),""))</f>
        <v/>
      </c>
      <c r="W380" t="str">
        <f t="shared" si="183"/>
        <v/>
      </c>
      <c r="X380" t="str">
        <f>IF(U380="","",IF(AND(U380="Marge ABACO (valeur)",X374=""),SUMIF('[3]Correpondance  PREPA MARG'!A:A,'Prépa marge'!T380,'[3]Correpondance  PREPA MARG'!DB:DB),""))</f>
        <v/>
      </c>
      <c r="Y380" t="str">
        <f>IF(U380="","",IF(U380="Frais accessoires",SUMIF('[3]Correpondance  PREPA MARG'!A:A,'Prépa marge'!T380,'[3]Correpondance  PREPA MARG'!AO:AO),""))</f>
        <v/>
      </c>
      <c r="Z380" t="str">
        <f>IF(U380="","",IF(U380="Cotisation Centrale",SUMIF('[3]Correpondance  PREPA MARG'!A:A,'Prépa marge'!T380,'[3]Correpondance  PREPA MARG'!BO:BO),""))</f>
        <v/>
      </c>
      <c r="AA380" t="str">
        <f>IF(U380="","",IF(U380="CA HT REEL",SUMIF('[3]Correpondance  PREPA MARG'!A:A,'Prépa marge'!T380,'[3]Correpondance  PREPA MARG'!AB:AB),""))</f>
        <v/>
      </c>
      <c r="AB380" t="str">
        <f>IF(U380="","",IF(U380="CAMV REEL",SUMIF('[3]Correpondance  PREPA MARG'!A:A,'Prépa marge'!T380,'[3]Correpondance  PREPA MARG'!BB:BB),""))</f>
        <v/>
      </c>
      <c r="AC380" t="str">
        <f>IF(U380="","",IF(U380="démarque connue (valeur)",SUMIF('[3]Correpondance  PREPA MARG'!A:A,'Prépa marge'!T380,'[3]Correpondance  PREPA MARG'!DO:DO),""))</f>
        <v/>
      </c>
      <c r="AD380" s="2" t="str">
        <f t="shared" si="188"/>
        <v/>
      </c>
      <c r="AF380" t="s">
        <v>20</v>
      </c>
    </row>
    <row r="381" spans="1:32" hidden="1">
      <c r="A381" s="23"/>
      <c r="B381" s="23"/>
      <c r="C381" s="113" t="s">
        <v>43</v>
      </c>
      <c r="D381" s="114">
        <f>D378</f>
        <v>0</v>
      </c>
      <c r="E381" s="114">
        <f t="shared" ref="E381:L381" si="217">IF(E357&lt;&gt;0,E379/E380,0)</f>
        <v>0</v>
      </c>
      <c r="F381" s="114">
        <f t="shared" si="217"/>
        <v>0</v>
      </c>
      <c r="G381" s="114">
        <f t="shared" si="217"/>
        <v>0</v>
      </c>
      <c r="H381" s="114">
        <f t="shared" si="217"/>
        <v>0</v>
      </c>
      <c r="I381" s="114">
        <f t="shared" si="217"/>
        <v>0</v>
      </c>
      <c r="J381" s="114">
        <f t="shared" si="217"/>
        <v>0</v>
      </c>
      <c r="K381" s="114">
        <f t="shared" si="217"/>
        <v>0</v>
      </c>
      <c r="L381" s="114">
        <f t="shared" si="217"/>
        <v>0</v>
      </c>
      <c r="M381" s="114">
        <f>IF(M357&lt;&gt;0,M379/M380,0)</f>
        <v>0</v>
      </c>
      <c r="N381" s="114">
        <f>IF(N357&lt;&gt;0,N379/N380,0)</f>
        <v>0</v>
      </c>
      <c r="O381" s="114">
        <f>IF(O357&lt;&gt;0,O379/O380,0)</f>
        <v>0</v>
      </c>
      <c r="P381" s="115"/>
      <c r="Q381" s="23"/>
      <c r="R381" s="116" t="s">
        <v>20</v>
      </c>
      <c r="S381" s="92"/>
      <c r="T381" s="23" t="str">
        <f>IF(COUNTIF('[3]Correpondance  PREPA MARG'!A:A,'Prépa marge'!C381)=0,IF(U380="démarque connue (valeur)","",T380),'Prépa marge'!C381)</f>
        <v/>
      </c>
      <c r="U381" s="23" t="str">
        <f t="shared" si="190"/>
        <v/>
      </c>
      <c r="V381" t="str">
        <f>IF(U381="","",IF(U381="CA HT",SUMIF('[3]Correpondance  PREPA MARG'!A:A,'Prépa marge'!T381,'[3]Correpondance  PREPA MARG'!CO:CO),""))</f>
        <v/>
      </c>
      <c r="W381" t="str">
        <f t="shared" si="183"/>
        <v/>
      </c>
      <c r="X381" t="str">
        <f>IF(U381="","",IF(AND(U381="Marge ABACO (valeur)",X375=""),SUMIF('[3]Correpondance  PREPA MARG'!A:A,'Prépa marge'!T381,'[3]Correpondance  PREPA MARG'!DB:DB),""))</f>
        <v/>
      </c>
      <c r="Y381" t="str">
        <f>IF(U381="","",IF(U381="Frais accessoires",SUMIF('[3]Correpondance  PREPA MARG'!A:A,'Prépa marge'!T381,'[3]Correpondance  PREPA MARG'!AO:AO),""))</f>
        <v/>
      </c>
      <c r="Z381" t="str">
        <f>IF(U381="","",IF(U381="Cotisation Centrale",SUMIF('[3]Correpondance  PREPA MARG'!A:A,'Prépa marge'!T381,'[3]Correpondance  PREPA MARG'!BO:BO),""))</f>
        <v/>
      </c>
      <c r="AA381" t="str">
        <f>IF(U381="","",IF(U381="CA HT REEL",SUMIF('[3]Correpondance  PREPA MARG'!A:A,'Prépa marge'!T381,'[3]Correpondance  PREPA MARG'!AB:AB),""))</f>
        <v/>
      </c>
      <c r="AB381" t="str">
        <f>IF(U381="","",IF(U381="CAMV REEL",SUMIF('[3]Correpondance  PREPA MARG'!A:A,'Prépa marge'!T381,'[3]Correpondance  PREPA MARG'!BB:BB),""))</f>
        <v/>
      </c>
      <c r="AC381" t="str">
        <f>IF(U381="","",IF(U381="démarque connue (valeur)",SUMIF('[3]Correpondance  PREPA MARG'!A:A,'Prépa marge'!T381,'[3]Correpondance  PREPA MARG'!DO:DO),""))</f>
        <v/>
      </c>
      <c r="AD381" s="2" t="str">
        <f t="shared" si="188"/>
        <v/>
      </c>
      <c r="AF381" t="s">
        <v>20</v>
      </c>
    </row>
    <row r="382" spans="1:32" ht="15.75" hidden="1" thickBot="1">
      <c r="A382" s="23"/>
      <c r="B382" s="23"/>
      <c r="C382" s="117" t="s">
        <v>44</v>
      </c>
      <c r="D382" s="118" t="s">
        <v>14</v>
      </c>
      <c r="E382" s="119" t="s">
        <v>11</v>
      </c>
      <c r="F382" s="119" t="s">
        <v>11</v>
      </c>
      <c r="G382" s="119" t="s">
        <v>11</v>
      </c>
      <c r="H382" s="119" t="s">
        <v>11</v>
      </c>
      <c r="I382" s="119" t="s">
        <v>11</v>
      </c>
      <c r="J382" s="119" t="s">
        <v>11</v>
      </c>
      <c r="K382" s="119" t="s">
        <v>11</v>
      </c>
      <c r="L382" s="119" t="s">
        <v>11</v>
      </c>
      <c r="M382" s="119" t="s">
        <v>11</v>
      </c>
      <c r="N382" s="119" t="s">
        <v>11</v>
      </c>
      <c r="O382" s="119" t="s">
        <v>11</v>
      </c>
      <c r="P382" s="120" t="s">
        <v>14</v>
      </c>
      <c r="Q382" s="23"/>
      <c r="R382" s="121" t="s">
        <v>20</v>
      </c>
      <c r="S382" s="92"/>
      <c r="T382" s="23" t="str">
        <f>IF(COUNTIF('[3]Correpondance  PREPA MARG'!A:A,'Prépa marge'!C382)=0,IF(U381="démarque connue (valeur)","",T381),'Prépa marge'!C382)</f>
        <v/>
      </c>
      <c r="U382" s="23" t="str">
        <f t="shared" si="190"/>
        <v/>
      </c>
      <c r="V382" t="str">
        <f>IF(U382="","",IF(U382="CA HT",SUMIF('[3]Correpondance  PREPA MARG'!A:A,'Prépa marge'!T382,'[3]Correpondance  PREPA MARG'!CO:CO),""))</f>
        <v/>
      </c>
      <c r="W382" t="str">
        <f t="shared" si="183"/>
        <v/>
      </c>
      <c r="X382" t="str">
        <f>IF(U382="","",IF(AND(U382="Marge ABACO (valeur)",X376=""),SUMIF('[3]Correpondance  PREPA MARG'!A:A,'Prépa marge'!T382,'[3]Correpondance  PREPA MARG'!DB:DB),""))</f>
        <v/>
      </c>
      <c r="Y382" t="str">
        <f>IF(U382="","",IF(U382="Frais accessoires",SUMIF('[3]Correpondance  PREPA MARG'!A:A,'Prépa marge'!T382,'[3]Correpondance  PREPA MARG'!AO:AO),""))</f>
        <v/>
      </c>
      <c r="Z382" t="str">
        <f>IF(U382="","",IF(U382="Cotisation Centrale",SUMIF('[3]Correpondance  PREPA MARG'!A:A,'Prépa marge'!T382,'[3]Correpondance  PREPA MARG'!BO:BO),""))</f>
        <v/>
      </c>
      <c r="AA382" t="str">
        <f>IF(U382="","",IF(U382="CA HT REEL",SUMIF('[3]Correpondance  PREPA MARG'!A:A,'Prépa marge'!T382,'[3]Correpondance  PREPA MARG'!AB:AB),""))</f>
        <v/>
      </c>
      <c r="AB382" t="str">
        <f>IF(U382="","",IF(U382="CAMV REEL",SUMIF('[3]Correpondance  PREPA MARG'!A:A,'Prépa marge'!T382,'[3]Correpondance  PREPA MARG'!BB:BB),""))</f>
        <v/>
      </c>
      <c r="AC382" t="str">
        <f>IF(U382="","",IF(U382="démarque connue (valeur)",SUMIF('[3]Correpondance  PREPA MARG'!A:A,'Prépa marge'!T382,'[3]Correpondance  PREPA MARG'!DO:DO),""))</f>
        <v/>
      </c>
      <c r="AD382" s="2" t="str">
        <f t="shared" si="188"/>
        <v/>
      </c>
      <c r="AF382" t="s">
        <v>20</v>
      </c>
    </row>
    <row r="383" spans="1:32">
      <c r="A383" s="23"/>
      <c r="B383" s="23"/>
      <c r="C383" s="23"/>
      <c r="D383" s="23"/>
      <c r="E383" s="23"/>
      <c r="F383" s="23"/>
      <c r="G383" s="23"/>
      <c r="H383" s="23"/>
      <c r="I383" s="23"/>
      <c r="J383" s="23"/>
      <c r="K383" s="23"/>
      <c r="L383" s="23"/>
      <c r="M383" s="23"/>
      <c r="N383" s="23"/>
      <c r="O383" s="23"/>
      <c r="P383" s="23"/>
      <c r="Q383" s="23"/>
      <c r="R383" s="29" t="s">
        <v>20</v>
      </c>
      <c r="S383" s="92"/>
      <c r="T383" s="23" t="str">
        <f>IF(COUNTIF('[3]Correpondance  PREPA MARG'!A:A,'Prépa marge'!C383)=0,IF(U382="démarque connue (valeur)","",T382),'Prépa marge'!C383)</f>
        <v/>
      </c>
      <c r="U383" s="23" t="str">
        <f t="shared" si="190"/>
        <v/>
      </c>
      <c r="V383" t="str">
        <f>IF(U383="","",IF(U383="CA HT",SUMIF('[3]Correpondance  PREPA MARG'!A:A,'Prépa marge'!T383,'[3]Correpondance  PREPA MARG'!CO:CO),""))</f>
        <v/>
      </c>
      <c r="W383" t="str">
        <f t="shared" si="183"/>
        <v/>
      </c>
      <c r="X383" t="str">
        <f>IF(U383="","",IF(AND(U383="Marge ABACO (valeur)",X377=""),SUMIF('[3]Correpondance  PREPA MARG'!A:A,'Prépa marge'!T383,'[3]Correpondance  PREPA MARG'!DB:DB),""))</f>
        <v/>
      </c>
      <c r="Y383" t="str">
        <f>IF(U383="","",IF(U383="Frais accessoires",SUMIF('[3]Correpondance  PREPA MARG'!A:A,'Prépa marge'!T383,'[3]Correpondance  PREPA MARG'!AO:AO),""))</f>
        <v/>
      </c>
      <c r="Z383" t="str">
        <f>IF(U383="","",IF(U383="Cotisation Centrale",SUMIF('[3]Correpondance  PREPA MARG'!A:A,'Prépa marge'!T383,'[3]Correpondance  PREPA MARG'!BO:BO),""))</f>
        <v/>
      </c>
      <c r="AA383" t="str">
        <f>IF(U383="","",IF(U383="CA HT REEL",SUMIF('[3]Correpondance  PREPA MARG'!A:A,'Prépa marge'!T383,'[3]Correpondance  PREPA MARG'!AB:AB),""))</f>
        <v/>
      </c>
      <c r="AB383" t="str">
        <f>IF(U383="","",IF(U383="CAMV REEL",SUMIF('[3]Correpondance  PREPA MARG'!A:A,'Prépa marge'!T383,'[3]Correpondance  PREPA MARG'!BB:BB),""))</f>
        <v/>
      </c>
      <c r="AC383" t="str">
        <f>IF(U383="","",IF(U383="démarque connue (valeur)",SUMIF('[3]Correpondance  PREPA MARG'!A:A,'Prépa marge'!T383,'[3]Correpondance  PREPA MARG'!DO:DO),""))</f>
        <v/>
      </c>
      <c r="AD383" s="2" t="str">
        <f t="shared" si="188"/>
        <v/>
      </c>
      <c r="AF383" t="s">
        <v>20</v>
      </c>
    </row>
    <row r="384" spans="1:32">
      <c r="A384" s="23"/>
      <c r="B384" s="23"/>
      <c r="C384" s="24" t="str">
        <f>[2]Rens!$C$25</f>
        <v>Crèmerie LS</v>
      </c>
      <c r="D384" s="26">
        <f>+D342</f>
        <v>41943</v>
      </c>
      <c r="E384" s="26">
        <f t="shared" ref="E384:L384" si="218">DATE(YEAR(D384),MONTH(D384)+2,0)</f>
        <v>41973</v>
      </c>
      <c r="F384" s="26">
        <f t="shared" si="218"/>
        <v>42004</v>
      </c>
      <c r="G384" s="26">
        <f t="shared" si="218"/>
        <v>42035</v>
      </c>
      <c r="H384" s="26">
        <f t="shared" si="218"/>
        <v>42063</v>
      </c>
      <c r="I384" s="26">
        <f t="shared" si="218"/>
        <v>42094</v>
      </c>
      <c r="J384" s="26">
        <f t="shared" si="218"/>
        <v>42124</v>
      </c>
      <c r="K384" s="26">
        <f t="shared" si="218"/>
        <v>42155</v>
      </c>
      <c r="L384" s="26">
        <f t="shared" si="218"/>
        <v>42185</v>
      </c>
      <c r="M384" s="26">
        <f>DATE(YEAR(L384),MONTH(L384)+2,0)</f>
        <v>42216</v>
      </c>
      <c r="N384" s="26">
        <f>DATE(YEAR(M384),MONTH(M384)+2,0)</f>
        <v>42247</v>
      </c>
      <c r="O384" s="26">
        <f>DATE(YEAR(N384),MONTH(N384)+2,0)</f>
        <v>42277</v>
      </c>
      <c r="P384" s="27" t="s">
        <v>16</v>
      </c>
      <c r="Q384" s="23"/>
      <c r="R384" s="28" t="s">
        <v>20</v>
      </c>
      <c r="S384" s="23"/>
      <c r="T384" s="23" t="str">
        <f>IF(COUNTIF('[3]Correpondance  PREPA MARG'!A:A,'Prépa marge'!C384)=0,IF(U383="démarque connue (valeur)","",T383),'Prépa marge'!C384)</f>
        <v>Crèmerie LS</v>
      </c>
      <c r="U384" s="23" t="str">
        <f t="shared" si="190"/>
        <v/>
      </c>
      <c r="V384" t="str">
        <f>IF(U384="","",IF(U384="CA HT",SUMIF('[3]Correpondance  PREPA MARG'!A:A,'Prépa marge'!T384,'[3]Correpondance  PREPA MARG'!CO:CO),""))</f>
        <v/>
      </c>
      <c r="W384" t="str">
        <f t="shared" si="183"/>
        <v/>
      </c>
      <c r="X384" t="str">
        <f>IF(U384="","",IF(AND(U384="Marge ABACO (valeur)",X378=""),SUMIF('[3]Correpondance  PREPA MARG'!A:A,'Prépa marge'!T384,'[3]Correpondance  PREPA MARG'!DB:DB),""))</f>
        <v/>
      </c>
      <c r="Y384" t="str">
        <f>IF(U384="","",IF(U384="Frais accessoires",SUMIF('[3]Correpondance  PREPA MARG'!A:A,'Prépa marge'!T384,'[3]Correpondance  PREPA MARG'!AO:AO),""))</f>
        <v/>
      </c>
      <c r="Z384" t="str">
        <f>IF(U384="","",IF(U384="Cotisation Centrale",SUMIF('[3]Correpondance  PREPA MARG'!A:A,'Prépa marge'!T384,'[3]Correpondance  PREPA MARG'!BO:BO),""))</f>
        <v/>
      </c>
      <c r="AA384" t="str">
        <f>IF(U384="","",IF(U384="CA HT REEL",SUMIF('[3]Correpondance  PREPA MARG'!A:A,'Prépa marge'!T384,'[3]Correpondance  PREPA MARG'!AB:AB),""))</f>
        <v/>
      </c>
      <c r="AB384" t="str">
        <f>IF(U384="","",IF(U384="CAMV REEL",SUMIF('[3]Correpondance  PREPA MARG'!A:A,'Prépa marge'!T384,'[3]Correpondance  PREPA MARG'!BB:BB),""))</f>
        <v/>
      </c>
      <c r="AC384" t="str">
        <f>IF(U384="","",IF(U384="démarque connue (valeur)",SUMIF('[3]Correpondance  PREPA MARG'!A:A,'Prépa marge'!T384,'[3]Correpondance  PREPA MARG'!DO:DO),""))</f>
        <v/>
      </c>
      <c r="AD384" s="2" t="str">
        <f t="shared" si="188"/>
        <v/>
      </c>
      <c r="AF384" t="s">
        <v>20</v>
      </c>
    </row>
    <row r="385" spans="1:32">
      <c r="A385" s="23"/>
      <c r="B385" s="23"/>
      <c r="C385" s="23"/>
      <c r="D385" s="23"/>
      <c r="E385" s="23"/>
      <c r="F385" s="23"/>
      <c r="G385" s="23"/>
      <c r="H385" s="23"/>
      <c r="I385" s="23"/>
      <c r="J385" s="23"/>
      <c r="K385" s="23"/>
      <c r="L385" s="23"/>
      <c r="M385" s="23"/>
      <c r="N385" s="23"/>
      <c r="O385" s="23"/>
      <c r="P385" s="23"/>
      <c r="Q385" s="23"/>
      <c r="R385" s="29" t="s">
        <v>20</v>
      </c>
      <c r="S385" s="23"/>
      <c r="T385" s="23" t="str">
        <f>IF(COUNTIF('[3]Correpondance  PREPA MARG'!A:A,'Prépa marge'!C385)=0,IF(U384="démarque connue (valeur)","",T384),'Prépa marge'!C385)</f>
        <v>Crèmerie LS</v>
      </c>
      <c r="U385" s="23" t="str">
        <f t="shared" si="190"/>
        <v/>
      </c>
      <c r="V385" t="str">
        <f>IF(U385="","",IF(U385="CA HT",SUMIF('[3]Correpondance  PREPA MARG'!A:A,'Prépa marge'!T385,'[3]Correpondance  PREPA MARG'!CO:CO),""))</f>
        <v/>
      </c>
      <c r="W385" t="str">
        <f t="shared" si="183"/>
        <v/>
      </c>
      <c r="X385" t="str">
        <f>IF(U385="","",IF(AND(U385="Marge ABACO (valeur)",X379=""),SUMIF('[3]Correpondance  PREPA MARG'!A:A,'Prépa marge'!T385,'[3]Correpondance  PREPA MARG'!DB:DB),""))</f>
        <v/>
      </c>
      <c r="Y385" t="str">
        <f>IF(U385="","",IF(U385="Frais accessoires",SUMIF('[3]Correpondance  PREPA MARG'!A:A,'Prépa marge'!T385,'[3]Correpondance  PREPA MARG'!AO:AO),""))</f>
        <v/>
      </c>
      <c r="Z385" t="str">
        <f>IF(U385="","",IF(U385="Cotisation Centrale",SUMIF('[3]Correpondance  PREPA MARG'!A:A,'Prépa marge'!T385,'[3]Correpondance  PREPA MARG'!BO:BO),""))</f>
        <v/>
      </c>
      <c r="AA385" t="str">
        <f>IF(U385="","",IF(U385="CA HT REEL",SUMIF('[3]Correpondance  PREPA MARG'!A:A,'Prépa marge'!T385,'[3]Correpondance  PREPA MARG'!AB:AB),""))</f>
        <v/>
      </c>
      <c r="AB385" t="str">
        <f>IF(U385="","",IF(U385="CAMV REEL",SUMIF('[3]Correpondance  PREPA MARG'!A:A,'Prépa marge'!T385,'[3]Correpondance  PREPA MARG'!BB:BB),""))</f>
        <v/>
      </c>
      <c r="AC385" t="str">
        <f>IF(U385="","",IF(U385="démarque connue (valeur)",SUMIF('[3]Correpondance  PREPA MARG'!A:A,'Prépa marge'!T385,'[3]Correpondance  PREPA MARG'!DO:DO),""))</f>
        <v/>
      </c>
      <c r="AD385" s="2" t="str">
        <f t="shared" si="188"/>
        <v/>
      </c>
      <c r="AF385" t="s">
        <v>20</v>
      </c>
    </row>
    <row r="386" spans="1:32" ht="15.75" thickBot="1">
      <c r="A386" s="23"/>
      <c r="B386" s="23"/>
      <c r="C386" s="30" t="s">
        <v>18</v>
      </c>
      <c r="D386" s="31"/>
      <c r="E386" s="31"/>
      <c r="F386" s="31"/>
      <c r="G386" s="31"/>
      <c r="H386" s="31"/>
      <c r="I386" s="31"/>
      <c r="J386" s="31"/>
      <c r="K386" s="31"/>
      <c r="L386" s="31"/>
      <c r="M386" s="31"/>
      <c r="N386" s="31"/>
      <c r="O386" s="31"/>
      <c r="P386" s="32"/>
      <c r="Q386" s="23"/>
      <c r="R386" s="33" t="s">
        <v>20</v>
      </c>
      <c r="S386" s="23"/>
      <c r="T386" s="23" t="str">
        <f>IF(COUNTIF('[3]Correpondance  PREPA MARG'!A:A,'Prépa marge'!C386)=0,IF(U385="démarque connue (valeur)","",T385),'Prépa marge'!C386)</f>
        <v>Crèmerie LS</v>
      </c>
      <c r="U386" s="23" t="str">
        <f t="shared" si="190"/>
        <v/>
      </c>
      <c r="V386" t="str">
        <f>IF(U386="","",IF(U386="CA HT",SUMIF('[3]Correpondance  PREPA MARG'!A:A,'Prépa marge'!T386,'[3]Correpondance  PREPA MARG'!CO:CO),""))</f>
        <v/>
      </c>
      <c r="W386" t="str">
        <f t="shared" si="183"/>
        <v/>
      </c>
      <c r="X386" t="str">
        <f>IF(U386="","",IF(AND(U386="Marge ABACO (valeur)",X380=""),SUMIF('[3]Correpondance  PREPA MARG'!A:A,'Prépa marge'!T386,'[3]Correpondance  PREPA MARG'!DB:DB),""))</f>
        <v/>
      </c>
      <c r="Y386" t="str">
        <f>IF(U386="","",IF(U386="Frais accessoires",SUMIF('[3]Correpondance  PREPA MARG'!A:A,'Prépa marge'!T386,'[3]Correpondance  PREPA MARG'!AO:AO),""))</f>
        <v/>
      </c>
      <c r="Z386" t="str">
        <f>IF(U386="","",IF(U386="Cotisation Centrale",SUMIF('[3]Correpondance  PREPA MARG'!A:A,'Prépa marge'!T386,'[3]Correpondance  PREPA MARG'!BO:BO),""))</f>
        <v/>
      </c>
      <c r="AA386" t="str">
        <f>IF(U386="","",IF(U386="CA HT REEL",SUMIF('[3]Correpondance  PREPA MARG'!A:A,'Prépa marge'!T386,'[3]Correpondance  PREPA MARG'!AB:AB),""))</f>
        <v/>
      </c>
      <c r="AB386" t="str">
        <f>IF(U386="","",IF(U386="CAMV REEL",SUMIF('[3]Correpondance  PREPA MARG'!A:A,'Prépa marge'!T386,'[3]Correpondance  PREPA MARG'!BB:BB),""))</f>
        <v/>
      </c>
      <c r="AC386" t="str">
        <f>IF(U386="","",IF(U386="démarque connue (valeur)",SUMIF('[3]Correpondance  PREPA MARG'!A:A,'Prépa marge'!T386,'[3]Correpondance  PREPA MARG'!DO:DO),""))</f>
        <v/>
      </c>
      <c r="AD386" s="2" t="str">
        <f t="shared" si="188"/>
        <v/>
      </c>
      <c r="AF386" t="s">
        <v>20</v>
      </c>
    </row>
    <row r="387" spans="1:32">
      <c r="A387" s="23"/>
      <c r="B387" s="23"/>
      <c r="C387" s="34" t="s">
        <v>0</v>
      </c>
      <c r="D387" s="35">
        <v>25476</v>
      </c>
      <c r="E387" s="36"/>
      <c r="F387" s="36"/>
      <c r="G387" s="36"/>
      <c r="H387" s="36"/>
      <c r="I387" s="36"/>
      <c r="J387" s="36"/>
      <c r="K387" s="36"/>
      <c r="L387" s="36"/>
      <c r="M387" s="36"/>
      <c r="N387" s="36"/>
      <c r="O387" s="37"/>
      <c r="P387" s="38">
        <f>SUM(D387:O387)</f>
        <v>25476</v>
      </c>
      <c r="Q387" s="23"/>
      <c r="R387" s="39">
        <v>331355</v>
      </c>
      <c r="S387" s="23"/>
      <c r="T387" s="23" t="str">
        <f>IF(COUNTIF('[3]Correpondance  PREPA MARG'!A:A,'Prépa marge'!C387)=0,IF(U386="démarque connue (valeur)","",T386),'Prépa marge'!C387)</f>
        <v>Crèmerie LS</v>
      </c>
      <c r="U387" s="23" t="str">
        <f t="shared" si="190"/>
        <v>CA HT</v>
      </c>
      <c r="V387">
        <f ca="1">IF(U387="","",IF(U387="CA HT",SUMIF('[3]Correpondance  PREPA MARG'!A:A,'Prépa marge'!T387,'[3]Correpondance  PREPA MARG'!CO:CO),""))</f>
        <v>51107</v>
      </c>
      <c r="W387" t="str">
        <f t="shared" si="183"/>
        <v/>
      </c>
      <c r="X387" t="str">
        <f>IF(U387="","",IF(AND(U387="Marge ABACO (valeur)",X381=""),SUMIF('[3]Correpondance  PREPA MARG'!A:A,'Prépa marge'!T387,'[3]Correpondance  PREPA MARG'!DB:DB),""))</f>
        <v/>
      </c>
      <c r="Y387" t="str">
        <f>IF(U387="","",IF(U387="Frais accessoires",SUMIF('[3]Correpondance  PREPA MARG'!A:A,'Prépa marge'!T387,'[3]Correpondance  PREPA MARG'!AO:AO),""))</f>
        <v/>
      </c>
      <c r="Z387" t="str">
        <f>IF(U387="","",IF(U387="Cotisation Centrale",SUMIF('[3]Correpondance  PREPA MARG'!A:A,'Prépa marge'!T387,'[3]Correpondance  PREPA MARG'!BO:BO),""))</f>
        <v/>
      </c>
      <c r="AA387" t="str">
        <f>IF(U387="","",IF(U387="CA HT REEL",SUMIF('[3]Correpondance  PREPA MARG'!A:A,'Prépa marge'!T387,'[3]Correpondance  PREPA MARG'!AB:AB),""))</f>
        <v/>
      </c>
      <c r="AB387" t="str">
        <f>IF(U387="","",IF(U387="CAMV REEL",SUMIF('[3]Correpondance  PREPA MARG'!A:A,'Prépa marge'!T387,'[3]Correpondance  PREPA MARG'!BB:BB),""))</f>
        <v/>
      </c>
      <c r="AC387" t="str">
        <f>IF(U387="","",IF(U387="démarque connue (valeur)",SUMIF('[3]Correpondance  PREPA MARG'!A:A,'Prépa marge'!T387,'[3]Correpondance  PREPA MARG'!DO:DO),""))</f>
        <v/>
      </c>
      <c r="AD387" s="2">
        <f t="shared" ca="1" si="188"/>
        <v>25631</v>
      </c>
      <c r="AF387">
        <v>362163</v>
      </c>
    </row>
    <row r="388" spans="1:32" ht="15.75" thickBot="1">
      <c r="A388" s="23"/>
      <c r="B388" s="23"/>
      <c r="C388" s="40" t="s">
        <v>1</v>
      </c>
      <c r="D388" s="41">
        <v>20324</v>
      </c>
      <c r="E388" s="42"/>
      <c r="F388" s="42"/>
      <c r="G388" s="42"/>
      <c r="H388" s="42"/>
      <c r="I388" s="42"/>
      <c r="J388" s="42"/>
      <c r="K388" s="42"/>
      <c r="L388" s="42"/>
      <c r="M388" s="42"/>
      <c r="N388" s="42"/>
      <c r="O388" s="43"/>
      <c r="P388" s="44">
        <f>SUM(D388:O388)</f>
        <v>20324</v>
      </c>
      <c r="Q388" s="23"/>
      <c r="R388" s="45">
        <v>258273</v>
      </c>
      <c r="S388" s="23"/>
      <c r="T388" s="23" t="str">
        <f>IF(COUNTIF('[3]Correpondance  PREPA MARG'!A:A,'Prépa marge'!C388)=0,IF(U387="démarque connue (valeur)","",T387),'Prépa marge'!C388)</f>
        <v>Crèmerie LS</v>
      </c>
      <c r="U388" s="23" t="str">
        <f t="shared" si="190"/>
        <v>PRMV ABACO</v>
      </c>
      <c r="V388" t="str">
        <f>IF(U388="","",IF(U388="CA HT",SUMIF('[3]Correpondance  PREPA MARG'!A:A,'Prépa marge'!T388,'[3]Correpondance  PREPA MARG'!CO:CO),""))</f>
        <v/>
      </c>
      <c r="W388">
        <f t="shared" ca="1" si="183"/>
        <v>40826</v>
      </c>
      <c r="X388" t="str">
        <f>IF(U388="","",IF(AND(U388="Marge ABACO (valeur)",X382=""),SUMIF('[3]Correpondance  PREPA MARG'!A:A,'Prépa marge'!T388,'[3]Correpondance  PREPA MARG'!DB:DB),""))</f>
        <v/>
      </c>
      <c r="Y388" t="str">
        <f>IF(U388="","",IF(U388="Frais accessoires",SUMIF('[3]Correpondance  PREPA MARG'!A:A,'Prépa marge'!T388,'[3]Correpondance  PREPA MARG'!AO:AO),""))</f>
        <v/>
      </c>
      <c r="Z388" t="str">
        <f>IF(U388="","",IF(U388="Cotisation Centrale",SUMIF('[3]Correpondance  PREPA MARG'!A:A,'Prépa marge'!T388,'[3]Correpondance  PREPA MARG'!BO:BO),""))</f>
        <v/>
      </c>
      <c r="AA388" t="str">
        <f>IF(U388="","",IF(U388="CA HT REEL",SUMIF('[3]Correpondance  PREPA MARG'!A:A,'Prépa marge'!T388,'[3]Correpondance  PREPA MARG'!AB:AB),""))</f>
        <v/>
      </c>
      <c r="AB388" t="str">
        <f>IF(U388="","",IF(U388="CAMV REEL",SUMIF('[3]Correpondance  PREPA MARG'!A:A,'Prépa marge'!T388,'[3]Correpondance  PREPA MARG'!BB:BB),""))</f>
        <v/>
      </c>
      <c r="AC388" t="str">
        <f>IF(U388="","",IF(U388="démarque connue (valeur)",SUMIF('[3]Correpondance  PREPA MARG'!A:A,'Prépa marge'!T388,'[3]Correpondance  PREPA MARG'!DO:DO),""))</f>
        <v/>
      </c>
      <c r="AD388" s="2">
        <f t="shared" ca="1" si="188"/>
        <v>20502</v>
      </c>
      <c r="AF388">
        <v>282573</v>
      </c>
    </row>
    <row r="389" spans="1:32">
      <c r="A389" s="23"/>
      <c r="B389" s="23"/>
      <c r="C389" s="46" t="s">
        <v>19</v>
      </c>
      <c r="D389" s="47">
        <f t="shared" ref="D389:L389" si="219">D387-D388</f>
        <v>5152</v>
      </c>
      <c r="E389" s="47">
        <f t="shared" si="219"/>
        <v>0</v>
      </c>
      <c r="F389" s="47">
        <f t="shared" si="219"/>
        <v>0</v>
      </c>
      <c r="G389" s="47">
        <f t="shared" si="219"/>
        <v>0</v>
      </c>
      <c r="H389" s="47">
        <f t="shared" si="219"/>
        <v>0</v>
      </c>
      <c r="I389" s="47">
        <f t="shared" si="219"/>
        <v>0</v>
      </c>
      <c r="J389" s="47">
        <f t="shared" si="219"/>
        <v>0</v>
      </c>
      <c r="K389" s="47">
        <f t="shared" si="219"/>
        <v>0</v>
      </c>
      <c r="L389" s="47">
        <f t="shared" si="219"/>
        <v>0</v>
      </c>
      <c r="M389" s="47">
        <f>M387-M388</f>
        <v>0</v>
      </c>
      <c r="N389" s="47">
        <f>N387-N388</f>
        <v>0</v>
      </c>
      <c r="O389" s="47">
        <f>O387-O388</f>
        <v>0</v>
      </c>
      <c r="P389" s="48">
        <f>P387-P388</f>
        <v>5152</v>
      </c>
      <c r="Q389" s="23"/>
      <c r="R389" s="49" t="s">
        <v>20</v>
      </c>
      <c r="S389" s="23"/>
      <c r="T389" s="23" t="str">
        <f>IF(COUNTIF('[3]Correpondance  PREPA MARG'!A:A,'Prépa marge'!C389)=0,IF(U388="démarque connue (valeur)","",T388),'Prépa marge'!C389)</f>
        <v>Crèmerie LS</v>
      </c>
      <c r="U389" s="23" t="str">
        <f t="shared" si="190"/>
        <v>Marge ABACO (valeur)</v>
      </c>
      <c r="V389" t="str">
        <f>IF(U389="","",IF(U389="CA HT",SUMIF('[3]Correpondance  PREPA MARG'!A:A,'Prépa marge'!T389,'[3]Correpondance  PREPA MARG'!CO:CO),""))</f>
        <v/>
      </c>
      <c r="W389" t="str">
        <f t="shared" si="183"/>
        <v/>
      </c>
      <c r="X389">
        <f ca="1">IF(U389="","",IF(AND(U389="Marge ABACO (valeur)",X383=""),SUMIF('[3]Correpondance  PREPA MARG'!A:A,'Prépa marge'!T389,'[3]Correpondance  PREPA MARG'!DB:DB),""))</f>
        <v>10281</v>
      </c>
      <c r="Y389" t="str">
        <f>IF(U389="","",IF(U389="Frais accessoires",SUMIF('[3]Correpondance  PREPA MARG'!A:A,'Prépa marge'!T389,'[3]Correpondance  PREPA MARG'!AO:AO),""))</f>
        <v/>
      </c>
      <c r="Z389" t="str">
        <f>IF(U389="","",IF(U389="Cotisation Centrale",SUMIF('[3]Correpondance  PREPA MARG'!A:A,'Prépa marge'!T389,'[3]Correpondance  PREPA MARG'!BO:BO),""))</f>
        <v/>
      </c>
      <c r="AA389" t="str">
        <f>IF(U389="","",IF(U389="CA HT REEL",SUMIF('[3]Correpondance  PREPA MARG'!A:A,'Prépa marge'!T389,'[3]Correpondance  PREPA MARG'!AB:AB),""))</f>
        <v/>
      </c>
      <c r="AB389" t="str">
        <f>IF(U389="","",IF(U389="CAMV REEL",SUMIF('[3]Correpondance  PREPA MARG'!A:A,'Prépa marge'!T389,'[3]Correpondance  PREPA MARG'!BB:BB),""))</f>
        <v/>
      </c>
      <c r="AC389" t="str">
        <f>IF(U389="","",IF(U389="démarque connue (valeur)",SUMIF('[3]Correpondance  PREPA MARG'!A:A,'Prépa marge'!T389,'[3]Correpondance  PREPA MARG'!DO:DO),""))</f>
        <v/>
      </c>
      <c r="AD389" s="2" t="str">
        <f t="shared" ca="1" si="188"/>
        <v/>
      </c>
      <c r="AF389" t="s">
        <v>20</v>
      </c>
    </row>
    <row r="390" spans="1:32" ht="15.75" thickBot="1">
      <c r="A390" s="23"/>
      <c r="B390" s="23"/>
      <c r="C390" s="50" t="s">
        <v>21</v>
      </c>
      <c r="D390" s="51">
        <f t="shared" ref="D390:L390" si="220">IF(D387=0,0,D389/D387)</f>
        <v>0.20222954937980844</v>
      </c>
      <c r="E390" s="51">
        <f t="shared" si="220"/>
        <v>0</v>
      </c>
      <c r="F390" s="51">
        <f t="shared" si="220"/>
        <v>0</v>
      </c>
      <c r="G390" s="51">
        <f t="shared" si="220"/>
        <v>0</v>
      </c>
      <c r="H390" s="51">
        <f t="shared" si="220"/>
        <v>0</v>
      </c>
      <c r="I390" s="51">
        <f t="shared" si="220"/>
        <v>0</v>
      </c>
      <c r="J390" s="51">
        <f t="shared" si="220"/>
        <v>0</v>
      </c>
      <c r="K390" s="51">
        <f t="shared" si="220"/>
        <v>0</v>
      </c>
      <c r="L390" s="51">
        <f t="shared" si="220"/>
        <v>0</v>
      </c>
      <c r="M390" s="51">
        <f>IF(M387=0,0,M389/M387)</f>
        <v>0</v>
      </c>
      <c r="N390" s="51">
        <f>IF(N387=0,0,N389/N387)</f>
        <v>0</v>
      </c>
      <c r="O390" s="51">
        <f>IF(O387=0,0,O389/O387)</f>
        <v>0</v>
      </c>
      <c r="P390" s="52">
        <f>IF(P387=0,0,P389/P387)</f>
        <v>0.20222954937980844</v>
      </c>
      <c r="Q390" s="23"/>
      <c r="R390" s="53" t="s">
        <v>20</v>
      </c>
      <c r="S390" s="23"/>
      <c r="T390" s="23" t="str">
        <f>IF(COUNTIF('[3]Correpondance  PREPA MARG'!A:A,'Prépa marge'!C390)=0,IF(U389="démarque connue (valeur)","",T389),'Prépa marge'!C390)</f>
        <v>Crèmerie LS</v>
      </c>
      <c r="U390" s="23" t="str">
        <f t="shared" si="190"/>
        <v/>
      </c>
      <c r="V390" t="str">
        <f>IF(U390="","",IF(U390="CA HT",SUMIF('[3]Correpondance  PREPA MARG'!A:A,'Prépa marge'!T390,'[3]Correpondance  PREPA MARG'!CO:CO),""))</f>
        <v/>
      </c>
      <c r="W390" t="str">
        <f t="shared" si="183"/>
        <v/>
      </c>
      <c r="X390" t="str">
        <f>IF(U390="","",IF(AND(U390="Marge ABACO (valeur)",X384=""),SUMIF('[3]Correpondance  PREPA MARG'!A:A,'Prépa marge'!T390,'[3]Correpondance  PREPA MARG'!DB:DB),""))</f>
        <v/>
      </c>
      <c r="Y390" t="str">
        <f>IF(U390="","",IF(U390="Frais accessoires",SUMIF('[3]Correpondance  PREPA MARG'!A:A,'Prépa marge'!T390,'[3]Correpondance  PREPA MARG'!AO:AO),""))</f>
        <v/>
      </c>
      <c r="Z390" t="str">
        <f>IF(U390="","",IF(U390="Cotisation Centrale",SUMIF('[3]Correpondance  PREPA MARG'!A:A,'Prépa marge'!T390,'[3]Correpondance  PREPA MARG'!BO:BO),""))</f>
        <v/>
      </c>
      <c r="AA390" t="str">
        <f>IF(U390="","",IF(U390="CA HT REEL",SUMIF('[3]Correpondance  PREPA MARG'!A:A,'Prépa marge'!T390,'[3]Correpondance  PREPA MARG'!AB:AB),""))</f>
        <v/>
      </c>
      <c r="AB390" t="str">
        <f>IF(U390="","",IF(U390="CAMV REEL",SUMIF('[3]Correpondance  PREPA MARG'!A:A,'Prépa marge'!T390,'[3]Correpondance  PREPA MARG'!BB:BB),""))</f>
        <v/>
      </c>
      <c r="AC390" t="str">
        <f>IF(U390="","",IF(U390="démarque connue (valeur)",SUMIF('[3]Correpondance  PREPA MARG'!A:A,'Prépa marge'!T390,'[3]Correpondance  PREPA MARG'!DO:DO),""))</f>
        <v/>
      </c>
      <c r="AD390" s="2" t="str">
        <f t="shared" si="188"/>
        <v/>
      </c>
      <c r="AF390" t="s">
        <v>20</v>
      </c>
    </row>
    <row r="391" spans="1:32">
      <c r="A391" s="23"/>
      <c r="B391" s="23"/>
      <c r="C391" s="54" t="s">
        <v>3</v>
      </c>
      <c r="D391" s="35"/>
      <c r="E391" s="36"/>
      <c r="F391" s="36"/>
      <c r="G391" s="36"/>
      <c r="H391" s="36"/>
      <c r="I391" s="55"/>
      <c r="J391" s="55"/>
      <c r="K391" s="36"/>
      <c r="L391" s="36"/>
      <c r="M391" s="36"/>
      <c r="N391" s="36"/>
      <c r="O391" s="37"/>
      <c r="P391" s="56">
        <f>SUM(D391:O391)</f>
        <v>0</v>
      </c>
      <c r="Q391" s="23"/>
      <c r="R391" s="57" t="s">
        <v>20</v>
      </c>
      <c r="S391" s="23"/>
      <c r="T391" s="23" t="str">
        <f>IF(COUNTIF('[3]Correpondance  PREPA MARG'!A:A,'Prépa marge'!C391)=0,IF(U390="démarque connue (valeur)","",T390),'Prépa marge'!C391)</f>
        <v>Crèmerie LS</v>
      </c>
      <c r="U391" s="23" t="str">
        <f t="shared" si="190"/>
        <v>Frais accessoires</v>
      </c>
      <c r="V391" t="str">
        <f>IF(U391="","",IF(U391="CA HT",SUMIF('[3]Correpondance  PREPA MARG'!A:A,'Prépa marge'!T391,'[3]Correpondance  PREPA MARG'!CO:CO),""))</f>
        <v/>
      </c>
      <c r="W391" t="str">
        <f t="shared" ref="W391:W454" si="221">IF(AND(V390&lt;&gt;"",X392&lt;&gt;""),V390-X392,"")</f>
        <v/>
      </c>
      <c r="X391" t="str">
        <f>IF(U391="","",IF(AND(U391="Marge ABACO (valeur)",X385=""),SUMIF('[3]Correpondance  PREPA MARG'!A:A,'Prépa marge'!T391,'[3]Correpondance  PREPA MARG'!DB:DB),""))</f>
        <v/>
      </c>
      <c r="Y391">
        <f ca="1">IF(U391="","",IF(U391="Frais accessoires",SUMIF('[3]Correpondance  PREPA MARG'!A:A,'Prépa marge'!T391,'[3]Correpondance  PREPA MARG'!AO:AO),""))</f>
        <v>0</v>
      </c>
      <c r="Z391" t="str">
        <f>IF(U391="","",IF(U391="Cotisation Centrale",SUMIF('[3]Correpondance  PREPA MARG'!A:A,'Prépa marge'!T391,'[3]Correpondance  PREPA MARG'!BO:BO),""))</f>
        <v/>
      </c>
      <c r="AA391" t="str">
        <f>IF(U391="","",IF(U391="CA HT REEL",SUMIF('[3]Correpondance  PREPA MARG'!A:A,'Prépa marge'!T391,'[3]Correpondance  PREPA MARG'!AB:AB),""))</f>
        <v/>
      </c>
      <c r="AB391" t="str">
        <f>IF(U391="","",IF(U391="CAMV REEL",SUMIF('[3]Correpondance  PREPA MARG'!A:A,'Prépa marge'!T391,'[3]Correpondance  PREPA MARG'!BB:BB),""))</f>
        <v/>
      </c>
      <c r="AC391" t="str">
        <f>IF(U391="","",IF(U391="démarque connue (valeur)",SUMIF('[3]Correpondance  PREPA MARG'!A:A,'Prépa marge'!T391,'[3]Correpondance  PREPA MARG'!DO:DO),""))</f>
        <v/>
      </c>
      <c r="AD391" s="2" t="str">
        <f t="shared" ca="1" si="188"/>
        <v/>
      </c>
      <c r="AF391" t="s">
        <v>20</v>
      </c>
    </row>
    <row r="392" spans="1:32" ht="15.75" thickBot="1">
      <c r="A392" s="23"/>
      <c r="B392" s="23"/>
      <c r="C392" s="58" t="s">
        <v>4</v>
      </c>
      <c r="D392" s="41">
        <v>1016</v>
      </c>
      <c r="E392" s="42"/>
      <c r="F392" s="42"/>
      <c r="G392" s="42"/>
      <c r="H392" s="42"/>
      <c r="I392" s="42"/>
      <c r="J392" s="42"/>
      <c r="K392" s="42"/>
      <c r="L392" s="42"/>
      <c r="M392" s="42"/>
      <c r="N392" s="42"/>
      <c r="O392" s="43"/>
      <c r="P392" s="56">
        <f>SUM(D392:O392)</f>
        <v>1016</v>
      </c>
      <c r="Q392" s="23"/>
      <c r="R392" s="57">
        <v>12799.110000000015</v>
      </c>
      <c r="S392" s="23"/>
      <c r="T392" s="23" t="str">
        <f>IF(COUNTIF('[3]Correpondance  PREPA MARG'!A:A,'Prépa marge'!C392)=0,IF(U391="démarque connue (valeur)","",T391),'Prépa marge'!C392)</f>
        <v>Crèmerie LS</v>
      </c>
      <c r="U392" s="23" t="str">
        <f t="shared" si="190"/>
        <v>Cotisation Centrale</v>
      </c>
      <c r="V392" t="str">
        <f>IF(U392="","",IF(U392="CA HT",SUMIF('[3]Correpondance  PREPA MARG'!A:A,'Prépa marge'!T392,'[3]Correpondance  PREPA MARG'!CO:CO),""))</f>
        <v/>
      </c>
      <c r="W392" t="str">
        <f t="shared" si="221"/>
        <v/>
      </c>
      <c r="X392" t="str">
        <f>IF(U392="","",IF(AND(U392="Marge ABACO (valeur)",X386=""),SUMIF('[3]Correpondance  PREPA MARG'!A:A,'Prépa marge'!T392,'[3]Correpondance  PREPA MARG'!DB:DB),""))</f>
        <v/>
      </c>
      <c r="Y392" t="str">
        <f>IF(U392="","",IF(U392="Frais accessoires",SUMIF('[3]Correpondance  PREPA MARG'!A:A,'Prépa marge'!T392,'[3]Correpondance  PREPA MARG'!AO:AO),""))</f>
        <v/>
      </c>
      <c r="Z392">
        <f ca="1">IF(U392="","",IF(U392="Cotisation Centrale",SUMIF('[3]Correpondance  PREPA MARG'!A:A,'Prépa marge'!T392,'[3]Correpondance  PREPA MARG'!BO:BO),""))</f>
        <v>2252.5</v>
      </c>
      <c r="AA392" t="str">
        <f>IF(U392="","",IF(U392="CA HT REEL",SUMIF('[3]Correpondance  PREPA MARG'!A:A,'Prépa marge'!T392,'[3]Correpondance  PREPA MARG'!AB:AB),""))</f>
        <v/>
      </c>
      <c r="AB392" t="str">
        <f>IF(U392="","",IF(U392="CAMV REEL",SUMIF('[3]Correpondance  PREPA MARG'!A:A,'Prépa marge'!T392,'[3]Correpondance  PREPA MARG'!BB:BB),""))</f>
        <v/>
      </c>
      <c r="AC392" t="str">
        <f>IF(U392="","",IF(U392="démarque connue (valeur)",SUMIF('[3]Correpondance  PREPA MARG'!A:A,'Prépa marge'!T392,'[3]Correpondance  PREPA MARG'!DO:DO),""))</f>
        <v/>
      </c>
      <c r="AD392" s="2">
        <f t="shared" ca="1" si="188"/>
        <v>1236.5</v>
      </c>
      <c r="AF392">
        <v>13119.68</v>
      </c>
    </row>
    <row r="393" spans="1:32">
      <c r="A393" s="23"/>
      <c r="B393" s="23"/>
      <c r="C393" s="59" t="s">
        <v>22</v>
      </c>
      <c r="D393" s="60">
        <f t="shared" ref="D393:L393" si="222">IF(D399&lt;&gt;0,(D391+D392)/D399,0)</f>
        <v>3.9880672005024334E-2</v>
      </c>
      <c r="E393" s="60">
        <f t="shared" si="222"/>
        <v>0</v>
      </c>
      <c r="F393" s="60">
        <f t="shared" si="222"/>
        <v>0</v>
      </c>
      <c r="G393" s="60">
        <f t="shared" si="222"/>
        <v>0</v>
      </c>
      <c r="H393" s="60">
        <f t="shared" si="222"/>
        <v>0</v>
      </c>
      <c r="I393" s="60">
        <f t="shared" si="222"/>
        <v>0</v>
      </c>
      <c r="J393" s="60">
        <f t="shared" si="222"/>
        <v>0</v>
      </c>
      <c r="K393" s="60">
        <f t="shared" si="222"/>
        <v>0</v>
      </c>
      <c r="L393" s="60">
        <f t="shared" si="222"/>
        <v>0</v>
      </c>
      <c r="M393" s="60">
        <f>IF(M399&lt;&gt;0,(M391+M392)/M399,0)</f>
        <v>0</v>
      </c>
      <c r="N393" s="60">
        <f>IF(N399&lt;&gt;0,(N391+N392)/N399,0)</f>
        <v>0</v>
      </c>
      <c r="O393" s="60">
        <f>IF(O399&lt;&gt;0,(O391+O392)/O399,0)</f>
        <v>0</v>
      </c>
      <c r="P393" s="61">
        <f>IF(P399&lt;&gt;0,(P391+P392)/P399,0)</f>
        <v>3.9880672005024334E-2</v>
      </c>
      <c r="Q393" s="23"/>
      <c r="R393" s="62" t="s">
        <v>20</v>
      </c>
      <c r="S393" s="23"/>
      <c r="T393" s="23" t="str">
        <f>IF(COUNTIF('[3]Correpondance  PREPA MARG'!A:A,'Prépa marge'!C393)=0,IF(U392="démarque connue (valeur)","",T392),'Prépa marge'!C393)</f>
        <v>Crèmerie LS</v>
      </c>
      <c r="U393" s="23" t="str">
        <f t="shared" si="190"/>
        <v/>
      </c>
      <c r="V393" t="str">
        <f>IF(U393="","",IF(U393="CA HT",SUMIF('[3]Correpondance  PREPA MARG'!A:A,'Prépa marge'!T393,'[3]Correpondance  PREPA MARG'!CO:CO),""))</f>
        <v/>
      </c>
      <c r="W393" t="str">
        <f t="shared" si="221"/>
        <v/>
      </c>
      <c r="X393" t="str">
        <f>IF(U393="","",IF(AND(U393="Marge ABACO (valeur)",X387=""),SUMIF('[3]Correpondance  PREPA MARG'!A:A,'Prépa marge'!T393,'[3]Correpondance  PREPA MARG'!DB:DB),""))</f>
        <v/>
      </c>
      <c r="Y393" t="str">
        <f>IF(U393="","",IF(U393="Frais accessoires",SUMIF('[3]Correpondance  PREPA MARG'!A:A,'Prépa marge'!T393,'[3]Correpondance  PREPA MARG'!AO:AO),""))</f>
        <v/>
      </c>
      <c r="Z393" t="str">
        <f>IF(U393="","",IF(U393="Cotisation Centrale",SUMIF('[3]Correpondance  PREPA MARG'!A:A,'Prépa marge'!T393,'[3]Correpondance  PREPA MARG'!BO:BO),""))</f>
        <v/>
      </c>
      <c r="AA393" t="str">
        <f>IF(U393="","",IF(U393="CA HT REEL",SUMIF('[3]Correpondance  PREPA MARG'!A:A,'Prépa marge'!T393,'[3]Correpondance  PREPA MARG'!AB:AB),""))</f>
        <v/>
      </c>
      <c r="AB393" t="str">
        <f>IF(U393="","",IF(U393="CAMV REEL",SUMIF('[3]Correpondance  PREPA MARG'!A:A,'Prépa marge'!T393,'[3]Correpondance  PREPA MARG'!BB:BB),""))</f>
        <v/>
      </c>
      <c r="AC393" t="str">
        <f>IF(U393="","",IF(U393="démarque connue (valeur)",SUMIF('[3]Correpondance  PREPA MARG'!A:A,'Prépa marge'!T393,'[3]Correpondance  PREPA MARG'!DO:DO),""))</f>
        <v/>
      </c>
      <c r="AD393" s="2" t="str">
        <f t="shared" si="188"/>
        <v/>
      </c>
      <c r="AF393" t="s">
        <v>20</v>
      </c>
    </row>
    <row r="394" spans="1:32">
      <c r="A394" s="23"/>
      <c r="B394" s="23"/>
      <c r="C394" s="63" t="s">
        <v>23</v>
      </c>
      <c r="D394" s="64">
        <f>D388+D391+D392</f>
        <v>21340</v>
      </c>
      <c r="E394" s="64">
        <f t="shared" ref="E394:L394" si="223">E388+E391+E392</f>
        <v>0</v>
      </c>
      <c r="F394" s="64">
        <f t="shared" si="223"/>
        <v>0</v>
      </c>
      <c r="G394" s="64">
        <f t="shared" si="223"/>
        <v>0</v>
      </c>
      <c r="H394" s="64">
        <f t="shared" si="223"/>
        <v>0</v>
      </c>
      <c r="I394" s="64">
        <f t="shared" si="223"/>
        <v>0</v>
      </c>
      <c r="J394" s="64">
        <f t="shared" si="223"/>
        <v>0</v>
      </c>
      <c r="K394" s="64">
        <f t="shared" si="223"/>
        <v>0</v>
      </c>
      <c r="L394" s="64">
        <f t="shared" si="223"/>
        <v>0</v>
      </c>
      <c r="M394" s="64">
        <f>M388+M391+M392</f>
        <v>0</v>
      </c>
      <c r="N394" s="64">
        <f>N388+N391+N392</f>
        <v>0</v>
      </c>
      <c r="O394" s="64">
        <f>O388+O391+O392</f>
        <v>0</v>
      </c>
      <c r="P394" s="65">
        <f>SUM(D394:O394)</f>
        <v>21340</v>
      </c>
      <c r="Q394" s="23"/>
      <c r="R394" s="66" t="s">
        <v>20</v>
      </c>
      <c r="S394" s="23"/>
      <c r="T394" s="23" t="str">
        <f>IF(COUNTIF('[3]Correpondance  PREPA MARG'!A:A,'Prépa marge'!C394)=0,IF(U393="démarque connue (valeur)","",T393),'Prépa marge'!C394)</f>
        <v>Crèmerie LS</v>
      </c>
      <c r="U394" s="23" t="str">
        <f t="shared" si="190"/>
        <v/>
      </c>
      <c r="V394" t="str">
        <f>IF(U394="","",IF(U394="CA HT",SUMIF('[3]Correpondance  PREPA MARG'!A:A,'Prépa marge'!T394,'[3]Correpondance  PREPA MARG'!CO:CO),""))</f>
        <v/>
      </c>
      <c r="W394" t="str">
        <f t="shared" ca="1" si="221"/>
        <v/>
      </c>
      <c r="X394" t="str">
        <f>IF(U394="","",IF(AND(U394="Marge ABACO (valeur)",X388=""),SUMIF('[3]Correpondance  PREPA MARG'!A:A,'Prépa marge'!T394,'[3]Correpondance  PREPA MARG'!DB:DB),""))</f>
        <v/>
      </c>
      <c r="Y394" t="str">
        <f>IF(U394="","",IF(U394="Frais accessoires",SUMIF('[3]Correpondance  PREPA MARG'!A:A,'Prépa marge'!T394,'[3]Correpondance  PREPA MARG'!AO:AO),""))</f>
        <v/>
      </c>
      <c r="Z394" t="str">
        <f>IF(U394="","",IF(U394="Cotisation Centrale",SUMIF('[3]Correpondance  PREPA MARG'!A:A,'Prépa marge'!T394,'[3]Correpondance  PREPA MARG'!BO:BO),""))</f>
        <v/>
      </c>
      <c r="AA394" t="str">
        <f>IF(U394="","",IF(U394="CA HT REEL",SUMIF('[3]Correpondance  PREPA MARG'!A:A,'Prépa marge'!T394,'[3]Correpondance  PREPA MARG'!AB:AB),""))</f>
        <v/>
      </c>
      <c r="AB394" t="str">
        <f>IF(U394="","",IF(U394="CAMV REEL",SUMIF('[3]Correpondance  PREPA MARG'!A:A,'Prépa marge'!T394,'[3]Correpondance  PREPA MARG'!BB:BB),""))</f>
        <v/>
      </c>
      <c r="AC394" t="str">
        <f>IF(U394="","",IF(U394="démarque connue (valeur)",SUMIF('[3]Correpondance  PREPA MARG'!A:A,'Prépa marge'!T394,'[3]Correpondance  PREPA MARG'!DO:DO),""))</f>
        <v/>
      </c>
      <c r="AD394" s="2" t="str">
        <f t="shared" ca="1" si="188"/>
        <v/>
      </c>
      <c r="AF394" t="s">
        <v>20</v>
      </c>
    </row>
    <row r="395" spans="1:32">
      <c r="A395" s="23"/>
      <c r="B395" s="23"/>
      <c r="C395" s="63" t="s">
        <v>19</v>
      </c>
      <c r="D395" s="64">
        <f t="shared" ref="D395:L395" si="224">D387-D394</f>
        <v>4136</v>
      </c>
      <c r="E395" s="64">
        <f t="shared" si="224"/>
        <v>0</v>
      </c>
      <c r="F395" s="64">
        <f t="shared" si="224"/>
        <v>0</v>
      </c>
      <c r="G395" s="64">
        <f t="shared" si="224"/>
        <v>0</v>
      </c>
      <c r="H395" s="64">
        <f t="shared" si="224"/>
        <v>0</v>
      </c>
      <c r="I395" s="64">
        <f t="shared" si="224"/>
        <v>0</v>
      </c>
      <c r="J395" s="64">
        <f t="shared" si="224"/>
        <v>0</v>
      </c>
      <c r="K395" s="64">
        <f t="shared" si="224"/>
        <v>0</v>
      </c>
      <c r="L395" s="64">
        <f t="shared" si="224"/>
        <v>0</v>
      </c>
      <c r="M395" s="64">
        <f>M387-M394</f>
        <v>0</v>
      </c>
      <c r="N395" s="64">
        <f>N387-N394</f>
        <v>0</v>
      </c>
      <c r="O395" s="64">
        <f>O387-O394</f>
        <v>0</v>
      </c>
      <c r="P395" s="65">
        <f>SUM(D395:O395)</f>
        <v>4136</v>
      </c>
      <c r="Q395" s="23"/>
      <c r="R395" s="66" t="s">
        <v>20</v>
      </c>
      <c r="S395" s="23"/>
      <c r="T395" s="23" t="str">
        <f>IF(COUNTIF('[3]Correpondance  PREPA MARG'!A:A,'Prépa marge'!C395)=0,IF(U394="démarque connue (valeur)","",T394),'Prépa marge'!C395)</f>
        <v>Crèmerie LS</v>
      </c>
      <c r="U395" s="23" t="str">
        <f t="shared" si="190"/>
        <v>Marge ABACO (valeur)</v>
      </c>
      <c r="V395" t="str">
        <f>IF(U395="","",IF(U395="CA HT",SUMIF('[3]Correpondance  PREPA MARG'!A:A,'Prépa marge'!T395,'[3]Correpondance  PREPA MARG'!CO:CO),""))</f>
        <v/>
      </c>
      <c r="W395" t="str">
        <f t="shared" si="221"/>
        <v/>
      </c>
      <c r="X395" t="str">
        <f ca="1">IF(U395="","",IF(AND(U395="Marge ABACO (valeur)",X389=""),SUMIF('[3]Correpondance  PREPA MARG'!A:A,'Prépa marge'!T395,'[3]Correpondance  PREPA MARG'!DB:DB),""))</f>
        <v/>
      </c>
      <c r="Y395" t="str">
        <f>IF(U395="","",IF(U395="Frais accessoires",SUMIF('[3]Correpondance  PREPA MARG'!A:A,'Prépa marge'!T395,'[3]Correpondance  PREPA MARG'!AO:AO),""))</f>
        <v/>
      </c>
      <c r="Z395" t="str">
        <f>IF(U395="","",IF(U395="Cotisation Centrale",SUMIF('[3]Correpondance  PREPA MARG'!A:A,'Prépa marge'!T395,'[3]Correpondance  PREPA MARG'!BO:BO),""))</f>
        <v/>
      </c>
      <c r="AA395" t="str">
        <f>IF(U395="","",IF(U395="CA HT REEL",SUMIF('[3]Correpondance  PREPA MARG'!A:A,'Prépa marge'!T395,'[3]Correpondance  PREPA MARG'!AB:AB),""))</f>
        <v/>
      </c>
      <c r="AB395" t="str">
        <f>IF(U395="","",IF(U395="CAMV REEL",SUMIF('[3]Correpondance  PREPA MARG'!A:A,'Prépa marge'!T395,'[3]Correpondance  PREPA MARG'!BB:BB),""))</f>
        <v/>
      </c>
      <c r="AC395" t="str">
        <f>IF(U395="","",IF(U395="démarque connue (valeur)",SUMIF('[3]Correpondance  PREPA MARG'!A:A,'Prépa marge'!T395,'[3]Correpondance  PREPA MARG'!DO:DO),""))</f>
        <v/>
      </c>
      <c r="AD395" s="2" t="str">
        <f t="shared" ref="AD395:AD458" ca="1" si="225">IF(SUM(V395:AC395)=0,"",IF(U395="Marge ABACO (valeur)","",SUM(V395:AC395)-P395))</f>
        <v/>
      </c>
      <c r="AF395" t="s">
        <v>20</v>
      </c>
    </row>
    <row r="396" spans="1:32">
      <c r="A396" s="23"/>
      <c r="B396" s="23"/>
      <c r="C396" s="50" t="s">
        <v>24</v>
      </c>
      <c r="D396" s="67">
        <f t="shared" ref="D396:L396" si="226">IF(D387=0,0,D395/D387)</f>
        <v>0.16234887737478412</v>
      </c>
      <c r="E396" s="67">
        <f t="shared" si="226"/>
        <v>0</v>
      </c>
      <c r="F396" s="67">
        <f t="shared" si="226"/>
        <v>0</v>
      </c>
      <c r="G396" s="67">
        <f t="shared" si="226"/>
        <v>0</v>
      </c>
      <c r="H396" s="67">
        <f t="shared" si="226"/>
        <v>0</v>
      </c>
      <c r="I396" s="67">
        <f t="shared" si="226"/>
        <v>0</v>
      </c>
      <c r="J396" s="67">
        <f t="shared" si="226"/>
        <v>0</v>
      </c>
      <c r="K396" s="67">
        <f t="shared" si="226"/>
        <v>0</v>
      </c>
      <c r="L396" s="67">
        <f t="shared" si="226"/>
        <v>0</v>
      </c>
      <c r="M396" s="67">
        <f>IF(M387=0,0,M395/M387)</f>
        <v>0</v>
      </c>
      <c r="N396" s="67">
        <f>IF(N387=0,0,N395/N387)</f>
        <v>0</v>
      </c>
      <c r="O396" s="67">
        <f>IF(O387=0,0,O395/O387)</f>
        <v>0</v>
      </c>
      <c r="P396" s="67">
        <f>IF(P387=0,0,P395/P387)</f>
        <v>0.16234887737478412</v>
      </c>
      <c r="Q396" s="23"/>
      <c r="R396" s="68" t="s">
        <v>20</v>
      </c>
      <c r="S396" s="23"/>
      <c r="T396" s="23" t="str">
        <f>IF(COUNTIF('[3]Correpondance  PREPA MARG'!A:A,'Prépa marge'!C396)=0,IF(U395="démarque connue (valeur)","",T395),'Prépa marge'!C396)</f>
        <v>Crèmerie LS</v>
      </c>
      <c r="U396" s="23" t="str">
        <f t="shared" ref="U396:U459" si="227">IF(OR(C396="CA HT",C396="PRMV ABACO",C396="Frais accessoires",C396="Cotisation Centrale",C396="CA HT REEL",C396="CAMV REEL",C396="démarque connue (valeur)",C396="Marge ABACO (valeur)"),C396,"")</f>
        <v/>
      </c>
      <c r="V396" t="str">
        <f>IF(U396="","",IF(U396="CA HT",SUMIF('[3]Correpondance  PREPA MARG'!A:A,'Prépa marge'!T396,'[3]Correpondance  PREPA MARG'!CO:CO),""))</f>
        <v/>
      </c>
      <c r="W396" t="str">
        <f t="shared" si="221"/>
        <v/>
      </c>
      <c r="X396" t="str">
        <f>IF(U396="","",IF(AND(U396="Marge ABACO (valeur)",X390=""),SUMIF('[3]Correpondance  PREPA MARG'!A:A,'Prépa marge'!T396,'[3]Correpondance  PREPA MARG'!DB:DB),""))</f>
        <v/>
      </c>
      <c r="Y396" t="str">
        <f>IF(U396="","",IF(U396="Frais accessoires",SUMIF('[3]Correpondance  PREPA MARG'!A:A,'Prépa marge'!T396,'[3]Correpondance  PREPA MARG'!AO:AO),""))</f>
        <v/>
      </c>
      <c r="Z396" t="str">
        <f>IF(U396="","",IF(U396="Cotisation Centrale",SUMIF('[3]Correpondance  PREPA MARG'!A:A,'Prépa marge'!T396,'[3]Correpondance  PREPA MARG'!BO:BO),""))</f>
        <v/>
      </c>
      <c r="AA396" t="str">
        <f>IF(U396="","",IF(U396="CA HT REEL",SUMIF('[3]Correpondance  PREPA MARG'!A:A,'Prépa marge'!T396,'[3]Correpondance  PREPA MARG'!AB:AB),""))</f>
        <v/>
      </c>
      <c r="AB396" t="str">
        <f>IF(U396="","",IF(U396="CAMV REEL",SUMIF('[3]Correpondance  PREPA MARG'!A:A,'Prépa marge'!T396,'[3]Correpondance  PREPA MARG'!BB:BB),""))</f>
        <v/>
      </c>
      <c r="AC396" t="str">
        <f>IF(U396="","",IF(U396="démarque connue (valeur)",SUMIF('[3]Correpondance  PREPA MARG'!A:A,'Prépa marge'!T396,'[3]Correpondance  PREPA MARG'!DO:DO),""))</f>
        <v/>
      </c>
      <c r="AD396" s="2" t="str">
        <f t="shared" si="225"/>
        <v/>
      </c>
      <c r="AF396" t="s">
        <v>20</v>
      </c>
    </row>
    <row r="397" spans="1:32">
      <c r="A397" s="23"/>
      <c r="B397" s="23"/>
      <c r="C397" s="23"/>
      <c r="D397" s="23"/>
      <c r="E397" s="23"/>
      <c r="F397" s="23"/>
      <c r="G397" s="23"/>
      <c r="H397" s="23"/>
      <c r="I397" s="23"/>
      <c r="J397" s="23"/>
      <c r="K397" s="23"/>
      <c r="L397" s="23"/>
      <c r="M397" s="23"/>
      <c r="N397" s="23"/>
      <c r="O397" s="23"/>
      <c r="P397" s="23"/>
      <c r="Q397" s="23"/>
      <c r="R397" s="29" t="s">
        <v>20</v>
      </c>
      <c r="S397" s="23"/>
      <c r="T397" s="23" t="str">
        <f>IF(COUNTIF('[3]Correpondance  PREPA MARG'!A:A,'Prépa marge'!C397)=0,IF(U396="démarque connue (valeur)","",T396),'Prépa marge'!C397)</f>
        <v>Crèmerie LS</v>
      </c>
      <c r="U397" s="23" t="str">
        <f t="shared" si="227"/>
        <v/>
      </c>
      <c r="V397" t="str">
        <f>IF(U397="","",IF(U397="CA HT",SUMIF('[3]Correpondance  PREPA MARG'!A:A,'Prépa marge'!T397,'[3]Correpondance  PREPA MARG'!CO:CO),""))</f>
        <v/>
      </c>
      <c r="W397" t="str">
        <f t="shared" si="221"/>
        <v/>
      </c>
      <c r="X397" t="str">
        <f>IF(U397="","",IF(AND(U397="Marge ABACO (valeur)",X391=""),SUMIF('[3]Correpondance  PREPA MARG'!A:A,'Prépa marge'!T397,'[3]Correpondance  PREPA MARG'!DB:DB),""))</f>
        <v/>
      </c>
      <c r="Y397" t="str">
        <f>IF(U397="","",IF(U397="Frais accessoires",SUMIF('[3]Correpondance  PREPA MARG'!A:A,'Prépa marge'!T397,'[3]Correpondance  PREPA MARG'!AO:AO),""))</f>
        <v/>
      </c>
      <c r="Z397" t="str">
        <f>IF(U397="","",IF(U397="Cotisation Centrale",SUMIF('[3]Correpondance  PREPA MARG'!A:A,'Prépa marge'!T397,'[3]Correpondance  PREPA MARG'!BO:BO),""))</f>
        <v/>
      </c>
      <c r="AA397" t="str">
        <f>IF(U397="","",IF(U397="CA HT REEL",SUMIF('[3]Correpondance  PREPA MARG'!A:A,'Prépa marge'!T397,'[3]Correpondance  PREPA MARG'!AB:AB),""))</f>
        <v/>
      </c>
      <c r="AB397" t="str">
        <f>IF(U397="","",IF(U397="CAMV REEL",SUMIF('[3]Correpondance  PREPA MARG'!A:A,'Prépa marge'!T397,'[3]Correpondance  PREPA MARG'!BB:BB),""))</f>
        <v/>
      </c>
      <c r="AC397" t="str">
        <f>IF(U397="","",IF(U397="démarque connue (valeur)",SUMIF('[3]Correpondance  PREPA MARG'!A:A,'Prépa marge'!T397,'[3]Correpondance  PREPA MARG'!DO:DO),""))</f>
        <v/>
      </c>
      <c r="AD397" s="2" t="str">
        <f t="shared" si="225"/>
        <v/>
      </c>
      <c r="AF397" t="s">
        <v>20</v>
      </c>
    </row>
    <row r="398" spans="1:32" ht="15.75" thickBot="1">
      <c r="A398" s="23"/>
      <c r="B398" s="23"/>
      <c r="C398" s="30" t="s">
        <v>25</v>
      </c>
      <c r="D398" s="31"/>
      <c r="E398" s="31"/>
      <c r="F398" s="31"/>
      <c r="G398" s="31"/>
      <c r="H398" s="31"/>
      <c r="I398" s="31"/>
      <c r="J398" s="31"/>
      <c r="K398" s="31"/>
      <c r="L398" s="31"/>
      <c r="M398" s="31"/>
      <c r="N398" s="31"/>
      <c r="O398" s="31"/>
      <c r="P398" s="32"/>
      <c r="Q398" s="23"/>
      <c r="R398" s="33" t="s">
        <v>20</v>
      </c>
      <c r="S398" s="23"/>
      <c r="T398" s="23" t="str">
        <f>IF(COUNTIF('[3]Correpondance  PREPA MARG'!A:A,'Prépa marge'!C398)=0,IF(U397="démarque connue (valeur)","",T397),'Prépa marge'!C398)</f>
        <v>Crèmerie LS</v>
      </c>
      <c r="U398" s="23" t="str">
        <f t="shared" si="227"/>
        <v/>
      </c>
      <c r="V398" t="str">
        <f>IF(U398="","",IF(U398="CA HT",SUMIF('[3]Correpondance  PREPA MARG'!A:A,'Prépa marge'!T398,'[3]Correpondance  PREPA MARG'!CO:CO),""))</f>
        <v/>
      </c>
      <c r="W398" t="str">
        <f t="shared" si="221"/>
        <v/>
      </c>
      <c r="X398" t="str">
        <f>IF(U398="","",IF(AND(U398="Marge ABACO (valeur)",X392=""),SUMIF('[3]Correpondance  PREPA MARG'!A:A,'Prépa marge'!T398,'[3]Correpondance  PREPA MARG'!DB:DB),""))</f>
        <v/>
      </c>
      <c r="Y398" t="str">
        <f>IF(U398="","",IF(U398="Frais accessoires",SUMIF('[3]Correpondance  PREPA MARG'!A:A,'Prépa marge'!T398,'[3]Correpondance  PREPA MARG'!AO:AO),""))</f>
        <v/>
      </c>
      <c r="Z398" t="str">
        <f>IF(U398="","",IF(U398="Cotisation Centrale",SUMIF('[3]Correpondance  PREPA MARG'!A:A,'Prépa marge'!T398,'[3]Correpondance  PREPA MARG'!BO:BO),""))</f>
        <v/>
      </c>
      <c r="AA398" t="str">
        <f>IF(U398="","",IF(U398="CA HT REEL",SUMIF('[3]Correpondance  PREPA MARG'!A:A,'Prépa marge'!T398,'[3]Correpondance  PREPA MARG'!AB:AB),""))</f>
        <v/>
      </c>
      <c r="AB398" t="str">
        <f>IF(U398="","",IF(U398="CAMV REEL",SUMIF('[3]Correpondance  PREPA MARG'!A:A,'Prépa marge'!T398,'[3]Correpondance  PREPA MARG'!BB:BB),""))</f>
        <v/>
      </c>
      <c r="AC398" t="str">
        <f>IF(U398="","",IF(U398="démarque connue (valeur)",SUMIF('[3]Correpondance  PREPA MARG'!A:A,'Prépa marge'!T398,'[3]Correpondance  PREPA MARG'!DO:DO),""))</f>
        <v/>
      </c>
      <c r="AD398" s="2" t="str">
        <f t="shared" si="225"/>
        <v/>
      </c>
      <c r="AF398" t="s">
        <v>20</v>
      </c>
    </row>
    <row r="399" spans="1:32">
      <c r="A399" s="23"/>
      <c r="B399" s="23"/>
      <c r="C399" s="69" t="s">
        <v>5</v>
      </c>
      <c r="D399" s="35">
        <v>25476</v>
      </c>
      <c r="E399" s="36"/>
      <c r="F399" s="36"/>
      <c r="G399" s="36"/>
      <c r="H399" s="36"/>
      <c r="I399" s="36"/>
      <c r="J399" s="55"/>
      <c r="K399" s="55"/>
      <c r="L399" s="55"/>
      <c r="M399" s="55"/>
      <c r="N399" s="55"/>
      <c r="O399" s="70"/>
      <c r="P399" s="38">
        <f>SUM(D399:O399)</f>
        <v>25476</v>
      </c>
      <c r="Q399" s="23"/>
      <c r="R399" s="39">
        <v>331355.85000000009</v>
      </c>
      <c r="S399" s="23"/>
      <c r="T399" s="23" t="str">
        <f>IF(COUNTIF('[3]Correpondance  PREPA MARG'!A:A,'Prépa marge'!C399)=0,IF(U398="démarque connue (valeur)","",T398),'Prépa marge'!C399)</f>
        <v>Crèmerie LS</v>
      </c>
      <c r="U399" s="23" t="str">
        <f t="shared" si="227"/>
        <v>CA HT REEL</v>
      </c>
      <c r="V399" t="str">
        <f>IF(U399="","",IF(U399="CA HT",SUMIF('[3]Correpondance  PREPA MARG'!A:A,'Prépa marge'!T399,'[3]Correpondance  PREPA MARG'!CO:CO),""))</f>
        <v/>
      </c>
      <c r="W399" t="str">
        <f t="shared" si="221"/>
        <v/>
      </c>
      <c r="X399" t="str">
        <f>IF(U399="","",IF(AND(U399="Marge ABACO (valeur)",X393=""),SUMIF('[3]Correpondance  PREPA MARG'!A:A,'Prépa marge'!T399,'[3]Correpondance  PREPA MARG'!DB:DB),""))</f>
        <v/>
      </c>
      <c r="Y399" t="str">
        <f>IF(U399="","",IF(U399="Frais accessoires",SUMIF('[3]Correpondance  PREPA MARG'!A:A,'Prépa marge'!T399,'[3]Correpondance  PREPA MARG'!AO:AO),""))</f>
        <v/>
      </c>
      <c r="Z399" t="str">
        <f>IF(U399="","",IF(U399="Cotisation Centrale",SUMIF('[3]Correpondance  PREPA MARG'!A:A,'Prépa marge'!T399,'[3]Correpondance  PREPA MARG'!BO:BO),""))</f>
        <v/>
      </c>
      <c r="AA399">
        <f ca="1">IF(U399="","",IF(U399="CA HT REEL",SUMIF('[3]Correpondance  PREPA MARG'!A:A,'Prépa marge'!T399,'[3]Correpondance  PREPA MARG'!AB:AB),""))</f>
        <v>51106.85</v>
      </c>
      <c r="AB399" t="str">
        <f>IF(U399="","",IF(U399="CAMV REEL",SUMIF('[3]Correpondance  PREPA MARG'!A:A,'Prépa marge'!T399,'[3]Correpondance  PREPA MARG'!BB:BB),""))</f>
        <v/>
      </c>
      <c r="AC399" t="str">
        <f>IF(U399="","",IF(U399="démarque connue (valeur)",SUMIF('[3]Correpondance  PREPA MARG'!A:A,'Prépa marge'!T399,'[3]Correpondance  PREPA MARG'!DO:DO),""))</f>
        <v/>
      </c>
      <c r="AD399" s="2">
        <f t="shared" ca="1" si="225"/>
        <v>25630.85</v>
      </c>
      <c r="AF399">
        <v>362162.91</v>
      </c>
    </row>
    <row r="400" spans="1:32" ht="15.75" thickBot="1">
      <c r="A400" s="23"/>
      <c r="B400" s="23"/>
      <c r="C400" s="58" t="s">
        <v>6</v>
      </c>
      <c r="D400" s="41">
        <v>21313</v>
      </c>
      <c r="E400" s="42"/>
      <c r="F400" s="42"/>
      <c r="G400" s="42"/>
      <c r="H400" s="42"/>
      <c r="I400" s="42"/>
      <c r="J400" s="71"/>
      <c r="K400" s="71"/>
      <c r="L400" s="71"/>
      <c r="M400" s="71"/>
      <c r="N400" s="71"/>
      <c r="O400" s="72"/>
      <c r="P400" s="56">
        <f>SUM(D400:O400)</f>
        <v>21313</v>
      </c>
      <c r="Q400" s="23"/>
      <c r="R400" s="57">
        <v>262744.10999999987</v>
      </c>
      <c r="S400" s="23"/>
      <c r="T400" s="23" t="str">
        <f>IF(COUNTIF('[3]Correpondance  PREPA MARG'!A:A,'Prépa marge'!C400)=0,IF(U399="démarque connue (valeur)","",T399),'Prépa marge'!C400)</f>
        <v>Crèmerie LS</v>
      </c>
      <c r="U400" s="23" t="str">
        <f t="shared" si="227"/>
        <v>CAMV REEL</v>
      </c>
      <c r="V400" t="str">
        <f>IF(U400="","",IF(U400="CA HT",SUMIF('[3]Correpondance  PREPA MARG'!A:A,'Prépa marge'!T400,'[3]Correpondance  PREPA MARG'!CO:CO),""))</f>
        <v/>
      </c>
      <c r="W400" t="str">
        <f t="shared" si="221"/>
        <v/>
      </c>
      <c r="X400" t="str">
        <f>IF(U400="","",IF(AND(U400="Marge ABACO (valeur)",X394=""),SUMIF('[3]Correpondance  PREPA MARG'!A:A,'Prépa marge'!T400,'[3]Correpondance  PREPA MARG'!DB:DB),""))</f>
        <v/>
      </c>
      <c r="Y400" t="str">
        <f>IF(U400="","",IF(U400="Frais accessoires",SUMIF('[3]Correpondance  PREPA MARG'!A:A,'Prépa marge'!T400,'[3]Correpondance  PREPA MARG'!AO:AO),""))</f>
        <v/>
      </c>
      <c r="Z400" t="str">
        <f>IF(U400="","",IF(U400="Cotisation Centrale",SUMIF('[3]Correpondance  PREPA MARG'!A:A,'Prépa marge'!T400,'[3]Correpondance  PREPA MARG'!BO:BO),""))</f>
        <v/>
      </c>
      <c r="AA400" t="str">
        <f>IF(U400="","",IF(U400="CA HT REEL",SUMIF('[3]Correpondance  PREPA MARG'!A:A,'Prépa marge'!T400,'[3]Correpondance  PREPA MARG'!AB:AB),""))</f>
        <v/>
      </c>
      <c r="AB400">
        <f ca="1">IF(U400="","",IF(U400="CAMV REEL",SUMIF('[3]Correpondance  PREPA MARG'!A:A,'Prépa marge'!T400,'[3]Correpondance  PREPA MARG'!BB:BB),""))</f>
        <v>42619.47</v>
      </c>
      <c r="AC400" t="str">
        <f>IF(U400="","",IF(U400="démarque connue (valeur)",SUMIF('[3]Correpondance  PREPA MARG'!A:A,'Prépa marge'!T400,'[3]Correpondance  PREPA MARG'!DO:DO),""))</f>
        <v/>
      </c>
      <c r="AD400" s="2">
        <f t="shared" ca="1" si="225"/>
        <v>21306.47</v>
      </c>
      <c r="AF400">
        <v>277830.64</v>
      </c>
    </row>
    <row r="401" spans="1:32">
      <c r="A401" s="23"/>
      <c r="B401" s="23"/>
      <c r="C401" s="59" t="s">
        <v>26</v>
      </c>
      <c r="D401" s="73">
        <f t="shared" ref="D401:L401" si="228">D399-D400-D391-D392</f>
        <v>3147</v>
      </c>
      <c r="E401" s="73">
        <f t="shared" si="228"/>
        <v>0</v>
      </c>
      <c r="F401" s="73">
        <f t="shared" si="228"/>
        <v>0</v>
      </c>
      <c r="G401" s="73">
        <f t="shared" si="228"/>
        <v>0</v>
      </c>
      <c r="H401" s="73">
        <f t="shared" si="228"/>
        <v>0</v>
      </c>
      <c r="I401" s="73">
        <f t="shared" si="228"/>
        <v>0</v>
      </c>
      <c r="J401" s="73">
        <f t="shared" si="228"/>
        <v>0</v>
      </c>
      <c r="K401" s="73">
        <f t="shared" si="228"/>
        <v>0</v>
      </c>
      <c r="L401" s="73">
        <f t="shared" si="228"/>
        <v>0</v>
      </c>
      <c r="M401" s="73">
        <f>M399-M400-M391-M392</f>
        <v>0</v>
      </c>
      <c r="N401" s="73">
        <f>N399-N400-N391-N392</f>
        <v>0</v>
      </c>
      <c r="O401" s="73">
        <f>O399-O400-O391-O392</f>
        <v>0</v>
      </c>
      <c r="P401" s="74">
        <f>SUM(D401:O401)</f>
        <v>3147</v>
      </c>
      <c r="Q401" s="23"/>
      <c r="R401" s="57" t="s">
        <v>20</v>
      </c>
      <c r="S401" s="23"/>
      <c r="T401" s="23" t="str">
        <f>IF(COUNTIF('[3]Correpondance  PREPA MARG'!A:A,'Prépa marge'!C401)=0,IF(U400="démarque connue (valeur)","",T400),'Prépa marge'!C401)</f>
        <v>Crèmerie LS</v>
      </c>
      <c r="U401" s="23" t="str">
        <f t="shared" si="227"/>
        <v/>
      </c>
      <c r="V401" t="str">
        <f>IF(U401="","",IF(U401="CA HT",SUMIF('[3]Correpondance  PREPA MARG'!A:A,'Prépa marge'!T401,'[3]Correpondance  PREPA MARG'!CO:CO),""))</f>
        <v/>
      </c>
      <c r="W401" t="str">
        <f t="shared" si="221"/>
        <v/>
      </c>
      <c r="X401" t="str">
        <f>IF(U401="","",IF(AND(U401="Marge ABACO (valeur)",X395=""),SUMIF('[3]Correpondance  PREPA MARG'!A:A,'Prépa marge'!T401,'[3]Correpondance  PREPA MARG'!DB:DB),""))</f>
        <v/>
      </c>
      <c r="Y401" t="str">
        <f>IF(U401="","",IF(U401="Frais accessoires",SUMIF('[3]Correpondance  PREPA MARG'!A:A,'Prépa marge'!T401,'[3]Correpondance  PREPA MARG'!AO:AO),""))</f>
        <v/>
      </c>
      <c r="Z401" t="str">
        <f>IF(U401="","",IF(U401="Cotisation Centrale",SUMIF('[3]Correpondance  PREPA MARG'!A:A,'Prépa marge'!T401,'[3]Correpondance  PREPA MARG'!BO:BO),""))</f>
        <v/>
      </c>
      <c r="AA401" t="str">
        <f>IF(U401="","",IF(U401="CA HT REEL",SUMIF('[3]Correpondance  PREPA MARG'!A:A,'Prépa marge'!T401,'[3]Correpondance  PREPA MARG'!AB:AB),""))</f>
        <v/>
      </c>
      <c r="AB401" t="str">
        <f>IF(U401="","",IF(U401="CAMV REEL",SUMIF('[3]Correpondance  PREPA MARG'!A:A,'Prépa marge'!T401,'[3]Correpondance  PREPA MARG'!BB:BB),""))</f>
        <v/>
      </c>
      <c r="AC401" t="str">
        <f>IF(U401="","",IF(U401="démarque connue (valeur)",SUMIF('[3]Correpondance  PREPA MARG'!A:A,'Prépa marge'!T401,'[3]Correpondance  PREPA MARG'!DO:DO),""))</f>
        <v/>
      </c>
      <c r="AD401" s="2" t="str">
        <f t="shared" si="225"/>
        <v/>
      </c>
      <c r="AF401" t="s">
        <v>20</v>
      </c>
    </row>
    <row r="402" spans="1:32">
      <c r="A402" s="23"/>
      <c r="B402" s="23"/>
      <c r="C402" s="50" t="s">
        <v>27</v>
      </c>
      <c r="D402" s="67" t="str">
        <f t="shared" ref="D402:L402" si="229">IF(D424="ABACO","     néant",IF(D387=0,0,D401/D399))</f>
        <v xml:space="preserve">     néant</v>
      </c>
      <c r="E402" s="67">
        <f t="shared" si="229"/>
        <v>0</v>
      </c>
      <c r="F402" s="67" t="str">
        <f t="shared" si="229"/>
        <v xml:space="preserve">     néant</v>
      </c>
      <c r="G402" s="67" t="str">
        <f t="shared" si="229"/>
        <v xml:space="preserve">     néant</v>
      </c>
      <c r="H402" s="67">
        <f t="shared" si="229"/>
        <v>0</v>
      </c>
      <c r="I402" s="67">
        <f t="shared" si="229"/>
        <v>0</v>
      </c>
      <c r="J402" s="67">
        <f t="shared" si="229"/>
        <v>0</v>
      </c>
      <c r="K402" s="67">
        <f t="shared" si="229"/>
        <v>0</v>
      </c>
      <c r="L402" s="67">
        <f t="shared" si="229"/>
        <v>0</v>
      </c>
      <c r="M402" s="67">
        <f>IF(M424="ABACO","     néant",IF(M387=0,0,M401/M399))</f>
        <v>0</v>
      </c>
      <c r="N402" s="67">
        <f>IF(N424="ABACO","     néant",IF(N387=0,0,N401/N399))</f>
        <v>0</v>
      </c>
      <c r="O402" s="67">
        <f>IF(O424="ABACO","     néant",IF(O387=0,0,O401/O399))</f>
        <v>0</v>
      </c>
      <c r="P402" s="67">
        <f>IF(P424="ABACO","     néant",IF(P387=0,0,P401/P399))</f>
        <v>0.12352802637776732</v>
      </c>
      <c r="Q402" s="23"/>
      <c r="R402" s="68" t="s">
        <v>20</v>
      </c>
      <c r="S402" s="23"/>
      <c r="T402" s="23" t="str">
        <f>IF(COUNTIF('[3]Correpondance  PREPA MARG'!A:A,'Prépa marge'!C402)=0,IF(U401="démarque connue (valeur)","",T401),'Prépa marge'!C402)</f>
        <v>Crèmerie LS</v>
      </c>
      <c r="U402" s="23" t="str">
        <f t="shared" si="227"/>
        <v/>
      </c>
      <c r="V402" t="str">
        <f>IF(U402="","",IF(U402="CA HT",SUMIF('[3]Correpondance  PREPA MARG'!A:A,'Prépa marge'!T402,'[3]Correpondance  PREPA MARG'!CO:CO),""))</f>
        <v/>
      </c>
      <c r="W402" t="str">
        <f t="shared" si="221"/>
        <v/>
      </c>
      <c r="X402" t="str">
        <f>IF(U402="","",IF(AND(U402="Marge ABACO (valeur)",X396=""),SUMIF('[3]Correpondance  PREPA MARG'!A:A,'Prépa marge'!T402,'[3]Correpondance  PREPA MARG'!DB:DB),""))</f>
        <v/>
      </c>
      <c r="Y402" t="str">
        <f>IF(U402="","",IF(U402="Frais accessoires",SUMIF('[3]Correpondance  PREPA MARG'!A:A,'Prépa marge'!T402,'[3]Correpondance  PREPA MARG'!AO:AO),""))</f>
        <v/>
      </c>
      <c r="Z402" t="str">
        <f>IF(U402="","",IF(U402="Cotisation Centrale",SUMIF('[3]Correpondance  PREPA MARG'!A:A,'Prépa marge'!T402,'[3]Correpondance  PREPA MARG'!BO:BO),""))</f>
        <v/>
      </c>
      <c r="AA402" t="str">
        <f>IF(U402="","",IF(U402="CA HT REEL",SUMIF('[3]Correpondance  PREPA MARG'!A:A,'Prépa marge'!T402,'[3]Correpondance  PREPA MARG'!AB:AB),""))</f>
        <v/>
      </c>
      <c r="AB402" t="str">
        <f>IF(U402="","",IF(U402="CAMV REEL",SUMIF('[3]Correpondance  PREPA MARG'!A:A,'Prépa marge'!T402,'[3]Correpondance  PREPA MARG'!BB:BB),""))</f>
        <v/>
      </c>
      <c r="AC402" t="str">
        <f>IF(U402="","",IF(U402="démarque connue (valeur)",SUMIF('[3]Correpondance  PREPA MARG'!A:A,'Prépa marge'!T402,'[3]Correpondance  PREPA MARG'!DO:DO),""))</f>
        <v/>
      </c>
      <c r="AD402" s="2" t="str">
        <f t="shared" si="225"/>
        <v/>
      </c>
      <c r="AF402" t="s">
        <v>20</v>
      </c>
    </row>
    <row r="403" spans="1:32">
      <c r="A403" s="23"/>
      <c r="B403" s="23"/>
      <c r="C403" s="23"/>
      <c r="D403" s="23"/>
      <c r="E403" s="23"/>
      <c r="F403" s="23"/>
      <c r="G403" s="23"/>
      <c r="H403" s="23"/>
      <c r="I403" s="23"/>
      <c r="J403" s="23"/>
      <c r="K403" s="23"/>
      <c r="L403" s="23"/>
      <c r="M403" s="23"/>
      <c r="N403" s="23"/>
      <c r="O403" s="23"/>
      <c r="P403" s="23"/>
      <c r="Q403" s="23"/>
      <c r="R403" s="29" t="s">
        <v>20</v>
      </c>
      <c r="S403" s="23"/>
      <c r="T403" s="23" t="str">
        <f>IF(COUNTIF('[3]Correpondance  PREPA MARG'!A:A,'Prépa marge'!C403)=0,IF(U402="démarque connue (valeur)","",T402),'Prépa marge'!C403)</f>
        <v>Crèmerie LS</v>
      </c>
      <c r="U403" s="23" t="str">
        <f t="shared" si="227"/>
        <v/>
      </c>
      <c r="V403" t="str">
        <f>IF(U403="","",IF(U403="CA HT",SUMIF('[3]Correpondance  PREPA MARG'!A:A,'Prépa marge'!T403,'[3]Correpondance  PREPA MARG'!CO:CO),""))</f>
        <v/>
      </c>
      <c r="W403" t="str">
        <f t="shared" si="221"/>
        <v/>
      </c>
      <c r="X403" t="str">
        <f>IF(U403="","",IF(AND(U403="Marge ABACO (valeur)",X397=""),SUMIF('[3]Correpondance  PREPA MARG'!A:A,'Prépa marge'!T403,'[3]Correpondance  PREPA MARG'!DB:DB),""))</f>
        <v/>
      </c>
      <c r="Y403" t="str">
        <f>IF(U403="","",IF(U403="Frais accessoires",SUMIF('[3]Correpondance  PREPA MARG'!A:A,'Prépa marge'!T403,'[3]Correpondance  PREPA MARG'!AO:AO),""))</f>
        <v/>
      </c>
      <c r="Z403" t="str">
        <f>IF(U403="","",IF(U403="Cotisation Centrale",SUMIF('[3]Correpondance  PREPA MARG'!A:A,'Prépa marge'!T403,'[3]Correpondance  PREPA MARG'!BO:BO),""))</f>
        <v/>
      </c>
      <c r="AA403" t="str">
        <f>IF(U403="","",IF(U403="CA HT REEL",SUMIF('[3]Correpondance  PREPA MARG'!A:A,'Prépa marge'!T403,'[3]Correpondance  PREPA MARG'!AB:AB),""))</f>
        <v/>
      </c>
      <c r="AB403" t="str">
        <f>IF(U403="","",IF(U403="CAMV REEL",SUMIF('[3]Correpondance  PREPA MARG'!A:A,'Prépa marge'!T403,'[3]Correpondance  PREPA MARG'!BB:BB),""))</f>
        <v/>
      </c>
      <c r="AC403" t="str">
        <f>IF(U403="","",IF(U403="démarque connue (valeur)",SUMIF('[3]Correpondance  PREPA MARG'!A:A,'Prépa marge'!T403,'[3]Correpondance  PREPA MARG'!DO:DO),""))</f>
        <v/>
      </c>
      <c r="AD403" s="2" t="str">
        <f t="shared" si="225"/>
        <v/>
      </c>
      <c r="AF403" t="s">
        <v>20</v>
      </c>
    </row>
    <row r="404" spans="1:32">
      <c r="A404" s="23"/>
      <c r="B404" s="23"/>
      <c r="C404" s="75" t="s">
        <v>28</v>
      </c>
      <c r="D404" s="76" t="str">
        <f t="shared" ref="D404:L404" si="230">IF(D424="ABACO","       NA",D396-D402)</f>
        <v xml:space="preserve">       NA</v>
      </c>
      <c r="E404" s="76">
        <f t="shared" si="230"/>
        <v>0</v>
      </c>
      <c r="F404" s="76" t="str">
        <f t="shared" si="230"/>
        <v xml:space="preserve">       NA</v>
      </c>
      <c r="G404" s="76" t="str">
        <f t="shared" si="230"/>
        <v xml:space="preserve">       NA</v>
      </c>
      <c r="H404" s="76">
        <f t="shared" si="230"/>
        <v>0</v>
      </c>
      <c r="I404" s="76">
        <f t="shared" si="230"/>
        <v>0</v>
      </c>
      <c r="J404" s="76">
        <f t="shared" si="230"/>
        <v>0</v>
      </c>
      <c r="K404" s="76">
        <f t="shared" si="230"/>
        <v>0</v>
      </c>
      <c r="L404" s="76">
        <f t="shared" si="230"/>
        <v>0</v>
      </c>
      <c r="M404" s="76">
        <f>IF(M424="ABACO","       NA",M396-M402)</f>
        <v>0</v>
      </c>
      <c r="N404" s="76">
        <f>IF(N424="ABACO","       NA",N396-N402)</f>
        <v>0</v>
      </c>
      <c r="O404" s="76">
        <f>IF(O424="ABACO","       NA",O396-O402)</f>
        <v>0</v>
      </c>
      <c r="P404" s="76">
        <f>IF(P424="ABACO","       NA",P396-P402)</f>
        <v>3.8820850997016806E-2</v>
      </c>
      <c r="Q404" s="23"/>
      <c r="R404" s="77" t="s">
        <v>20</v>
      </c>
      <c r="S404" s="23"/>
      <c r="T404" s="23" t="str">
        <f>IF(COUNTIF('[3]Correpondance  PREPA MARG'!A:A,'Prépa marge'!C404)=0,IF(U403="démarque connue (valeur)","",T403),'Prépa marge'!C404)</f>
        <v>Crèmerie LS</v>
      </c>
      <c r="U404" s="23" t="str">
        <f t="shared" si="227"/>
        <v/>
      </c>
      <c r="V404" t="str">
        <f>IF(U404="","",IF(U404="CA HT",SUMIF('[3]Correpondance  PREPA MARG'!A:A,'Prépa marge'!T404,'[3]Correpondance  PREPA MARG'!CO:CO),""))</f>
        <v/>
      </c>
      <c r="W404" t="str">
        <f t="shared" si="221"/>
        <v/>
      </c>
      <c r="X404" t="str">
        <f>IF(U404="","",IF(AND(U404="Marge ABACO (valeur)",X398=""),SUMIF('[3]Correpondance  PREPA MARG'!A:A,'Prépa marge'!T404,'[3]Correpondance  PREPA MARG'!DB:DB),""))</f>
        <v/>
      </c>
      <c r="Y404" t="str">
        <f>IF(U404="","",IF(U404="Frais accessoires",SUMIF('[3]Correpondance  PREPA MARG'!A:A,'Prépa marge'!T404,'[3]Correpondance  PREPA MARG'!AO:AO),""))</f>
        <v/>
      </c>
      <c r="Z404" t="str">
        <f>IF(U404="","",IF(U404="Cotisation Centrale",SUMIF('[3]Correpondance  PREPA MARG'!A:A,'Prépa marge'!T404,'[3]Correpondance  PREPA MARG'!BO:BO),""))</f>
        <v/>
      </c>
      <c r="AA404" t="str">
        <f>IF(U404="","",IF(U404="CA HT REEL",SUMIF('[3]Correpondance  PREPA MARG'!A:A,'Prépa marge'!T404,'[3]Correpondance  PREPA MARG'!AB:AB),""))</f>
        <v/>
      </c>
      <c r="AB404" t="str">
        <f>IF(U404="","",IF(U404="CAMV REEL",SUMIF('[3]Correpondance  PREPA MARG'!A:A,'Prépa marge'!T404,'[3]Correpondance  PREPA MARG'!BB:BB),""))</f>
        <v/>
      </c>
      <c r="AC404" t="str">
        <f>IF(U404="","",IF(U404="démarque connue (valeur)",SUMIF('[3]Correpondance  PREPA MARG'!A:A,'Prépa marge'!T404,'[3]Correpondance  PREPA MARG'!DO:DO),""))</f>
        <v/>
      </c>
      <c r="AD404" s="2" t="str">
        <f t="shared" si="225"/>
        <v/>
      </c>
      <c r="AF404" t="s">
        <v>20</v>
      </c>
    </row>
    <row r="405" spans="1:32">
      <c r="A405" s="23"/>
      <c r="B405" s="23"/>
      <c r="C405" s="23"/>
      <c r="D405" s="23"/>
      <c r="E405" s="23"/>
      <c r="F405" s="23"/>
      <c r="G405" s="23"/>
      <c r="H405" s="23"/>
      <c r="I405" s="23"/>
      <c r="J405" s="23"/>
      <c r="K405" s="23"/>
      <c r="L405" s="23"/>
      <c r="M405" s="23"/>
      <c r="N405" s="23"/>
      <c r="O405" s="23"/>
      <c r="P405" s="23"/>
      <c r="Q405" s="23"/>
      <c r="R405" s="29" t="s">
        <v>20</v>
      </c>
      <c r="S405" s="23"/>
      <c r="T405" s="23" t="str">
        <f>IF(COUNTIF('[3]Correpondance  PREPA MARG'!A:A,'Prépa marge'!C405)=0,IF(U404="démarque connue (valeur)","",T404),'Prépa marge'!C405)</f>
        <v>Crèmerie LS</v>
      </c>
      <c r="U405" s="23" t="str">
        <f t="shared" si="227"/>
        <v/>
      </c>
      <c r="V405" t="str">
        <f>IF(U405="","",IF(U405="CA HT",SUMIF('[3]Correpondance  PREPA MARG'!A:A,'Prépa marge'!T405,'[3]Correpondance  PREPA MARG'!CO:CO),""))</f>
        <v/>
      </c>
      <c r="W405" t="str">
        <f t="shared" si="221"/>
        <v/>
      </c>
      <c r="X405" t="str">
        <f>IF(U405="","",IF(AND(U405="Marge ABACO (valeur)",X399=""),SUMIF('[3]Correpondance  PREPA MARG'!A:A,'Prépa marge'!T405,'[3]Correpondance  PREPA MARG'!DB:DB),""))</f>
        <v/>
      </c>
      <c r="Y405" t="str">
        <f>IF(U405="","",IF(U405="Frais accessoires",SUMIF('[3]Correpondance  PREPA MARG'!A:A,'Prépa marge'!T405,'[3]Correpondance  PREPA MARG'!AO:AO),""))</f>
        <v/>
      </c>
      <c r="Z405" t="str">
        <f>IF(U405="","",IF(U405="Cotisation Centrale",SUMIF('[3]Correpondance  PREPA MARG'!A:A,'Prépa marge'!T405,'[3]Correpondance  PREPA MARG'!BO:BO),""))</f>
        <v/>
      </c>
      <c r="AA405" t="str">
        <f>IF(U405="","",IF(U405="CA HT REEL",SUMIF('[3]Correpondance  PREPA MARG'!A:A,'Prépa marge'!T405,'[3]Correpondance  PREPA MARG'!AB:AB),""))</f>
        <v/>
      </c>
      <c r="AB405" t="str">
        <f>IF(U405="","",IF(U405="CAMV REEL",SUMIF('[3]Correpondance  PREPA MARG'!A:A,'Prépa marge'!T405,'[3]Correpondance  PREPA MARG'!BB:BB),""))</f>
        <v/>
      </c>
      <c r="AC405" t="str">
        <f>IF(U405="","",IF(U405="démarque connue (valeur)",SUMIF('[3]Correpondance  PREPA MARG'!A:A,'Prépa marge'!T405,'[3]Correpondance  PREPA MARG'!DO:DO),""))</f>
        <v/>
      </c>
      <c r="AD405" s="2" t="str">
        <f t="shared" si="225"/>
        <v/>
      </c>
      <c r="AF405" t="s">
        <v>20</v>
      </c>
    </row>
    <row r="406" spans="1:32" ht="15.75" thickBot="1">
      <c r="A406" s="23"/>
      <c r="B406" s="23"/>
      <c r="C406" s="30" t="s">
        <v>29</v>
      </c>
      <c r="D406" s="31"/>
      <c r="E406" s="31"/>
      <c r="F406" s="31"/>
      <c r="G406" s="31"/>
      <c r="H406" s="31"/>
      <c r="I406" s="31"/>
      <c r="J406" s="31"/>
      <c r="K406" s="31"/>
      <c r="L406" s="31"/>
      <c r="M406" s="31"/>
      <c r="N406" s="31"/>
      <c r="O406" s="31"/>
      <c r="P406" s="32"/>
      <c r="Q406" s="23"/>
      <c r="R406" s="33" t="s">
        <v>20</v>
      </c>
      <c r="S406" s="23"/>
      <c r="T406" s="23" t="str">
        <f>IF(COUNTIF('[3]Correpondance  PREPA MARG'!A:A,'Prépa marge'!C406)=0,IF(U405="démarque connue (valeur)","",T405),'Prépa marge'!C406)</f>
        <v>Crèmerie LS</v>
      </c>
      <c r="U406" s="23" t="str">
        <f t="shared" si="227"/>
        <v/>
      </c>
      <c r="V406" t="str">
        <f>IF(U406="","",IF(U406="CA HT",SUMIF('[3]Correpondance  PREPA MARG'!A:A,'Prépa marge'!T406,'[3]Correpondance  PREPA MARG'!CO:CO),""))</f>
        <v/>
      </c>
      <c r="W406" t="str">
        <f t="shared" si="221"/>
        <v/>
      </c>
      <c r="X406" t="str">
        <f>IF(U406="","",IF(AND(U406="Marge ABACO (valeur)",X400=""),SUMIF('[3]Correpondance  PREPA MARG'!A:A,'Prépa marge'!T406,'[3]Correpondance  PREPA MARG'!DB:DB),""))</f>
        <v/>
      </c>
      <c r="Y406" t="str">
        <f>IF(U406="","",IF(U406="Frais accessoires",SUMIF('[3]Correpondance  PREPA MARG'!A:A,'Prépa marge'!T406,'[3]Correpondance  PREPA MARG'!AO:AO),""))</f>
        <v/>
      </c>
      <c r="Z406" t="str">
        <f>IF(U406="","",IF(U406="Cotisation Centrale",SUMIF('[3]Correpondance  PREPA MARG'!A:A,'Prépa marge'!T406,'[3]Correpondance  PREPA MARG'!BO:BO),""))</f>
        <v/>
      </c>
      <c r="AA406" t="str">
        <f>IF(U406="","",IF(U406="CA HT REEL",SUMIF('[3]Correpondance  PREPA MARG'!A:A,'Prépa marge'!T406,'[3]Correpondance  PREPA MARG'!AB:AB),""))</f>
        <v/>
      </c>
      <c r="AB406" t="str">
        <f>IF(U406="","",IF(U406="CAMV REEL",SUMIF('[3]Correpondance  PREPA MARG'!A:A,'Prépa marge'!T406,'[3]Correpondance  PREPA MARG'!BB:BB),""))</f>
        <v/>
      </c>
      <c r="AC406" t="str">
        <f>IF(U406="","",IF(U406="démarque connue (valeur)",SUMIF('[3]Correpondance  PREPA MARG'!A:A,'Prépa marge'!T406,'[3]Correpondance  PREPA MARG'!DO:DO),""))</f>
        <v/>
      </c>
      <c r="AD406" s="2" t="str">
        <f t="shared" si="225"/>
        <v/>
      </c>
      <c r="AF406" t="s">
        <v>20</v>
      </c>
    </row>
    <row r="407" spans="1:32" ht="15.75" thickBot="1">
      <c r="A407" s="23"/>
      <c r="B407" s="23"/>
      <c r="C407" s="54" t="s">
        <v>7</v>
      </c>
      <c r="D407" s="78">
        <v>990</v>
      </c>
      <c r="E407" s="79"/>
      <c r="F407" s="79"/>
      <c r="G407" s="79"/>
      <c r="H407" s="79"/>
      <c r="I407" s="79"/>
      <c r="J407" s="79"/>
      <c r="K407" s="79"/>
      <c r="L407" s="79"/>
      <c r="M407" s="79"/>
      <c r="N407" s="79"/>
      <c r="O407" s="80"/>
      <c r="P407" s="44">
        <f>SUM(D407:O407)</f>
        <v>990</v>
      </c>
      <c r="Q407" s="23"/>
      <c r="R407" s="45">
        <v>6101</v>
      </c>
      <c r="S407" s="23"/>
      <c r="T407" s="23" t="str">
        <f>IF(COUNTIF('[3]Correpondance  PREPA MARG'!A:A,'Prépa marge'!C407)=0,IF(U406="démarque connue (valeur)","",T406),'Prépa marge'!C407)</f>
        <v>Crèmerie LS</v>
      </c>
      <c r="U407" s="23" t="str">
        <f t="shared" si="227"/>
        <v>démarque connue (valeur)</v>
      </c>
      <c r="V407" t="str">
        <f>IF(U407="","",IF(U407="CA HT",SUMIF('[3]Correpondance  PREPA MARG'!A:A,'Prépa marge'!T407,'[3]Correpondance  PREPA MARG'!CO:CO),""))</f>
        <v/>
      </c>
      <c r="W407" t="str">
        <f t="shared" si="221"/>
        <v/>
      </c>
      <c r="X407" t="str">
        <f>IF(U407="","",IF(AND(U407="Marge ABACO (valeur)",X401=""),SUMIF('[3]Correpondance  PREPA MARG'!A:A,'Prépa marge'!T407,'[3]Correpondance  PREPA MARG'!DB:DB),""))</f>
        <v/>
      </c>
      <c r="Y407" t="str">
        <f>IF(U407="","",IF(U407="Frais accessoires",SUMIF('[3]Correpondance  PREPA MARG'!A:A,'Prépa marge'!T407,'[3]Correpondance  PREPA MARG'!AO:AO),""))</f>
        <v/>
      </c>
      <c r="Z407" t="str">
        <f>IF(U407="","",IF(U407="Cotisation Centrale",SUMIF('[3]Correpondance  PREPA MARG'!A:A,'Prépa marge'!T407,'[3]Correpondance  PREPA MARG'!BO:BO),""))</f>
        <v/>
      </c>
      <c r="AA407" t="str">
        <f>IF(U407="","",IF(U407="CA HT REEL",SUMIF('[3]Correpondance  PREPA MARG'!A:A,'Prépa marge'!T407,'[3]Correpondance  PREPA MARG'!AB:AB),""))</f>
        <v/>
      </c>
      <c r="AB407" t="str">
        <f>IF(U407="","",IF(U407="CAMV REEL",SUMIF('[3]Correpondance  PREPA MARG'!A:A,'Prépa marge'!T407,'[3]Correpondance  PREPA MARG'!BB:BB),""))</f>
        <v/>
      </c>
      <c r="AC407">
        <f ca="1">IF(U407="","",IF(U407="démarque connue (valeur)",SUMIF('[3]Correpondance  PREPA MARG'!A:A,'Prépa marge'!T407,'[3]Correpondance  PREPA MARG'!DO:DO),""))</f>
        <v>1795</v>
      </c>
      <c r="AD407" s="2">
        <f t="shared" ca="1" si="225"/>
        <v>805</v>
      </c>
      <c r="AF407">
        <v>5011</v>
      </c>
    </row>
    <row r="408" spans="1:32" ht="15.75" thickBot="1">
      <c r="A408" s="23"/>
      <c r="B408" s="23"/>
      <c r="C408" s="59" t="s">
        <v>30</v>
      </c>
      <c r="D408" s="81">
        <f t="shared" ref="D408:L408" si="231">IF(D399=0,0,D407/D399)</f>
        <v>3.8860103626943004E-2</v>
      </c>
      <c r="E408" s="81">
        <f t="shared" si="231"/>
        <v>0</v>
      </c>
      <c r="F408" s="81">
        <f t="shared" si="231"/>
        <v>0</v>
      </c>
      <c r="G408" s="81">
        <f t="shared" si="231"/>
        <v>0</v>
      </c>
      <c r="H408" s="81">
        <f t="shared" si="231"/>
        <v>0</v>
      </c>
      <c r="I408" s="81">
        <f t="shared" si="231"/>
        <v>0</v>
      </c>
      <c r="J408" s="81">
        <f t="shared" si="231"/>
        <v>0</v>
      </c>
      <c r="K408" s="81">
        <f t="shared" si="231"/>
        <v>0</v>
      </c>
      <c r="L408" s="81">
        <f t="shared" si="231"/>
        <v>0</v>
      </c>
      <c r="M408" s="81">
        <f>IF(M399=0,0,M407/M399)</f>
        <v>0</v>
      </c>
      <c r="N408" s="81">
        <f>IF(N399=0,0,N407/N399)</f>
        <v>0</v>
      </c>
      <c r="O408" s="81">
        <f>IF(O399=0,0,O407/O399)</f>
        <v>0</v>
      </c>
      <c r="P408" s="82">
        <f>IF(P399=0,0,P407/P399)</f>
        <v>3.8860103626943004E-2</v>
      </c>
      <c r="Q408" s="23"/>
      <c r="R408" s="83" t="s">
        <v>20</v>
      </c>
      <c r="S408" s="23"/>
      <c r="T408" s="23" t="str">
        <f>IF(COUNTIF('[3]Correpondance  PREPA MARG'!A:A,'Prépa marge'!C408)=0,IF(U407="démarque connue (valeur)","",T407),'Prépa marge'!C408)</f>
        <v/>
      </c>
      <c r="U408" s="23" t="str">
        <f t="shared" si="227"/>
        <v/>
      </c>
      <c r="V408" t="str">
        <f>IF(U408="","",IF(U408="CA HT",SUMIF('[3]Correpondance  PREPA MARG'!A:A,'Prépa marge'!T408,'[3]Correpondance  PREPA MARG'!CO:CO),""))</f>
        <v/>
      </c>
      <c r="W408" t="str">
        <f t="shared" si="221"/>
        <v/>
      </c>
      <c r="X408" t="str">
        <f>IF(U408="","",IF(AND(U408="Marge ABACO (valeur)",X402=""),SUMIF('[3]Correpondance  PREPA MARG'!A:A,'Prépa marge'!T408,'[3]Correpondance  PREPA MARG'!DB:DB),""))</f>
        <v/>
      </c>
      <c r="Y408" t="str">
        <f>IF(U408="","",IF(U408="Frais accessoires",SUMIF('[3]Correpondance  PREPA MARG'!A:A,'Prépa marge'!T408,'[3]Correpondance  PREPA MARG'!AO:AO),""))</f>
        <v/>
      </c>
      <c r="Z408" t="str">
        <f>IF(U408="","",IF(U408="Cotisation Centrale",SUMIF('[3]Correpondance  PREPA MARG'!A:A,'Prépa marge'!T408,'[3]Correpondance  PREPA MARG'!BO:BO),""))</f>
        <v/>
      </c>
      <c r="AA408" t="str">
        <f>IF(U408="","",IF(U408="CA HT REEL",SUMIF('[3]Correpondance  PREPA MARG'!A:A,'Prépa marge'!T408,'[3]Correpondance  PREPA MARG'!AB:AB),""))</f>
        <v/>
      </c>
      <c r="AB408" t="str">
        <f>IF(U408="","",IF(U408="CAMV REEL",SUMIF('[3]Correpondance  PREPA MARG'!A:A,'Prépa marge'!T408,'[3]Correpondance  PREPA MARG'!BB:BB),""))</f>
        <v/>
      </c>
      <c r="AC408" t="str">
        <f>IF(U408="","",IF(U408="démarque connue (valeur)",SUMIF('[3]Correpondance  PREPA MARG'!A:A,'Prépa marge'!T408,'[3]Correpondance  PREPA MARG'!DO:DO),""))</f>
        <v/>
      </c>
      <c r="AD408" s="2" t="str">
        <f t="shared" si="225"/>
        <v/>
      </c>
      <c r="AF408" t="s">
        <v>20</v>
      </c>
    </row>
    <row r="409" spans="1:32" ht="15.75" thickBot="1">
      <c r="A409" s="23"/>
      <c r="B409" s="23"/>
      <c r="C409" s="84" t="s">
        <v>31</v>
      </c>
      <c r="D409" s="85"/>
      <c r="E409" s="86"/>
      <c r="F409" s="86"/>
      <c r="G409" s="86"/>
      <c r="H409" s="86"/>
      <c r="I409" s="86"/>
      <c r="J409" s="86"/>
      <c r="K409" s="86"/>
      <c r="L409" s="86"/>
      <c r="M409" s="86"/>
      <c r="N409" s="86"/>
      <c r="O409" s="87"/>
      <c r="P409" s="88">
        <f>IF(P399&lt;&gt;0,P410/P399,0)</f>
        <v>0</v>
      </c>
      <c r="Q409" s="23"/>
      <c r="R409" s="83" t="s">
        <v>20</v>
      </c>
      <c r="S409" s="23"/>
      <c r="T409" s="23" t="str">
        <f>IF(COUNTIF('[3]Correpondance  PREPA MARG'!A:A,'Prépa marge'!C409)=0,IF(U408="démarque connue (valeur)","",T408),'Prépa marge'!C409)</f>
        <v/>
      </c>
      <c r="U409" s="23" t="str">
        <f t="shared" si="227"/>
        <v/>
      </c>
      <c r="V409" t="str">
        <f>IF(U409="","",IF(U409="CA HT",SUMIF('[3]Correpondance  PREPA MARG'!A:A,'Prépa marge'!T409,'[3]Correpondance  PREPA MARG'!CO:CO),""))</f>
        <v/>
      </c>
      <c r="W409" t="str">
        <f t="shared" si="221"/>
        <v/>
      </c>
      <c r="X409" t="str">
        <f>IF(U409="","",IF(AND(U409="Marge ABACO (valeur)",X403=""),SUMIF('[3]Correpondance  PREPA MARG'!A:A,'Prépa marge'!T409,'[3]Correpondance  PREPA MARG'!DB:DB),""))</f>
        <v/>
      </c>
      <c r="Y409" t="str">
        <f>IF(U409="","",IF(U409="Frais accessoires",SUMIF('[3]Correpondance  PREPA MARG'!A:A,'Prépa marge'!T409,'[3]Correpondance  PREPA MARG'!AO:AO),""))</f>
        <v/>
      </c>
      <c r="Z409" t="str">
        <f>IF(U409="","",IF(U409="Cotisation Centrale",SUMIF('[3]Correpondance  PREPA MARG'!A:A,'Prépa marge'!T409,'[3]Correpondance  PREPA MARG'!BO:BO),""))</f>
        <v/>
      </c>
      <c r="AA409" t="str">
        <f>IF(U409="","",IF(U409="CA HT REEL",SUMIF('[3]Correpondance  PREPA MARG'!A:A,'Prépa marge'!T409,'[3]Correpondance  PREPA MARG'!AB:AB),""))</f>
        <v/>
      </c>
      <c r="AB409" t="str">
        <f>IF(U409="","",IF(U409="CAMV REEL",SUMIF('[3]Correpondance  PREPA MARG'!A:A,'Prépa marge'!T409,'[3]Correpondance  PREPA MARG'!BB:BB),""))</f>
        <v/>
      </c>
      <c r="AC409" t="str">
        <f>IF(U409="","",IF(U409="démarque connue (valeur)",SUMIF('[3]Correpondance  PREPA MARG'!A:A,'Prépa marge'!T409,'[3]Correpondance  PREPA MARG'!DO:DO),""))</f>
        <v/>
      </c>
      <c r="AD409" s="2" t="str">
        <f t="shared" si="225"/>
        <v/>
      </c>
      <c r="AF409" t="s">
        <v>20</v>
      </c>
    </row>
    <row r="410" spans="1:32" ht="15.75" thickBot="1">
      <c r="A410" s="23"/>
      <c r="B410" s="23"/>
      <c r="C410" s="89" t="s">
        <v>32</v>
      </c>
      <c r="D410" s="47">
        <f t="shared" ref="D410:L410" si="232">D399*D409</f>
        <v>0</v>
      </c>
      <c r="E410" s="47">
        <f t="shared" si="232"/>
        <v>0</v>
      </c>
      <c r="F410" s="47">
        <f t="shared" si="232"/>
        <v>0</v>
      </c>
      <c r="G410" s="47">
        <f t="shared" si="232"/>
        <v>0</v>
      </c>
      <c r="H410" s="47">
        <f t="shared" si="232"/>
        <v>0</v>
      </c>
      <c r="I410" s="47">
        <f t="shared" si="232"/>
        <v>0</v>
      </c>
      <c r="J410" s="47">
        <f t="shared" si="232"/>
        <v>0</v>
      </c>
      <c r="K410" s="47">
        <f t="shared" si="232"/>
        <v>0</v>
      </c>
      <c r="L410" s="47">
        <f t="shared" si="232"/>
        <v>0</v>
      </c>
      <c r="M410" s="47">
        <f>M399*M409</f>
        <v>0</v>
      </c>
      <c r="N410" s="47">
        <f>N399*N409</f>
        <v>0</v>
      </c>
      <c r="O410" s="47">
        <f>O399*O409</f>
        <v>0</v>
      </c>
      <c r="P410" s="90">
        <f>SUM(D410:O410)</f>
        <v>0</v>
      </c>
      <c r="Q410" s="23"/>
      <c r="R410" s="91" t="s">
        <v>20</v>
      </c>
      <c r="S410" s="92"/>
      <c r="T410" s="23" t="str">
        <f>IF(COUNTIF('[3]Correpondance  PREPA MARG'!A:A,'Prépa marge'!C410)=0,IF(U409="démarque connue (valeur)","",T409),'Prépa marge'!C410)</f>
        <v/>
      </c>
      <c r="U410" s="23" t="str">
        <f t="shared" si="227"/>
        <v/>
      </c>
      <c r="V410" t="str">
        <f>IF(U410="","",IF(U410="CA HT",SUMIF('[3]Correpondance  PREPA MARG'!A:A,'Prépa marge'!T410,'[3]Correpondance  PREPA MARG'!CO:CO),""))</f>
        <v/>
      </c>
      <c r="W410" t="str">
        <f t="shared" si="221"/>
        <v/>
      </c>
      <c r="X410" t="str">
        <f>IF(U410="","",IF(AND(U410="Marge ABACO (valeur)",X404=""),SUMIF('[3]Correpondance  PREPA MARG'!A:A,'Prépa marge'!T410,'[3]Correpondance  PREPA MARG'!DB:DB),""))</f>
        <v/>
      </c>
      <c r="Y410" t="str">
        <f>IF(U410="","",IF(U410="Frais accessoires",SUMIF('[3]Correpondance  PREPA MARG'!A:A,'Prépa marge'!T410,'[3]Correpondance  PREPA MARG'!AO:AO),""))</f>
        <v/>
      </c>
      <c r="Z410" t="str">
        <f>IF(U410="","",IF(U410="Cotisation Centrale",SUMIF('[3]Correpondance  PREPA MARG'!A:A,'Prépa marge'!T410,'[3]Correpondance  PREPA MARG'!BO:BO),""))</f>
        <v/>
      </c>
      <c r="AA410" t="str">
        <f>IF(U410="","",IF(U410="CA HT REEL",SUMIF('[3]Correpondance  PREPA MARG'!A:A,'Prépa marge'!T410,'[3]Correpondance  PREPA MARG'!AB:AB),""))</f>
        <v/>
      </c>
      <c r="AB410" t="str">
        <f>IF(U410="","",IF(U410="CAMV REEL",SUMIF('[3]Correpondance  PREPA MARG'!A:A,'Prépa marge'!T410,'[3]Correpondance  PREPA MARG'!BB:BB),""))</f>
        <v/>
      </c>
      <c r="AC410" t="str">
        <f>IF(U410="","",IF(U410="démarque connue (valeur)",SUMIF('[3]Correpondance  PREPA MARG'!A:A,'Prépa marge'!T410,'[3]Correpondance  PREPA MARG'!DO:DO),""))</f>
        <v/>
      </c>
      <c r="AD410" s="2" t="str">
        <f t="shared" si="225"/>
        <v/>
      </c>
      <c r="AF410" t="s">
        <v>20</v>
      </c>
    </row>
    <row r="411" spans="1:32" ht="15.75" thickBot="1">
      <c r="A411" s="23"/>
      <c r="B411" s="23"/>
      <c r="C411" s="84" t="s">
        <v>33</v>
      </c>
      <c r="D411" s="93"/>
      <c r="E411" s="94"/>
      <c r="F411" s="94"/>
      <c r="G411" s="94"/>
      <c r="H411" s="94"/>
      <c r="I411" s="94"/>
      <c r="J411" s="94"/>
      <c r="K411" s="94"/>
      <c r="L411" s="94"/>
      <c r="M411" s="94"/>
      <c r="N411" s="94"/>
      <c r="O411" s="95"/>
      <c r="P411" s="96">
        <f>SUM(D411:O411)</f>
        <v>0</v>
      </c>
      <c r="Q411" s="23"/>
      <c r="R411" s="91" t="s">
        <v>20</v>
      </c>
      <c r="S411" s="92"/>
      <c r="T411" s="23" t="str">
        <f>IF(COUNTIF('[3]Correpondance  PREPA MARG'!A:A,'Prépa marge'!C411)=0,IF(U410="démarque connue (valeur)","",T410),'Prépa marge'!C411)</f>
        <v/>
      </c>
      <c r="U411" s="23" t="str">
        <f t="shared" si="227"/>
        <v/>
      </c>
      <c r="V411" t="str">
        <f>IF(U411="","",IF(U411="CA HT",SUMIF('[3]Correpondance  PREPA MARG'!A:A,'Prépa marge'!T411,'[3]Correpondance  PREPA MARG'!CO:CO),""))</f>
        <v/>
      </c>
      <c r="W411" t="str">
        <f t="shared" si="221"/>
        <v/>
      </c>
      <c r="X411" t="str">
        <f>IF(U411="","",IF(AND(U411="Marge ABACO (valeur)",X405=""),SUMIF('[3]Correpondance  PREPA MARG'!A:A,'Prépa marge'!T411,'[3]Correpondance  PREPA MARG'!DB:DB),""))</f>
        <v/>
      </c>
      <c r="Y411" t="str">
        <f>IF(U411="","",IF(U411="Frais accessoires",SUMIF('[3]Correpondance  PREPA MARG'!A:A,'Prépa marge'!T411,'[3]Correpondance  PREPA MARG'!AO:AO),""))</f>
        <v/>
      </c>
      <c r="Z411" t="str">
        <f>IF(U411="","",IF(U411="Cotisation Centrale",SUMIF('[3]Correpondance  PREPA MARG'!A:A,'Prépa marge'!T411,'[3]Correpondance  PREPA MARG'!BO:BO),""))</f>
        <v/>
      </c>
      <c r="AA411" t="str">
        <f>IF(U411="","",IF(U411="CA HT REEL",SUMIF('[3]Correpondance  PREPA MARG'!A:A,'Prépa marge'!T411,'[3]Correpondance  PREPA MARG'!AB:AB),""))</f>
        <v/>
      </c>
      <c r="AB411" t="str">
        <f>IF(U411="","",IF(U411="CAMV REEL",SUMIF('[3]Correpondance  PREPA MARG'!A:A,'Prépa marge'!T411,'[3]Correpondance  PREPA MARG'!BB:BB),""))</f>
        <v/>
      </c>
      <c r="AC411" t="str">
        <f>IF(U411="","",IF(U411="démarque connue (valeur)",SUMIF('[3]Correpondance  PREPA MARG'!A:A,'Prépa marge'!T411,'[3]Correpondance  PREPA MARG'!DO:DO),""))</f>
        <v/>
      </c>
      <c r="AD411" s="2" t="str">
        <f t="shared" si="225"/>
        <v/>
      </c>
      <c r="AF411" t="s">
        <v>20</v>
      </c>
    </row>
    <row r="412" spans="1:32">
      <c r="A412" s="23"/>
      <c r="B412" s="23"/>
      <c r="C412" s="59" t="s">
        <v>34</v>
      </c>
      <c r="D412" s="81">
        <f t="shared" ref="D412:L412" si="233">IF(D399&lt;&gt;0,D411/D399,0)</f>
        <v>0</v>
      </c>
      <c r="E412" s="81">
        <f t="shared" si="233"/>
        <v>0</v>
      </c>
      <c r="F412" s="81">
        <f t="shared" si="233"/>
        <v>0</v>
      </c>
      <c r="G412" s="81">
        <f t="shared" si="233"/>
        <v>0</v>
      </c>
      <c r="H412" s="81">
        <f t="shared" si="233"/>
        <v>0</v>
      </c>
      <c r="I412" s="81">
        <f t="shared" si="233"/>
        <v>0</v>
      </c>
      <c r="J412" s="81">
        <f t="shared" si="233"/>
        <v>0</v>
      </c>
      <c r="K412" s="81">
        <f t="shared" si="233"/>
        <v>0</v>
      </c>
      <c r="L412" s="81">
        <f t="shared" si="233"/>
        <v>0</v>
      </c>
      <c r="M412" s="81">
        <f>IF(M399&lt;&gt;0,M411/M399,0)</f>
        <v>0</v>
      </c>
      <c r="N412" s="81">
        <f>IF(N399&lt;&gt;0,N411/N399,0)</f>
        <v>0</v>
      </c>
      <c r="O412" s="81">
        <f>IF(O399&lt;&gt;0,O411/O399,0)</f>
        <v>0</v>
      </c>
      <c r="P412" s="82">
        <f>IF(P399&lt;&gt;0,P411/P399,0)</f>
        <v>0</v>
      </c>
      <c r="Q412" s="23"/>
      <c r="R412" s="83" t="s">
        <v>20</v>
      </c>
      <c r="S412" s="97"/>
      <c r="T412" s="23" t="str">
        <f>IF(COUNTIF('[3]Correpondance  PREPA MARG'!A:A,'Prépa marge'!C412)=0,IF(U411="démarque connue (valeur)","",T411),'Prépa marge'!C412)</f>
        <v/>
      </c>
      <c r="U412" s="23" t="str">
        <f t="shared" si="227"/>
        <v/>
      </c>
      <c r="V412" t="str">
        <f>IF(U412="","",IF(U412="CA HT",SUMIF('[3]Correpondance  PREPA MARG'!A:A,'Prépa marge'!T412,'[3]Correpondance  PREPA MARG'!CO:CO),""))</f>
        <v/>
      </c>
      <c r="W412" t="str">
        <f t="shared" si="221"/>
        <v/>
      </c>
      <c r="X412" t="str">
        <f>IF(U412="","",IF(AND(U412="Marge ABACO (valeur)",X406=""),SUMIF('[3]Correpondance  PREPA MARG'!A:A,'Prépa marge'!T412,'[3]Correpondance  PREPA MARG'!DB:DB),""))</f>
        <v/>
      </c>
      <c r="Y412" t="str">
        <f>IF(U412="","",IF(U412="Frais accessoires",SUMIF('[3]Correpondance  PREPA MARG'!A:A,'Prépa marge'!T412,'[3]Correpondance  PREPA MARG'!AO:AO),""))</f>
        <v/>
      </c>
      <c r="Z412" t="str">
        <f>IF(U412="","",IF(U412="Cotisation Centrale",SUMIF('[3]Correpondance  PREPA MARG'!A:A,'Prépa marge'!T412,'[3]Correpondance  PREPA MARG'!BO:BO),""))</f>
        <v/>
      </c>
      <c r="AA412" t="str">
        <f>IF(U412="","",IF(U412="CA HT REEL",SUMIF('[3]Correpondance  PREPA MARG'!A:A,'Prépa marge'!T412,'[3]Correpondance  PREPA MARG'!AB:AB),""))</f>
        <v/>
      </c>
      <c r="AB412" t="str">
        <f>IF(U412="","",IF(U412="CAMV REEL",SUMIF('[3]Correpondance  PREPA MARG'!A:A,'Prépa marge'!T412,'[3]Correpondance  PREPA MARG'!BB:BB),""))</f>
        <v/>
      </c>
      <c r="AC412" t="str">
        <f>IF(U412="","",IF(U412="démarque connue (valeur)",SUMIF('[3]Correpondance  PREPA MARG'!A:A,'Prépa marge'!T412,'[3]Correpondance  PREPA MARG'!DO:DO),""))</f>
        <v/>
      </c>
      <c r="AD412" s="2" t="str">
        <f t="shared" si="225"/>
        <v/>
      </c>
      <c r="AF412" t="s">
        <v>20</v>
      </c>
    </row>
    <row r="413" spans="1:32">
      <c r="A413" s="23"/>
      <c r="B413" s="23"/>
      <c r="C413" s="59" t="s">
        <v>35</v>
      </c>
      <c r="D413" s="98">
        <f>D387-D399</f>
        <v>0</v>
      </c>
      <c r="E413" s="98">
        <f>E387-E399</f>
        <v>0</v>
      </c>
      <c r="F413" s="98">
        <f>F387-F399</f>
        <v>0</v>
      </c>
      <c r="G413" s="98">
        <f t="shared" ref="G413:L413" si="234">G387-G399</f>
        <v>0</v>
      </c>
      <c r="H413" s="98">
        <f t="shared" si="234"/>
        <v>0</v>
      </c>
      <c r="I413" s="98">
        <f t="shared" si="234"/>
        <v>0</v>
      </c>
      <c r="J413" s="98">
        <f t="shared" si="234"/>
        <v>0</v>
      </c>
      <c r="K413" s="98">
        <f t="shared" si="234"/>
        <v>0</v>
      </c>
      <c r="L413" s="98">
        <f t="shared" si="234"/>
        <v>0</v>
      </c>
      <c r="M413" s="98">
        <f>M387-M399</f>
        <v>0</v>
      </c>
      <c r="N413" s="98">
        <f>N387-N399</f>
        <v>0</v>
      </c>
      <c r="O413" s="98">
        <f>O387-O399</f>
        <v>0</v>
      </c>
      <c r="P413" s="74">
        <f>SUM(D413:O413)</f>
        <v>0</v>
      </c>
      <c r="Q413" s="23"/>
      <c r="R413" s="57" t="s">
        <v>20</v>
      </c>
      <c r="S413" s="92"/>
      <c r="T413" s="23" t="str">
        <f>IF(COUNTIF('[3]Correpondance  PREPA MARG'!A:A,'Prépa marge'!C413)=0,IF(U412="démarque connue (valeur)","",T412),'Prépa marge'!C413)</f>
        <v/>
      </c>
      <c r="U413" s="23" t="str">
        <f t="shared" si="227"/>
        <v/>
      </c>
      <c r="V413" t="str">
        <f>IF(U413="","",IF(U413="CA HT",SUMIF('[3]Correpondance  PREPA MARG'!A:A,'Prépa marge'!T413,'[3]Correpondance  PREPA MARG'!CO:CO),""))</f>
        <v/>
      </c>
      <c r="W413" t="str">
        <f t="shared" si="221"/>
        <v/>
      </c>
      <c r="X413" t="str">
        <f>IF(U413="","",IF(AND(U413="Marge ABACO (valeur)",X407=""),SUMIF('[3]Correpondance  PREPA MARG'!A:A,'Prépa marge'!T413,'[3]Correpondance  PREPA MARG'!DB:DB),""))</f>
        <v/>
      </c>
      <c r="Y413" t="str">
        <f>IF(U413="","",IF(U413="Frais accessoires",SUMIF('[3]Correpondance  PREPA MARG'!A:A,'Prépa marge'!T413,'[3]Correpondance  PREPA MARG'!AO:AO),""))</f>
        <v/>
      </c>
      <c r="Z413" t="str">
        <f>IF(U413="","",IF(U413="Cotisation Centrale",SUMIF('[3]Correpondance  PREPA MARG'!A:A,'Prépa marge'!T413,'[3]Correpondance  PREPA MARG'!BO:BO),""))</f>
        <v/>
      </c>
      <c r="AA413" t="str">
        <f>IF(U413="","",IF(U413="CA HT REEL",SUMIF('[3]Correpondance  PREPA MARG'!A:A,'Prépa marge'!T413,'[3]Correpondance  PREPA MARG'!AB:AB),""))</f>
        <v/>
      </c>
      <c r="AB413" t="str">
        <f>IF(U413="","",IF(U413="CAMV REEL",SUMIF('[3]Correpondance  PREPA MARG'!A:A,'Prépa marge'!T413,'[3]Correpondance  PREPA MARG'!BB:BB),""))</f>
        <v/>
      </c>
      <c r="AC413" t="str">
        <f>IF(U413="","",IF(U413="démarque connue (valeur)",SUMIF('[3]Correpondance  PREPA MARG'!A:A,'Prépa marge'!T413,'[3]Correpondance  PREPA MARG'!DO:DO),""))</f>
        <v/>
      </c>
      <c r="AD413" s="2" t="str">
        <f t="shared" si="225"/>
        <v/>
      </c>
      <c r="AF413" t="s">
        <v>20</v>
      </c>
    </row>
    <row r="414" spans="1:32">
      <c r="A414" s="23"/>
      <c r="B414" s="23"/>
      <c r="C414" s="59" t="s">
        <v>22</v>
      </c>
      <c r="D414" s="99">
        <f t="shared" ref="D414:L414" si="235">IF(D399&lt;&gt;0,D413/D399,0)</f>
        <v>0</v>
      </c>
      <c r="E414" s="99">
        <f t="shared" si="235"/>
        <v>0</v>
      </c>
      <c r="F414" s="99">
        <f t="shared" si="235"/>
        <v>0</v>
      </c>
      <c r="G414" s="99">
        <f t="shared" si="235"/>
        <v>0</v>
      </c>
      <c r="H414" s="99">
        <f t="shared" si="235"/>
        <v>0</v>
      </c>
      <c r="I414" s="99">
        <f t="shared" si="235"/>
        <v>0</v>
      </c>
      <c r="J414" s="99">
        <f t="shared" si="235"/>
        <v>0</v>
      </c>
      <c r="K414" s="99">
        <f t="shared" si="235"/>
        <v>0</v>
      </c>
      <c r="L414" s="99">
        <f t="shared" si="235"/>
        <v>0</v>
      </c>
      <c r="M414" s="99">
        <f>IF(M399&lt;&gt;0,M413/M399,0)</f>
        <v>0</v>
      </c>
      <c r="N414" s="99">
        <f>IF(N399&lt;&gt;0,N413/N399,0)</f>
        <v>0</v>
      </c>
      <c r="O414" s="99">
        <f>IF(O399&lt;&gt;0,O413/O399,0)</f>
        <v>0</v>
      </c>
      <c r="P414" s="61">
        <f>IF(P399&lt;&gt;0,P413/P399,0)</f>
        <v>0</v>
      </c>
      <c r="Q414" s="23"/>
      <c r="R414" s="62" t="s">
        <v>20</v>
      </c>
      <c r="S414" s="92"/>
      <c r="T414" s="23" t="str">
        <f>IF(COUNTIF('[3]Correpondance  PREPA MARG'!A:A,'Prépa marge'!C414)=0,IF(U413="démarque connue (valeur)","",T413),'Prépa marge'!C414)</f>
        <v/>
      </c>
      <c r="U414" s="23" t="str">
        <f t="shared" si="227"/>
        <v/>
      </c>
      <c r="V414" t="str">
        <f>IF(U414="","",IF(U414="CA HT",SUMIF('[3]Correpondance  PREPA MARG'!A:A,'Prépa marge'!T414,'[3]Correpondance  PREPA MARG'!CO:CO),""))</f>
        <v/>
      </c>
      <c r="W414" t="str">
        <f t="shared" si="221"/>
        <v/>
      </c>
      <c r="X414" t="str">
        <f>IF(U414="","",IF(AND(U414="Marge ABACO (valeur)",X408=""),SUMIF('[3]Correpondance  PREPA MARG'!A:A,'Prépa marge'!T414,'[3]Correpondance  PREPA MARG'!DB:DB),""))</f>
        <v/>
      </c>
      <c r="Y414" t="str">
        <f>IF(U414="","",IF(U414="Frais accessoires",SUMIF('[3]Correpondance  PREPA MARG'!A:A,'Prépa marge'!T414,'[3]Correpondance  PREPA MARG'!AO:AO),""))</f>
        <v/>
      </c>
      <c r="Z414" t="str">
        <f>IF(U414="","",IF(U414="Cotisation Centrale",SUMIF('[3]Correpondance  PREPA MARG'!A:A,'Prépa marge'!T414,'[3]Correpondance  PREPA MARG'!BO:BO),""))</f>
        <v/>
      </c>
      <c r="AA414" t="str">
        <f>IF(U414="","",IF(U414="CA HT REEL",SUMIF('[3]Correpondance  PREPA MARG'!A:A,'Prépa marge'!T414,'[3]Correpondance  PREPA MARG'!AB:AB),""))</f>
        <v/>
      </c>
      <c r="AB414" t="str">
        <f>IF(U414="","",IF(U414="CAMV REEL",SUMIF('[3]Correpondance  PREPA MARG'!A:A,'Prépa marge'!T414,'[3]Correpondance  PREPA MARG'!BB:BB),""))</f>
        <v/>
      </c>
      <c r="AC414" t="str">
        <f>IF(U414="","",IF(U414="démarque connue (valeur)",SUMIF('[3]Correpondance  PREPA MARG'!A:A,'Prépa marge'!T414,'[3]Correpondance  PREPA MARG'!DO:DO),""))</f>
        <v/>
      </c>
      <c r="AD414" s="2" t="str">
        <f t="shared" si="225"/>
        <v/>
      </c>
      <c r="AF414" t="s">
        <v>20</v>
      </c>
    </row>
    <row r="415" spans="1:32">
      <c r="A415" s="23"/>
      <c r="B415" s="23"/>
      <c r="C415" s="100" t="s">
        <v>36</v>
      </c>
      <c r="D415" s="47">
        <f t="shared" ref="D415:L415" si="236">D395-D407-D410-D411-D413</f>
        <v>3146</v>
      </c>
      <c r="E415" s="47">
        <f t="shared" si="236"/>
        <v>0</v>
      </c>
      <c r="F415" s="47">
        <f t="shared" si="236"/>
        <v>0</v>
      </c>
      <c r="G415" s="47">
        <f t="shared" si="236"/>
        <v>0</v>
      </c>
      <c r="H415" s="47">
        <f t="shared" si="236"/>
        <v>0</v>
      </c>
      <c r="I415" s="47">
        <f t="shared" si="236"/>
        <v>0</v>
      </c>
      <c r="J415" s="47">
        <f t="shared" si="236"/>
        <v>0</v>
      </c>
      <c r="K415" s="47">
        <f t="shared" si="236"/>
        <v>0</v>
      </c>
      <c r="L415" s="47">
        <f t="shared" si="236"/>
        <v>0</v>
      </c>
      <c r="M415" s="47">
        <f>M395-M407-M410-M411-M413</f>
        <v>0</v>
      </c>
      <c r="N415" s="47">
        <f>N395-N407-N410-N411-N413</f>
        <v>0</v>
      </c>
      <c r="O415" s="47">
        <f>O395-O407-O410-O411-O413</f>
        <v>0</v>
      </c>
      <c r="P415" s="101">
        <f>SUM(D415:O415)</f>
        <v>3146</v>
      </c>
      <c r="Q415" s="23"/>
      <c r="R415" s="102" t="s">
        <v>20</v>
      </c>
      <c r="S415" s="92"/>
      <c r="T415" s="23" t="str">
        <f>IF(COUNTIF('[3]Correpondance  PREPA MARG'!A:A,'Prépa marge'!C415)=0,IF(U414="démarque connue (valeur)","",T414),'Prépa marge'!C415)</f>
        <v/>
      </c>
      <c r="U415" s="23" t="str">
        <f t="shared" si="227"/>
        <v/>
      </c>
      <c r="V415" t="str">
        <f>IF(U415="","",IF(U415="CA HT",SUMIF('[3]Correpondance  PREPA MARG'!A:A,'Prépa marge'!T415,'[3]Correpondance  PREPA MARG'!CO:CO),""))</f>
        <v/>
      </c>
      <c r="W415" t="str">
        <f t="shared" si="221"/>
        <v/>
      </c>
      <c r="X415" t="str">
        <f>IF(U415="","",IF(AND(U415="Marge ABACO (valeur)",X409=""),SUMIF('[3]Correpondance  PREPA MARG'!A:A,'Prépa marge'!T415,'[3]Correpondance  PREPA MARG'!DB:DB),""))</f>
        <v/>
      </c>
      <c r="Y415" t="str">
        <f>IF(U415="","",IF(U415="Frais accessoires",SUMIF('[3]Correpondance  PREPA MARG'!A:A,'Prépa marge'!T415,'[3]Correpondance  PREPA MARG'!AO:AO),""))</f>
        <v/>
      </c>
      <c r="Z415" t="str">
        <f>IF(U415="","",IF(U415="Cotisation Centrale",SUMIF('[3]Correpondance  PREPA MARG'!A:A,'Prépa marge'!T415,'[3]Correpondance  PREPA MARG'!BO:BO),""))</f>
        <v/>
      </c>
      <c r="AA415" t="str">
        <f>IF(U415="","",IF(U415="CA HT REEL",SUMIF('[3]Correpondance  PREPA MARG'!A:A,'Prépa marge'!T415,'[3]Correpondance  PREPA MARG'!AB:AB),""))</f>
        <v/>
      </c>
      <c r="AB415" t="str">
        <f>IF(U415="","",IF(U415="CAMV REEL",SUMIF('[3]Correpondance  PREPA MARG'!A:A,'Prépa marge'!T415,'[3]Correpondance  PREPA MARG'!BB:BB),""))</f>
        <v/>
      </c>
      <c r="AC415" t="str">
        <f>IF(U415="","",IF(U415="démarque connue (valeur)",SUMIF('[3]Correpondance  PREPA MARG'!A:A,'Prépa marge'!T415,'[3]Correpondance  PREPA MARG'!DO:DO),""))</f>
        <v/>
      </c>
      <c r="AD415" s="2" t="str">
        <f t="shared" si="225"/>
        <v/>
      </c>
      <c r="AF415" t="s">
        <v>20</v>
      </c>
    </row>
    <row r="416" spans="1:32">
      <c r="A416" s="23"/>
      <c r="B416" s="23"/>
      <c r="C416" s="50" t="s">
        <v>37</v>
      </c>
      <c r="D416" s="67">
        <f t="shared" ref="D416:L416" si="237">D408+D409+D412+D414</f>
        <v>3.8860103626943004E-2</v>
      </c>
      <c r="E416" s="67">
        <f t="shared" si="237"/>
        <v>0</v>
      </c>
      <c r="F416" s="67">
        <f t="shared" si="237"/>
        <v>0</v>
      </c>
      <c r="G416" s="67">
        <f t="shared" si="237"/>
        <v>0</v>
      </c>
      <c r="H416" s="67">
        <f t="shared" si="237"/>
        <v>0</v>
      </c>
      <c r="I416" s="67">
        <f t="shared" si="237"/>
        <v>0</v>
      </c>
      <c r="J416" s="67">
        <f t="shared" si="237"/>
        <v>0</v>
      </c>
      <c r="K416" s="67">
        <f t="shared" si="237"/>
        <v>0</v>
      </c>
      <c r="L416" s="67">
        <f t="shared" si="237"/>
        <v>0</v>
      </c>
      <c r="M416" s="67">
        <f>M408+M409+M412+M414</f>
        <v>0</v>
      </c>
      <c r="N416" s="67">
        <f>N408+N409+N412+N414</f>
        <v>0</v>
      </c>
      <c r="O416" s="67">
        <f>O408+O409+O412+O414</f>
        <v>0</v>
      </c>
      <c r="P416" s="67">
        <f>P408+P409+P412+P414</f>
        <v>3.8860103626943004E-2</v>
      </c>
      <c r="Q416" s="23"/>
      <c r="R416" s="68" t="s">
        <v>20</v>
      </c>
      <c r="S416" s="92"/>
      <c r="T416" s="23" t="str">
        <f>IF(COUNTIF('[3]Correpondance  PREPA MARG'!A:A,'Prépa marge'!C416)=0,IF(U415="démarque connue (valeur)","",T415),'Prépa marge'!C416)</f>
        <v/>
      </c>
      <c r="U416" s="23" t="str">
        <f t="shared" si="227"/>
        <v/>
      </c>
      <c r="V416" t="str">
        <f>IF(U416="","",IF(U416="CA HT",SUMIF('[3]Correpondance  PREPA MARG'!A:A,'Prépa marge'!T416,'[3]Correpondance  PREPA MARG'!CO:CO),""))</f>
        <v/>
      </c>
      <c r="W416" t="str">
        <f t="shared" si="221"/>
        <v/>
      </c>
      <c r="X416" t="str">
        <f>IF(U416="","",IF(AND(U416="Marge ABACO (valeur)",X410=""),SUMIF('[3]Correpondance  PREPA MARG'!A:A,'Prépa marge'!T416,'[3]Correpondance  PREPA MARG'!DB:DB),""))</f>
        <v/>
      </c>
      <c r="Y416" t="str">
        <f>IF(U416="","",IF(U416="Frais accessoires",SUMIF('[3]Correpondance  PREPA MARG'!A:A,'Prépa marge'!T416,'[3]Correpondance  PREPA MARG'!AO:AO),""))</f>
        <v/>
      </c>
      <c r="Z416" t="str">
        <f>IF(U416="","",IF(U416="Cotisation Centrale",SUMIF('[3]Correpondance  PREPA MARG'!A:A,'Prépa marge'!T416,'[3]Correpondance  PREPA MARG'!BO:BO),""))</f>
        <v/>
      </c>
      <c r="AA416" t="str">
        <f>IF(U416="","",IF(U416="CA HT REEL",SUMIF('[3]Correpondance  PREPA MARG'!A:A,'Prépa marge'!T416,'[3]Correpondance  PREPA MARG'!AB:AB),""))</f>
        <v/>
      </c>
      <c r="AB416" t="str">
        <f>IF(U416="","",IF(U416="CAMV REEL",SUMIF('[3]Correpondance  PREPA MARG'!A:A,'Prépa marge'!T416,'[3]Correpondance  PREPA MARG'!BB:BB),""))</f>
        <v/>
      </c>
      <c r="AC416" t="str">
        <f>IF(U416="","",IF(U416="démarque connue (valeur)",SUMIF('[3]Correpondance  PREPA MARG'!A:A,'Prépa marge'!T416,'[3]Correpondance  PREPA MARG'!DO:DO),""))</f>
        <v/>
      </c>
      <c r="AD416" s="2" t="str">
        <f t="shared" si="225"/>
        <v/>
      </c>
      <c r="AF416" t="s">
        <v>20</v>
      </c>
    </row>
    <row r="417" spans="1:32">
      <c r="A417" s="23"/>
      <c r="B417" s="23"/>
      <c r="C417" s="50" t="s">
        <v>38</v>
      </c>
      <c r="D417" s="103">
        <f t="shared" ref="D417:L417" si="238">D407+D410+D411+D413</f>
        <v>990</v>
      </c>
      <c r="E417" s="103">
        <f t="shared" si="238"/>
        <v>0</v>
      </c>
      <c r="F417" s="103">
        <f t="shared" si="238"/>
        <v>0</v>
      </c>
      <c r="G417" s="103">
        <f t="shared" si="238"/>
        <v>0</v>
      </c>
      <c r="H417" s="103">
        <f t="shared" si="238"/>
        <v>0</v>
      </c>
      <c r="I417" s="103">
        <f t="shared" si="238"/>
        <v>0</v>
      </c>
      <c r="J417" s="103">
        <f t="shared" si="238"/>
        <v>0</v>
      </c>
      <c r="K417" s="103">
        <f t="shared" si="238"/>
        <v>0</v>
      </c>
      <c r="L417" s="103">
        <f t="shared" si="238"/>
        <v>0</v>
      </c>
      <c r="M417" s="103">
        <f>M407+M410+M411+M413</f>
        <v>0</v>
      </c>
      <c r="N417" s="103">
        <f>N407+N410+N411+N413</f>
        <v>0</v>
      </c>
      <c r="O417" s="103">
        <f>O407+O410+O411+O413</f>
        <v>0</v>
      </c>
      <c r="P417" s="103">
        <f>P407+P410+P411+P413</f>
        <v>990</v>
      </c>
      <c r="Q417" s="23"/>
      <c r="R417" s="104" t="s">
        <v>20</v>
      </c>
      <c r="S417" s="92"/>
      <c r="T417" s="23" t="str">
        <f>IF(COUNTIF('[3]Correpondance  PREPA MARG'!A:A,'Prépa marge'!C417)=0,IF(U416="démarque connue (valeur)","",T416),'Prépa marge'!C417)</f>
        <v/>
      </c>
      <c r="U417" s="23" t="str">
        <f t="shared" si="227"/>
        <v/>
      </c>
      <c r="V417" t="str">
        <f>IF(U417="","",IF(U417="CA HT",SUMIF('[3]Correpondance  PREPA MARG'!A:A,'Prépa marge'!T417,'[3]Correpondance  PREPA MARG'!CO:CO),""))</f>
        <v/>
      </c>
      <c r="W417" t="str">
        <f t="shared" si="221"/>
        <v/>
      </c>
      <c r="X417" t="str">
        <f>IF(U417="","",IF(AND(U417="Marge ABACO (valeur)",X411=""),SUMIF('[3]Correpondance  PREPA MARG'!A:A,'Prépa marge'!T417,'[3]Correpondance  PREPA MARG'!DB:DB),""))</f>
        <v/>
      </c>
      <c r="Y417" t="str">
        <f>IF(U417="","",IF(U417="Frais accessoires",SUMIF('[3]Correpondance  PREPA MARG'!A:A,'Prépa marge'!T417,'[3]Correpondance  PREPA MARG'!AO:AO),""))</f>
        <v/>
      </c>
      <c r="Z417" t="str">
        <f>IF(U417="","",IF(U417="Cotisation Centrale",SUMIF('[3]Correpondance  PREPA MARG'!A:A,'Prépa marge'!T417,'[3]Correpondance  PREPA MARG'!BO:BO),""))</f>
        <v/>
      </c>
      <c r="AA417" t="str">
        <f>IF(U417="","",IF(U417="CA HT REEL",SUMIF('[3]Correpondance  PREPA MARG'!A:A,'Prépa marge'!T417,'[3]Correpondance  PREPA MARG'!AB:AB),""))</f>
        <v/>
      </c>
      <c r="AB417" t="str">
        <f>IF(U417="","",IF(U417="CAMV REEL",SUMIF('[3]Correpondance  PREPA MARG'!A:A,'Prépa marge'!T417,'[3]Correpondance  PREPA MARG'!BB:BB),""))</f>
        <v/>
      </c>
      <c r="AC417" t="str">
        <f>IF(U417="","",IF(U417="démarque connue (valeur)",SUMIF('[3]Correpondance  PREPA MARG'!A:A,'Prépa marge'!T417,'[3]Correpondance  PREPA MARG'!DO:DO),""))</f>
        <v/>
      </c>
      <c r="AD417" s="2" t="str">
        <f t="shared" si="225"/>
        <v/>
      </c>
      <c r="AF417" t="s">
        <v>20</v>
      </c>
    </row>
    <row r="418" spans="1:32">
      <c r="A418" s="23"/>
      <c r="B418" s="23"/>
      <c r="C418" s="23"/>
      <c r="D418" s="23"/>
      <c r="E418" s="23"/>
      <c r="F418" s="23"/>
      <c r="G418" s="23"/>
      <c r="H418" s="23"/>
      <c r="I418" s="23"/>
      <c r="J418" s="23"/>
      <c r="K418" s="23"/>
      <c r="L418" s="23"/>
      <c r="M418" s="23"/>
      <c r="N418" s="23"/>
      <c r="O418" s="23"/>
      <c r="P418" s="23"/>
      <c r="Q418" s="23"/>
      <c r="R418" s="29" t="s">
        <v>20</v>
      </c>
      <c r="S418" s="23"/>
      <c r="T418" s="23" t="str">
        <f>IF(COUNTIF('[3]Correpondance  PREPA MARG'!A:A,'Prépa marge'!C418)=0,IF(U417="démarque connue (valeur)","",T417),'Prépa marge'!C418)</f>
        <v/>
      </c>
      <c r="U418" s="23" t="str">
        <f t="shared" si="227"/>
        <v/>
      </c>
      <c r="V418" t="str">
        <f>IF(U418="","",IF(U418="CA HT",SUMIF('[3]Correpondance  PREPA MARG'!A:A,'Prépa marge'!T418,'[3]Correpondance  PREPA MARG'!CO:CO),""))</f>
        <v/>
      </c>
      <c r="W418" t="str">
        <f t="shared" si="221"/>
        <v/>
      </c>
      <c r="X418" t="str">
        <f>IF(U418="","",IF(AND(U418="Marge ABACO (valeur)",X412=""),SUMIF('[3]Correpondance  PREPA MARG'!A:A,'Prépa marge'!T418,'[3]Correpondance  PREPA MARG'!DB:DB),""))</f>
        <v/>
      </c>
      <c r="Y418" t="str">
        <f>IF(U418="","",IF(U418="Frais accessoires",SUMIF('[3]Correpondance  PREPA MARG'!A:A,'Prépa marge'!T418,'[3]Correpondance  PREPA MARG'!AO:AO),""))</f>
        <v/>
      </c>
      <c r="Z418" t="str">
        <f>IF(U418="","",IF(U418="Cotisation Centrale",SUMIF('[3]Correpondance  PREPA MARG'!A:A,'Prépa marge'!T418,'[3]Correpondance  PREPA MARG'!BO:BO),""))</f>
        <v/>
      </c>
      <c r="AA418" t="str">
        <f>IF(U418="","",IF(U418="CA HT REEL",SUMIF('[3]Correpondance  PREPA MARG'!A:A,'Prépa marge'!T418,'[3]Correpondance  PREPA MARG'!AB:AB),""))</f>
        <v/>
      </c>
      <c r="AB418" t="str">
        <f>IF(U418="","",IF(U418="CAMV REEL",SUMIF('[3]Correpondance  PREPA MARG'!A:A,'Prépa marge'!T418,'[3]Correpondance  PREPA MARG'!BB:BB),""))</f>
        <v/>
      </c>
      <c r="AC418" t="str">
        <f>IF(U418="","",IF(U418="démarque connue (valeur)",SUMIF('[3]Correpondance  PREPA MARG'!A:A,'Prépa marge'!T418,'[3]Correpondance  PREPA MARG'!DO:DO),""))</f>
        <v/>
      </c>
      <c r="AD418" s="2" t="str">
        <f t="shared" si="225"/>
        <v/>
      </c>
      <c r="AF418" t="s">
        <v>20</v>
      </c>
    </row>
    <row r="419" spans="1:32">
      <c r="A419" s="23"/>
      <c r="B419" s="23"/>
      <c r="C419" s="30" t="s">
        <v>39</v>
      </c>
      <c r="D419" s="105"/>
      <c r="E419" s="105"/>
      <c r="F419" s="105"/>
      <c r="G419" s="105"/>
      <c r="H419" s="105"/>
      <c r="I419" s="105"/>
      <c r="J419" s="105"/>
      <c r="K419" s="105"/>
      <c r="L419" s="105"/>
      <c r="M419" s="105"/>
      <c r="N419" s="105"/>
      <c r="O419" s="105"/>
      <c r="P419" s="32"/>
      <c r="Q419" s="23"/>
      <c r="R419" s="33" t="s">
        <v>20</v>
      </c>
      <c r="S419" s="92"/>
      <c r="T419" s="23" t="str">
        <f>IF(COUNTIF('[3]Correpondance  PREPA MARG'!A:A,'Prépa marge'!C419)=0,IF(U418="démarque connue (valeur)","",T418),'Prépa marge'!C419)</f>
        <v/>
      </c>
      <c r="U419" s="23" t="str">
        <f t="shared" si="227"/>
        <v/>
      </c>
      <c r="V419" t="str">
        <f>IF(U419="","",IF(U419="CA HT",SUMIF('[3]Correpondance  PREPA MARG'!A:A,'Prépa marge'!T419,'[3]Correpondance  PREPA MARG'!CO:CO),""))</f>
        <v/>
      </c>
      <c r="W419" t="str">
        <f t="shared" si="221"/>
        <v/>
      </c>
      <c r="X419" t="str">
        <f>IF(U419="","",IF(AND(U419="Marge ABACO (valeur)",X413=""),SUMIF('[3]Correpondance  PREPA MARG'!A:A,'Prépa marge'!T419,'[3]Correpondance  PREPA MARG'!DB:DB),""))</f>
        <v/>
      </c>
      <c r="Y419" t="str">
        <f>IF(U419="","",IF(U419="Frais accessoires",SUMIF('[3]Correpondance  PREPA MARG'!A:A,'Prépa marge'!T419,'[3]Correpondance  PREPA MARG'!AO:AO),""))</f>
        <v/>
      </c>
      <c r="Z419" t="str">
        <f>IF(U419="","",IF(U419="Cotisation Centrale",SUMIF('[3]Correpondance  PREPA MARG'!A:A,'Prépa marge'!T419,'[3]Correpondance  PREPA MARG'!BO:BO),""))</f>
        <v/>
      </c>
      <c r="AA419" t="str">
        <f>IF(U419="","",IF(U419="CA HT REEL",SUMIF('[3]Correpondance  PREPA MARG'!A:A,'Prépa marge'!T419,'[3]Correpondance  PREPA MARG'!AB:AB),""))</f>
        <v/>
      </c>
      <c r="AB419" t="str">
        <f>IF(U419="","",IF(U419="CAMV REEL",SUMIF('[3]Correpondance  PREPA MARG'!A:A,'Prépa marge'!T419,'[3]Correpondance  PREPA MARG'!BB:BB),""))</f>
        <v/>
      </c>
      <c r="AC419" t="str">
        <f>IF(U419="","",IF(U419="démarque connue (valeur)",SUMIF('[3]Correpondance  PREPA MARG'!A:A,'Prépa marge'!T419,'[3]Correpondance  PREPA MARG'!DO:DO),""))</f>
        <v/>
      </c>
      <c r="AD419" s="2" t="str">
        <f t="shared" si="225"/>
        <v/>
      </c>
      <c r="AF419" t="s">
        <v>20</v>
      </c>
    </row>
    <row r="420" spans="1:32">
      <c r="A420" s="23"/>
      <c r="B420" s="23"/>
      <c r="C420" s="106" t="s">
        <v>40</v>
      </c>
      <c r="D420" s="107">
        <f t="shared" ref="D420:L420" si="239">IF(D399&lt;&gt;0,D415/D399,0)</f>
        <v>0.1234887737478411</v>
      </c>
      <c r="E420" s="107">
        <f t="shared" si="239"/>
        <v>0</v>
      </c>
      <c r="F420" s="107">
        <f t="shared" si="239"/>
        <v>0</v>
      </c>
      <c r="G420" s="107">
        <f t="shared" si="239"/>
        <v>0</v>
      </c>
      <c r="H420" s="107">
        <f t="shared" si="239"/>
        <v>0</v>
      </c>
      <c r="I420" s="107">
        <f t="shared" si="239"/>
        <v>0</v>
      </c>
      <c r="J420" s="107">
        <f t="shared" si="239"/>
        <v>0</v>
      </c>
      <c r="K420" s="107">
        <f t="shared" si="239"/>
        <v>0</v>
      </c>
      <c r="L420" s="107">
        <f t="shared" si="239"/>
        <v>0</v>
      </c>
      <c r="M420" s="107">
        <f>IF(M399&lt;&gt;0,M415/M399,0)</f>
        <v>0</v>
      </c>
      <c r="N420" s="107">
        <f>IF(N399&lt;&gt;0,N415/N399,0)</f>
        <v>0</v>
      </c>
      <c r="O420" s="107">
        <f>IF(O399&lt;&gt;0,O415/O399,0)</f>
        <v>0</v>
      </c>
      <c r="P420" s="107">
        <f>IF(P399&lt;&gt;0,P415/P399,0)</f>
        <v>0.1234887737478411</v>
      </c>
      <c r="Q420" s="23"/>
      <c r="R420" s="108" t="s">
        <v>20</v>
      </c>
      <c r="S420" s="92"/>
      <c r="T420" s="23" t="str">
        <f>IF(COUNTIF('[3]Correpondance  PREPA MARG'!A:A,'Prépa marge'!C420)=0,IF(U419="démarque connue (valeur)","",T419),'Prépa marge'!C420)</f>
        <v/>
      </c>
      <c r="U420" s="23" t="str">
        <f t="shared" si="227"/>
        <v/>
      </c>
      <c r="V420" t="str">
        <f>IF(U420="","",IF(U420="CA HT",SUMIF('[3]Correpondance  PREPA MARG'!A:A,'Prépa marge'!T420,'[3]Correpondance  PREPA MARG'!CO:CO),""))</f>
        <v/>
      </c>
      <c r="W420" t="str">
        <f t="shared" si="221"/>
        <v/>
      </c>
      <c r="X420" t="str">
        <f>IF(U420="","",IF(AND(U420="Marge ABACO (valeur)",X414=""),SUMIF('[3]Correpondance  PREPA MARG'!A:A,'Prépa marge'!T420,'[3]Correpondance  PREPA MARG'!DB:DB),""))</f>
        <v/>
      </c>
      <c r="Y420" t="str">
        <f>IF(U420="","",IF(U420="Frais accessoires",SUMIF('[3]Correpondance  PREPA MARG'!A:A,'Prépa marge'!T420,'[3]Correpondance  PREPA MARG'!AO:AO),""))</f>
        <v/>
      </c>
      <c r="Z420" t="str">
        <f>IF(U420="","",IF(U420="Cotisation Centrale",SUMIF('[3]Correpondance  PREPA MARG'!A:A,'Prépa marge'!T420,'[3]Correpondance  PREPA MARG'!BO:BO),""))</f>
        <v/>
      </c>
      <c r="AA420" t="str">
        <f>IF(U420="","",IF(U420="CA HT REEL",SUMIF('[3]Correpondance  PREPA MARG'!A:A,'Prépa marge'!T420,'[3]Correpondance  PREPA MARG'!AB:AB),""))</f>
        <v/>
      </c>
      <c r="AB420" t="str">
        <f>IF(U420="","",IF(U420="CAMV REEL",SUMIF('[3]Correpondance  PREPA MARG'!A:A,'Prépa marge'!T420,'[3]Correpondance  PREPA MARG'!BB:BB),""))</f>
        <v/>
      </c>
      <c r="AC420" t="str">
        <f>IF(U420="","",IF(U420="démarque connue (valeur)",SUMIF('[3]Correpondance  PREPA MARG'!A:A,'Prépa marge'!T420,'[3]Correpondance  PREPA MARG'!DO:DO),""))</f>
        <v/>
      </c>
      <c r="AD420" s="2" t="str">
        <f t="shared" si="225"/>
        <v/>
      </c>
      <c r="AF420" t="s">
        <v>20</v>
      </c>
    </row>
    <row r="421" spans="1:32">
      <c r="A421" s="23"/>
      <c r="B421" s="23"/>
      <c r="C421" s="109" t="s">
        <v>41</v>
      </c>
      <c r="D421" s="110">
        <f>D415</f>
        <v>3146</v>
      </c>
      <c r="E421" s="110">
        <f t="shared" ref="E421:L421" si="240">D421+E415</f>
        <v>3146</v>
      </c>
      <c r="F421" s="110">
        <f t="shared" si="240"/>
        <v>3146</v>
      </c>
      <c r="G421" s="110">
        <f t="shared" si="240"/>
        <v>3146</v>
      </c>
      <c r="H421" s="110">
        <f t="shared" si="240"/>
        <v>3146</v>
      </c>
      <c r="I421" s="110">
        <f t="shared" si="240"/>
        <v>3146</v>
      </c>
      <c r="J421" s="110">
        <f t="shared" si="240"/>
        <v>3146</v>
      </c>
      <c r="K421" s="110">
        <f t="shared" si="240"/>
        <v>3146</v>
      </c>
      <c r="L421" s="110">
        <f t="shared" si="240"/>
        <v>3146</v>
      </c>
      <c r="M421" s="110">
        <f>L421+M415</f>
        <v>3146</v>
      </c>
      <c r="N421" s="110">
        <f>M421+N415</f>
        <v>3146</v>
      </c>
      <c r="O421" s="110">
        <f>N421+O415</f>
        <v>3146</v>
      </c>
      <c r="P421" s="111"/>
      <c r="Q421" s="23"/>
      <c r="R421" s="112" t="s">
        <v>20</v>
      </c>
      <c r="S421" s="92"/>
      <c r="T421" s="23" t="str">
        <f>IF(COUNTIF('[3]Correpondance  PREPA MARG'!A:A,'Prépa marge'!C421)=0,IF(U420="démarque connue (valeur)","",T420),'Prépa marge'!C421)</f>
        <v/>
      </c>
      <c r="U421" s="23" t="str">
        <f t="shared" si="227"/>
        <v/>
      </c>
      <c r="V421" t="str">
        <f>IF(U421="","",IF(U421="CA HT",SUMIF('[3]Correpondance  PREPA MARG'!A:A,'Prépa marge'!T421,'[3]Correpondance  PREPA MARG'!CO:CO),""))</f>
        <v/>
      </c>
      <c r="W421" t="str">
        <f t="shared" si="221"/>
        <v/>
      </c>
      <c r="X421" t="str">
        <f>IF(U421="","",IF(AND(U421="Marge ABACO (valeur)",X415=""),SUMIF('[3]Correpondance  PREPA MARG'!A:A,'Prépa marge'!T421,'[3]Correpondance  PREPA MARG'!DB:DB),""))</f>
        <v/>
      </c>
      <c r="Y421" t="str">
        <f>IF(U421="","",IF(U421="Frais accessoires",SUMIF('[3]Correpondance  PREPA MARG'!A:A,'Prépa marge'!T421,'[3]Correpondance  PREPA MARG'!AO:AO),""))</f>
        <v/>
      </c>
      <c r="Z421" t="str">
        <f>IF(U421="","",IF(U421="Cotisation Centrale",SUMIF('[3]Correpondance  PREPA MARG'!A:A,'Prépa marge'!T421,'[3]Correpondance  PREPA MARG'!BO:BO),""))</f>
        <v/>
      </c>
      <c r="AA421" t="str">
        <f>IF(U421="","",IF(U421="CA HT REEL",SUMIF('[3]Correpondance  PREPA MARG'!A:A,'Prépa marge'!T421,'[3]Correpondance  PREPA MARG'!AB:AB),""))</f>
        <v/>
      </c>
      <c r="AB421" t="str">
        <f>IF(U421="","",IF(U421="CAMV REEL",SUMIF('[3]Correpondance  PREPA MARG'!A:A,'Prépa marge'!T421,'[3]Correpondance  PREPA MARG'!BB:BB),""))</f>
        <v/>
      </c>
      <c r="AC421" t="str">
        <f>IF(U421="","",IF(U421="démarque connue (valeur)",SUMIF('[3]Correpondance  PREPA MARG'!A:A,'Prépa marge'!T421,'[3]Correpondance  PREPA MARG'!DO:DO),""))</f>
        <v/>
      </c>
      <c r="AD421" s="2" t="str">
        <f t="shared" si="225"/>
        <v/>
      </c>
      <c r="AF421" t="s">
        <v>20</v>
      </c>
    </row>
    <row r="422" spans="1:32">
      <c r="A422" s="23"/>
      <c r="B422" s="23"/>
      <c r="C422" s="109" t="s">
        <v>42</v>
      </c>
      <c r="D422" s="110">
        <f>D399</f>
        <v>25476</v>
      </c>
      <c r="E422" s="110">
        <f t="shared" ref="E422:L422" si="241">D422+E399</f>
        <v>25476</v>
      </c>
      <c r="F422" s="110">
        <f t="shared" si="241"/>
        <v>25476</v>
      </c>
      <c r="G422" s="110">
        <f t="shared" si="241"/>
        <v>25476</v>
      </c>
      <c r="H422" s="110">
        <f t="shared" si="241"/>
        <v>25476</v>
      </c>
      <c r="I422" s="110">
        <f t="shared" si="241"/>
        <v>25476</v>
      </c>
      <c r="J422" s="110">
        <f t="shared" si="241"/>
        <v>25476</v>
      </c>
      <c r="K422" s="110">
        <f t="shared" si="241"/>
        <v>25476</v>
      </c>
      <c r="L422" s="110">
        <f t="shared" si="241"/>
        <v>25476</v>
      </c>
      <c r="M422" s="110">
        <f>L422+M399</f>
        <v>25476</v>
      </c>
      <c r="N422" s="110">
        <f>M422+N399</f>
        <v>25476</v>
      </c>
      <c r="O422" s="110">
        <f>N422+O399</f>
        <v>25476</v>
      </c>
      <c r="P422" s="111"/>
      <c r="Q422" s="23"/>
      <c r="R422" s="112" t="s">
        <v>20</v>
      </c>
      <c r="S422" s="92"/>
      <c r="T422" s="23" t="str">
        <f>IF(COUNTIF('[3]Correpondance  PREPA MARG'!A:A,'Prépa marge'!C422)=0,IF(U421="démarque connue (valeur)","",T421),'Prépa marge'!C422)</f>
        <v/>
      </c>
      <c r="U422" s="23" t="str">
        <f t="shared" si="227"/>
        <v/>
      </c>
      <c r="V422" t="str">
        <f>IF(U422="","",IF(U422="CA HT",SUMIF('[3]Correpondance  PREPA MARG'!A:A,'Prépa marge'!T422,'[3]Correpondance  PREPA MARG'!CO:CO),""))</f>
        <v/>
      </c>
      <c r="W422" t="str">
        <f t="shared" si="221"/>
        <v/>
      </c>
      <c r="X422" t="str">
        <f>IF(U422="","",IF(AND(U422="Marge ABACO (valeur)",X416=""),SUMIF('[3]Correpondance  PREPA MARG'!A:A,'Prépa marge'!T422,'[3]Correpondance  PREPA MARG'!DB:DB),""))</f>
        <v/>
      </c>
      <c r="Y422" t="str">
        <f>IF(U422="","",IF(U422="Frais accessoires",SUMIF('[3]Correpondance  PREPA MARG'!A:A,'Prépa marge'!T422,'[3]Correpondance  PREPA MARG'!AO:AO),""))</f>
        <v/>
      </c>
      <c r="Z422" t="str">
        <f>IF(U422="","",IF(U422="Cotisation Centrale",SUMIF('[3]Correpondance  PREPA MARG'!A:A,'Prépa marge'!T422,'[3]Correpondance  PREPA MARG'!BO:BO),""))</f>
        <v/>
      </c>
      <c r="AA422" t="str">
        <f>IF(U422="","",IF(U422="CA HT REEL",SUMIF('[3]Correpondance  PREPA MARG'!A:A,'Prépa marge'!T422,'[3]Correpondance  PREPA MARG'!AB:AB),""))</f>
        <v/>
      </c>
      <c r="AB422" t="str">
        <f>IF(U422="","",IF(U422="CAMV REEL",SUMIF('[3]Correpondance  PREPA MARG'!A:A,'Prépa marge'!T422,'[3]Correpondance  PREPA MARG'!BB:BB),""))</f>
        <v/>
      </c>
      <c r="AC422" t="str">
        <f>IF(U422="","",IF(U422="démarque connue (valeur)",SUMIF('[3]Correpondance  PREPA MARG'!A:A,'Prépa marge'!T422,'[3]Correpondance  PREPA MARG'!DO:DO),""))</f>
        <v/>
      </c>
      <c r="AD422" s="2" t="str">
        <f t="shared" si="225"/>
        <v/>
      </c>
      <c r="AF422" t="s">
        <v>20</v>
      </c>
    </row>
    <row r="423" spans="1:32" ht="15.75" thickBot="1">
      <c r="A423" s="23"/>
      <c r="B423" s="23"/>
      <c r="C423" s="113" t="s">
        <v>43</v>
      </c>
      <c r="D423" s="114">
        <f>D420</f>
        <v>0.1234887737478411</v>
      </c>
      <c r="E423" s="114">
        <f t="shared" ref="E423:L423" si="242">IF(E399&lt;&gt;0,E421/E422,0)</f>
        <v>0</v>
      </c>
      <c r="F423" s="114">
        <f t="shared" si="242"/>
        <v>0</v>
      </c>
      <c r="G423" s="114">
        <f t="shared" si="242"/>
        <v>0</v>
      </c>
      <c r="H423" s="114">
        <f t="shared" si="242"/>
        <v>0</v>
      </c>
      <c r="I423" s="114">
        <f t="shared" si="242"/>
        <v>0</v>
      </c>
      <c r="J423" s="114">
        <f t="shared" si="242"/>
        <v>0</v>
      </c>
      <c r="K423" s="114">
        <f t="shared" si="242"/>
        <v>0</v>
      </c>
      <c r="L423" s="114">
        <f t="shared" si="242"/>
        <v>0</v>
      </c>
      <c r="M423" s="114">
        <f>IF(M399&lt;&gt;0,M421/M422,0)</f>
        <v>0</v>
      </c>
      <c r="N423" s="114">
        <f>IF(N399&lt;&gt;0,N421/N422,0)</f>
        <v>0</v>
      </c>
      <c r="O423" s="114">
        <f>IF(O399&lt;&gt;0,O421/O422,0)</f>
        <v>0</v>
      </c>
      <c r="P423" s="115"/>
      <c r="Q423" s="23"/>
      <c r="R423" s="116" t="s">
        <v>20</v>
      </c>
      <c r="S423" s="92"/>
      <c r="T423" s="23" t="str">
        <f>IF(COUNTIF('[3]Correpondance  PREPA MARG'!A:A,'Prépa marge'!C423)=0,IF(U422="démarque connue (valeur)","",T422),'Prépa marge'!C423)</f>
        <v/>
      </c>
      <c r="U423" s="23" t="str">
        <f t="shared" si="227"/>
        <v/>
      </c>
      <c r="V423" t="str">
        <f>IF(U423="","",IF(U423="CA HT",SUMIF('[3]Correpondance  PREPA MARG'!A:A,'Prépa marge'!T423,'[3]Correpondance  PREPA MARG'!CO:CO),""))</f>
        <v/>
      </c>
      <c r="W423" t="str">
        <f t="shared" si="221"/>
        <v/>
      </c>
      <c r="X423" t="str">
        <f>IF(U423="","",IF(AND(U423="Marge ABACO (valeur)",X417=""),SUMIF('[3]Correpondance  PREPA MARG'!A:A,'Prépa marge'!T423,'[3]Correpondance  PREPA MARG'!DB:DB),""))</f>
        <v/>
      </c>
      <c r="Y423" t="str">
        <f>IF(U423="","",IF(U423="Frais accessoires",SUMIF('[3]Correpondance  PREPA MARG'!A:A,'Prépa marge'!T423,'[3]Correpondance  PREPA MARG'!AO:AO),""))</f>
        <v/>
      </c>
      <c r="Z423" t="str">
        <f>IF(U423="","",IF(U423="Cotisation Centrale",SUMIF('[3]Correpondance  PREPA MARG'!A:A,'Prépa marge'!T423,'[3]Correpondance  PREPA MARG'!BO:BO),""))</f>
        <v/>
      </c>
      <c r="AA423" t="str">
        <f>IF(U423="","",IF(U423="CA HT REEL",SUMIF('[3]Correpondance  PREPA MARG'!A:A,'Prépa marge'!T423,'[3]Correpondance  PREPA MARG'!AB:AB),""))</f>
        <v/>
      </c>
      <c r="AB423" t="str">
        <f>IF(U423="","",IF(U423="CAMV REEL",SUMIF('[3]Correpondance  PREPA MARG'!A:A,'Prépa marge'!T423,'[3]Correpondance  PREPA MARG'!BB:BB),""))</f>
        <v/>
      </c>
      <c r="AC423" t="str">
        <f>IF(U423="","",IF(U423="démarque connue (valeur)",SUMIF('[3]Correpondance  PREPA MARG'!A:A,'Prépa marge'!T423,'[3]Correpondance  PREPA MARG'!DO:DO),""))</f>
        <v/>
      </c>
      <c r="AD423" s="2" t="str">
        <f t="shared" si="225"/>
        <v/>
      </c>
      <c r="AF423" t="s">
        <v>20</v>
      </c>
    </row>
    <row r="424" spans="1:32" ht="15.75" thickBot="1">
      <c r="A424" s="23"/>
      <c r="B424" s="23"/>
      <c r="C424" s="117" t="s">
        <v>44</v>
      </c>
      <c r="D424" s="118" t="s">
        <v>11</v>
      </c>
      <c r="E424" s="119" t="s">
        <v>14</v>
      </c>
      <c r="F424" s="119" t="s">
        <v>11</v>
      </c>
      <c r="G424" s="119" t="s">
        <v>11</v>
      </c>
      <c r="H424" s="119" t="s">
        <v>14</v>
      </c>
      <c r="I424" s="119" t="s">
        <v>14</v>
      </c>
      <c r="J424" s="119" t="s">
        <v>14</v>
      </c>
      <c r="K424" s="119" t="s">
        <v>14</v>
      </c>
      <c r="L424" s="119" t="s">
        <v>14</v>
      </c>
      <c r="M424" s="119" t="s">
        <v>14</v>
      </c>
      <c r="N424" s="119" t="s">
        <v>14</v>
      </c>
      <c r="O424" s="119" t="s">
        <v>14</v>
      </c>
      <c r="P424" s="120" t="s">
        <v>14</v>
      </c>
      <c r="Q424" s="23"/>
      <c r="R424" s="121" t="s">
        <v>20</v>
      </c>
      <c r="S424" s="92"/>
      <c r="T424" s="23" t="str">
        <f>IF(COUNTIF('[3]Correpondance  PREPA MARG'!A:A,'Prépa marge'!C424)=0,IF(U423="démarque connue (valeur)","",T423),'Prépa marge'!C424)</f>
        <v/>
      </c>
      <c r="U424" s="23" t="str">
        <f t="shared" si="227"/>
        <v/>
      </c>
      <c r="V424" t="str">
        <f>IF(U424="","",IF(U424="CA HT",SUMIF('[3]Correpondance  PREPA MARG'!A:A,'Prépa marge'!T424,'[3]Correpondance  PREPA MARG'!CO:CO),""))</f>
        <v/>
      </c>
      <c r="W424" t="str">
        <f t="shared" si="221"/>
        <v/>
      </c>
      <c r="X424" t="str">
        <f>IF(U424="","",IF(AND(U424="Marge ABACO (valeur)",X418=""),SUMIF('[3]Correpondance  PREPA MARG'!A:A,'Prépa marge'!T424,'[3]Correpondance  PREPA MARG'!DB:DB),""))</f>
        <v/>
      </c>
      <c r="Y424" t="str">
        <f>IF(U424="","",IF(U424="Frais accessoires",SUMIF('[3]Correpondance  PREPA MARG'!A:A,'Prépa marge'!T424,'[3]Correpondance  PREPA MARG'!AO:AO),""))</f>
        <v/>
      </c>
      <c r="Z424" t="str">
        <f>IF(U424="","",IF(U424="Cotisation Centrale",SUMIF('[3]Correpondance  PREPA MARG'!A:A,'Prépa marge'!T424,'[3]Correpondance  PREPA MARG'!BO:BO),""))</f>
        <v/>
      </c>
      <c r="AA424" t="str">
        <f>IF(U424="","",IF(U424="CA HT REEL",SUMIF('[3]Correpondance  PREPA MARG'!A:A,'Prépa marge'!T424,'[3]Correpondance  PREPA MARG'!AB:AB),""))</f>
        <v/>
      </c>
      <c r="AB424" t="str">
        <f>IF(U424="","",IF(U424="CAMV REEL",SUMIF('[3]Correpondance  PREPA MARG'!A:A,'Prépa marge'!T424,'[3]Correpondance  PREPA MARG'!BB:BB),""))</f>
        <v/>
      </c>
      <c r="AC424" t="str">
        <f>IF(U424="","",IF(U424="démarque connue (valeur)",SUMIF('[3]Correpondance  PREPA MARG'!A:A,'Prépa marge'!T424,'[3]Correpondance  PREPA MARG'!DO:DO),""))</f>
        <v/>
      </c>
      <c r="AD424" s="2" t="str">
        <f t="shared" si="225"/>
        <v/>
      </c>
      <c r="AF424" t="s">
        <v>20</v>
      </c>
    </row>
    <row r="425" spans="1:32">
      <c r="A425" s="23"/>
      <c r="B425" s="23"/>
      <c r="C425" s="23"/>
      <c r="D425" s="23"/>
      <c r="E425" s="23"/>
      <c r="F425" s="23"/>
      <c r="G425" s="23"/>
      <c r="H425" s="23"/>
      <c r="I425" s="23"/>
      <c r="J425" s="23"/>
      <c r="K425" s="23"/>
      <c r="L425" s="23"/>
      <c r="M425" s="23"/>
      <c r="N425" s="23"/>
      <c r="O425" s="23"/>
      <c r="P425" s="23"/>
      <c r="Q425" s="23"/>
      <c r="R425" s="29" t="s">
        <v>20</v>
      </c>
      <c r="S425" s="92"/>
      <c r="T425" s="23" t="str">
        <f>IF(COUNTIF('[3]Correpondance  PREPA MARG'!A:A,'Prépa marge'!C425)=0,IF(U424="démarque connue (valeur)","",T424),'Prépa marge'!C425)</f>
        <v/>
      </c>
      <c r="U425" s="23" t="str">
        <f t="shared" si="227"/>
        <v/>
      </c>
      <c r="V425" t="str">
        <f>IF(U425="","",IF(U425="CA HT",SUMIF('[3]Correpondance  PREPA MARG'!A:A,'Prépa marge'!T425,'[3]Correpondance  PREPA MARG'!CO:CO),""))</f>
        <v/>
      </c>
      <c r="W425" t="str">
        <f t="shared" si="221"/>
        <v/>
      </c>
      <c r="X425" t="str">
        <f>IF(U425="","",IF(AND(U425="Marge ABACO (valeur)",X419=""),SUMIF('[3]Correpondance  PREPA MARG'!A:A,'Prépa marge'!T425,'[3]Correpondance  PREPA MARG'!DB:DB),""))</f>
        <v/>
      </c>
      <c r="Y425" t="str">
        <f>IF(U425="","",IF(U425="Frais accessoires",SUMIF('[3]Correpondance  PREPA MARG'!A:A,'Prépa marge'!T425,'[3]Correpondance  PREPA MARG'!AO:AO),""))</f>
        <v/>
      </c>
      <c r="Z425" t="str">
        <f>IF(U425="","",IF(U425="Cotisation Centrale",SUMIF('[3]Correpondance  PREPA MARG'!A:A,'Prépa marge'!T425,'[3]Correpondance  PREPA MARG'!BO:BO),""))</f>
        <v/>
      </c>
      <c r="AA425" t="str">
        <f>IF(U425="","",IF(U425="CA HT REEL",SUMIF('[3]Correpondance  PREPA MARG'!A:A,'Prépa marge'!T425,'[3]Correpondance  PREPA MARG'!AB:AB),""))</f>
        <v/>
      </c>
      <c r="AB425" t="str">
        <f>IF(U425="","",IF(U425="CAMV REEL",SUMIF('[3]Correpondance  PREPA MARG'!A:A,'Prépa marge'!T425,'[3]Correpondance  PREPA MARG'!BB:BB),""))</f>
        <v/>
      </c>
      <c r="AC425" t="str">
        <f>IF(U425="","",IF(U425="démarque connue (valeur)",SUMIF('[3]Correpondance  PREPA MARG'!A:A,'Prépa marge'!T425,'[3]Correpondance  PREPA MARG'!DO:DO),""))</f>
        <v/>
      </c>
      <c r="AD425" s="2" t="str">
        <f t="shared" si="225"/>
        <v/>
      </c>
      <c r="AF425" t="s">
        <v>20</v>
      </c>
    </row>
    <row r="426" spans="1:32">
      <c r="A426" s="23"/>
      <c r="B426" s="23"/>
      <c r="C426" s="24" t="str">
        <f>[2]Rens!$C$26</f>
        <v>Crèmerie Coupe</v>
      </c>
      <c r="D426" s="26">
        <f>+D384</f>
        <v>41943</v>
      </c>
      <c r="E426" s="26">
        <f t="shared" ref="E426:L426" si="243">DATE(YEAR(D426),MONTH(D426)+2,0)</f>
        <v>41973</v>
      </c>
      <c r="F426" s="26">
        <f t="shared" si="243"/>
        <v>42004</v>
      </c>
      <c r="G426" s="26">
        <f t="shared" si="243"/>
        <v>42035</v>
      </c>
      <c r="H426" s="26">
        <f t="shared" si="243"/>
        <v>42063</v>
      </c>
      <c r="I426" s="26">
        <f t="shared" si="243"/>
        <v>42094</v>
      </c>
      <c r="J426" s="26">
        <f t="shared" si="243"/>
        <v>42124</v>
      </c>
      <c r="K426" s="26">
        <f t="shared" si="243"/>
        <v>42155</v>
      </c>
      <c r="L426" s="26">
        <f t="shared" si="243"/>
        <v>42185</v>
      </c>
      <c r="M426" s="26">
        <f>DATE(YEAR(L426),MONTH(L426)+2,0)</f>
        <v>42216</v>
      </c>
      <c r="N426" s="26">
        <f>DATE(YEAR(M426),MONTH(M426)+2,0)</f>
        <v>42247</v>
      </c>
      <c r="O426" s="26">
        <f>DATE(YEAR(N426),MONTH(N426)+2,0)</f>
        <v>42277</v>
      </c>
      <c r="P426" s="27" t="s">
        <v>16</v>
      </c>
      <c r="Q426" s="23"/>
      <c r="R426" s="28" t="s">
        <v>20</v>
      </c>
      <c r="S426" s="23"/>
      <c r="T426" s="23" t="str">
        <f>IF(COUNTIF('[3]Correpondance  PREPA MARG'!A:A,'Prépa marge'!C426)=0,IF(U425="démarque connue (valeur)","",T425),'Prépa marge'!C426)</f>
        <v>Crèmerie Coupe</v>
      </c>
      <c r="U426" s="23" t="str">
        <f t="shared" si="227"/>
        <v/>
      </c>
      <c r="V426" t="str">
        <f>IF(U426="","",IF(U426="CA HT",SUMIF('[3]Correpondance  PREPA MARG'!A:A,'Prépa marge'!T426,'[3]Correpondance  PREPA MARG'!CO:CO),""))</f>
        <v/>
      </c>
      <c r="W426" t="str">
        <f t="shared" si="221"/>
        <v/>
      </c>
      <c r="X426" t="str">
        <f>IF(U426="","",IF(AND(U426="Marge ABACO (valeur)",X420=""),SUMIF('[3]Correpondance  PREPA MARG'!A:A,'Prépa marge'!T426,'[3]Correpondance  PREPA MARG'!DB:DB),""))</f>
        <v/>
      </c>
      <c r="Y426" t="str">
        <f>IF(U426="","",IF(U426="Frais accessoires",SUMIF('[3]Correpondance  PREPA MARG'!A:A,'Prépa marge'!T426,'[3]Correpondance  PREPA MARG'!AO:AO),""))</f>
        <v/>
      </c>
      <c r="Z426" t="str">
        <f>IF(U426="","",IF(U426="Cotisation Centrale",SUMIF('[3]Correpondance  PREPA MARG'!A:A,'Prépa marge'!T426,'[3]Correpondance  PREPA MARG'!BO:BO),""))</f>
        <v/>
      </c>
      <c r="AA426" t="str">
        <f>IF(U426="","",IF(U426="CA HT REEL",SUMIF('[3]Correpondance  PREPA MARG'!A:A,'Prépa marge'!T426,'[3]Correpondance  PREPA MARG'!AB:AB),""))</f>
        <v/>
      </c>
      <c r="AB426" t="str">
        <f>IF(U426="","",IF(U426="CAMV REEL",SUMIF('[3]Correpondance  PREPA MARG'!A:A,'Prépa marge'!T426,'[3]Correpondance  PREPA MARG'!BB:BB),""))</f>
        <v/>
      </c>
      <c r="AC426" t="str">
        <f>IF(U426="","",IF(U426="démarque connue (valeur)",SUMIF('[3]Correpondance  PREPA MARG'!A:A,'Prépa marge'!T426,'[3]Correpondance  PREPA MARG'!DO:DO),""))</f>
        <v/>
      </c>
      <c r="AD426" s="2" t="str">
        <f t="shared" si="225"/>
        <v/>
      </c>
      <c r="AF426" t="s">
        <v>20</v>
      </c>
    </row>
    <row r="427" spans="1:32">
      <c r="A427" s="23"/>
      <c r="B427" s="23"/>
      <c r="C427" s="23"/>
      <c r="D427" s="23"/>
      <c r="E427" s="23"/>
      <c r="F427" s="23"/>
      <c r="G427" s="23"/>
      <c r="H427" s="23"/>
      <c r="I427" s="23"/>
      <c r="J427" s="23"/>
      <c r="K427" s="23"/>
      <c r="L427" s="23"/>
      <c r="M427" s="23"/>
      <c r="N427" s="23"/>
      <c r="O427" s="23"/>
      <c r="P427" s="23"/>
      <c r="Q427" s="23"/>
      <c r="R427" s="29" t="s">
        <v>20</v>
      </c>
      <c r="S427" s="23"/>
      <c r="T427" s="23" t="str">
        <f>IF(COUNTIF('[3]Correpondance  PREPA MARG'!A:A,'Prépa marge'!C427)=0,IF(U426="démarque connue (valeur)","",T426),'Prépa marge'!C427)</f>
        <v>Crèmerie Coupe</v>
      </c>
      <c r="U427" s="23" t="str">
        <f t="shared" si="227"/>
        <v/>
      </c>
      <c r="V427" t="str">
        <f>IF(U427="","",IF(U427="CA HT",SUMIF('[3]Correpondance  PREPA MARG'!A:A,'Prépa marge'!T427,'[3]Correpondance  PREPA MARG'!CO:CO),""))</f>
        <v/>
      </c>
      <c r="W427" t="str">
        <f t="shared" si="221"/>
        <v/>
      </c>
      <c r="X427" t="str">
        <f>IF(U427="","",IF(AND(U427="Marge ABACO (valeur)",X421=""),SUMIF('[3]Correpondance  PREPA MARG'!A:A,'Prépa marge'!T427,'[3]Correpondance  PREPA MARG'!DB:DB),""))</f>
        <v/>
      </c>
      <c r="Y427" t="str">
        <f>IF(U427="","",IF(U427="Frais accessoires",SUMIF('[3]Correpondance  PREPA MARG'!A:A,'Prépa marge'!T427,'[3]Correpondance  PREPA MARG'!AO:AO),""))</f>
        <v/>
      </c>
      <c r="Z427" t="str">
        <f>IF(U427="","",IF(U427="Cotisation Centrale",SUMIF('[3]Correpondance  PREPA MARG'!A:A,'Prépa marge'!T427,'[3]Correpondance  PREPA MARG'!BO:BO),""))</f>
        <v/>
      </c>
      <c r="AA427" t="str">
        <f>IF(U427="","",IF(U427="CA HT REEL",SUMIF('[3]Correpondance  PREPA MARG'!A:A,'Prépa marge'!T427,'[3]Correpondance  PREPA MARG'!AB:AB),""))</f>
        <v/>
      </c>
      <c r="AB427" t="str">
        <f>IF(U427="","",IF(U427="CAMV REEL",SUMIF('[3]Correpondance  PREPA MARG'!A:A,'Prépa marge'!T427,'[3]Correpondance  PREPA MARG'!BB:BB),""))</f>
        <v/>
      </c>
      <c r="AC427" t="str">
        <f>IF(U427="","",IF(U427="démarque connue (valeur)",SUMIF('[3]Correpondance  PREPA MARG'!A:A,'Prépa marge'!T427,'[3]Correpondance  PREPA MARG'!DO:DO),""))</f>
        <v/>
      </c>
      <c r="AD427" s="2" t="str">
        <f t="shared" si="225"/>
        <v/>
      </c>
      <c r="AF427" t="s">
        <v>20</v>
      </c>
    </row>
    <row r="428" spans="1:32" ht="15.75" thickBot="1">
      <c r="A428" s="23"/>
      <c r="B428" s="23"/>
      <c r="C428" s="30" t="s">
        <v>18</v>
      </c>
      <c r="D428" s="31"/>
      <c r="E428" s="31"/>
      <c r="F428" s="31"/>
      <c r="G428" s="31"/>
      <c r="H428" s="31"/>
      <c r="I428" s="31"/>
      <c r="J428" s="31"/>
      <c r="K428" s="31"/>
      <c r="L428" s="31"/>
      <c r="M428" s="31"/>
      <c r="N428" s="31"/>
      <c r="O428" s="31"/>
      <c r="P428" s="32"/>
      <c r="Q428" s="23"/>
      <c r="R428" s="33" t="s">
        <v>20</v>
      </c>
      <c r="S428" s="23"/>
      <c r="T428" s="23" t="str">
        <f>IF(COUNTIF('[3]Correpondance  PREPA MARG'!A:A,'Prépa marge'!C428)=0,IF(U427="démarque connue (valeur)","",T427),'Prépa marge'!C428)</f>
        <v>Crèmerie Coupe</v>
      </c>
      <c r="U428" s="23" t="str">
        <f t="shared" si="227"/>
        <v/>
      </c>
      <c r="V428" t="str">
        <f>IF(U428="","",IF(U428="CA HT",SUMIF('[3]Correpondance  PREPA MARG'!A:A,'Prépa marge'!T428,'[3]Correpondance  PREPA MARG'!CO:CO),""))</f>
        <v/>
      </c>
      <c r="W428" t="str">
        <f t="shared" si="221"/>
        <v/>
      </c>
      <c r="X428" t="str">
        <f>IF(U428="","",IF(AND(U428="Marge ABACO (valeur)",X422=""),SUMIF('[3]Correpondance  PREPA MARG'!A:A,'Prépa marge'!T428,'[3]Correpondance  PREPA MARG'!DB:DB),""))</f>
        <v/>
      </c>
      <c r="Y428" t="str">
        <f>IF(U428="","",IF(U428="Frais accessoires",SUMIF('[3]Correpondance  PREPA MARG'!A:A,'Prépa marge'!T428,'[3]Correpondance  PREPA MARG'!AO:AO),""))</f>
        <v/>
      </c>
      <c r="Z428" t="str">
        <f>IF(U428="","",IF(U428="Cotisation Centrale",SUMIF('[3]Correpondance  PREPA MARG'!A:A,'Prépa marge'!T428,'[3]Correpondance  PREPA MARG'!BO:BO),""))</f>
        <v/>
      </c>
      <c r="AA428" t="str">
        <f>IF(U428="","",IF(U428="CA HT REEL",SUMIF('[3]Correpondance  PREPA MARG'!A:A,'Prépa marge'!T428,'[3]Correpondance  PREPA MARG'!AB:AB),""))</f>
        <v/>
      </c>
      <c r="AB428" t="str">
        <f>IF(U428="","",IF(U428="CAMV REEL",SUMIF('[3]Correpondance  PREPA MARG'!A:A,'Prépa marge'!T428,'[3]Correpondance  PREPA MARG'!BB:BB),""))</f>
        <v/>
      </c>
      <c r="AC428" t="str">
        <f>IF(U428="","",IF(U428="démarque connue (valeur)",SUMIF('[3]Correpondance  PREPA MARG'!A:A,'Prépa marge'!T428,'[3]Correpondance  PREPA MARG'!DO:DO),""))</f>
        <v/>
      </c>
      <c r="AD428" s="2" t="str">
        <f t="shared" si="225"/>
        <v/>
      </c>
      <c r="AF428" t="s">
        <v>20</v>
      </c>
    </row>
    <row r="429" spans="1:32">
      <c r="A429" s="23"/>
      <c r="B429" s="23"/>
      <c r="C429" s="34" t="s">
        <v>0</v>
      </c>
      <c r="D429" s="35"/>
      <c r="E429" s="36"/>
      <c r="F429" s="36"/>
      <c r="G429" s="36"/>
      <c r="H429" s="36"/>
      <c r="I429" s="36"/>
      <c r="J429" s="36"/>
      <c r="K429" s="36"/>
      <c r="L429" s="36"/>
      <c r="M429" s="36"/>
      <c r="N429" s="36"/>
      <c r="O429" s="37"/>
      <c r="P429" s="38">
        <f>SUM(D429:O429)</f>
        <v>0</v>
      </c>
      <c r="Q429" s="23"/>
      <c r="R429" s="39">
        <v>22902</v>
      </c>
      <c r="S429" s="23"/>
      <c r="T429" s="23" t="str">
        <f>IF(COUNTIF('[3]Correpondance  PREPA MARG'!A:A,'Prépa marge'!C429)=0,IF(U428="démarque connue (valeur)","",T428),'Prépa marge'!C429)</f>
        <v>Crèmerie Coupe</v>
      </c>
      <c r="U429" s="23" t="str">
        <f t="shared" si="227"/>
        <v>CA HT</v>
      </c>
      <c r="V429">
        <f ca="1">IF(U429="","",IF(U429="CA HT",SUMIF('[3]Correpondance  PREPA MARG'!A:A,'Prépa marge'!T429,'[3]Correpondance  PREPA MARG'!CO:CO),""))</f>
        <v>0</v>
      </c>
      <c r="W429" t="str">
        <f t="shared" si="221"/>
        <v/>
      </c>
      <c r="X429" t="str">
        <f>IF(U429="","",IF(AND(U429="Marge ABACO (valeur)",X423=""),SUMIF('[3]Correpondance  PREPA MARG'!A:A,'Prépa marge'!T429,'[3]Correpondance  PREPA MARG'!DB:DB),""))</f>
        <v/>
      </c>
      <c r="Y429" t="str">
        <f>IF(U429="","",IF(U429="Frais accessoires",SUMIF('[3]Correpondance  PREPA MARG'!A:A,'Prépa marge'!T429,'[3]Correpondance  PREPA MARG'!AO:AO),""))</f>
        <v/>
      </c>
      <c r="Z429" t="str">
        <f>IF(U429="","",IF(U429="Cotisation Centrale",SUMIF('[3]Correpondance  PREPA MARG'!A:A,'Prépa marge'!T429,'[3]Correpondance  PREPA MARG'!BO:BO),""))</f>
        <v/>
      </c>
      <c r="AA429" t="str">
        <f>IF(U429="","",IF(U429="CA HT REEL",SUMIF('[3]Correpondance  PREPA MARG'!A:A,'Prépa marge'!T429,'[3]Correpondance  PREPA MARG'!AB:AB),""))</f>
        <v/>
      </c>
      <c r="AB429" t="str">
        <f>IF(U429="","",IF(U429="CAMV REEL",SUMIF('[3]Correpondance  PREPA MARG'!A:A,'Prépa marge'!T429,'[3]Correpondance  PREPA MARG'!BB:BB),""))</f>
        <v/>
      </c>
      <c r="AC429" t="str">
        <f>IF(U429="","",IF(U429="démarque connue (valeur)",SUMIF('[3]Correpondance  PREPA MARG'!A:A,'Prépa marge'!T429,'[3]Correpondance  PREPA MARG'!DO:DO),""))</f>
        <v/>
      </c>
      <c r="AD429" s="2" t="str">
        <f t="shared" ca="1" si="225"/>
        <v/>
      </c>
      <c r="AF429">
        <v>32431</v>
      </c>
    </row>
    <row r="430" spans="1:32" ht="15.75" thickBot="1">
      <c r="A430" s="23"/>
      <c r="B430" s="23"/>
      <c r="C430" s="40" t="s">
        <v>1</v>
      </c>
      <c r="D430" s="41"/>
      <c r="E430" s="42"/>
      <c r="F430" s="42"/>
      <c r="G430" s="42"/>
      <c r="H430" s="42"/>
      <c r="I430" s="42"/>
      <c r="J430" s="42"/>
      <c r="K430" s="42"/>
      <c r="L430" s="42"/>
      <c r="M430" s="42"/>
      <c r="N430" s="42"/>
      <c r="O430" s="43"/>
      <c r="P430" s="44">
        <f>SUM(D430:O430)</f>
        <v>0</v>
      </c>
      <c r="Q430" s="23"/>
      <c r="R430" s="45">
        <v>13715</v>
      </c>
      <c r="S430" s="23"/>
      <c r="T430" s="23" t="str">
        <f>IF(COUNTIF('[3]Correpondance  PREPA MARG'!A:A,'Prépa marge'!C430)=0,IF(U429="démarque connue (valeur)","",T429),'Prépa marge'!C430)</f>
        <v>Crèmerie Coupe</v>
      </c>
      <c r="U430" s="23" t="str">
        <f t="shared" si="227"/>
        <v>PRMV ABACO</v>
      </c>
      <c r="V430" t="str">
        <f>IF(U430="","",IF(U430="CA HT",SUMIF('[3]Correpondance  PREPA MARG'!A:A,'Prépa marge'!T430,'[3]Correpondance  PREPA MARG'!CO:CO),""))</f>
        <v/>
      </c>
      <c r="W430">
        <f t="shared" ca="1" si="221"/>
        <v>0</v>
      </c>
      <c r="X430" t="str">
        <f>IF(U430="","",IF(AND(U430="Marge ABACO (valeur)",X424=""),SUMIF('[3]Correpondance  PREPA MARG'!A:A,'Prépa marge'!T430,'[3]Correpondance  PREPA MARG'!DB:DB),""))</f>
        <v/>
      </c>
      <c r="Y430" t="str">
        <f>IF(U430="","",IF(U430="Frais accessoires",SUMIF('[3]Correpondance  PREPA MARG'!A:A,'Prépa marge'!T430,'[3]Correpondance  PREPA MARG'!AO:AO),""))</f>
        <v/>
      </c>
      <c r="Z430" t="str">
        <f>IF(U430="","",IF(U430="Cotisation Centrale",SUMIF('[3]Correpondance  PREPA MARG'!A:A,'Prépa marge'!T430,'[3]Correpondance  PREPA MARG'!BO:BO),""))</f>
        <v/>
      </c>
      <c r="AA430" t="str">
        <f>IF(U430="","",IF(U430="CA HT REEL",SUMIF('[3]Correpondance  PREPA MARG'!A:A,'Prépa marge'!T430,'[3]Correpondance  PREPA MARG'!AB:AB),""))</f>
        <v/>
      </c>
      <c r="AB430" t="str">
        <f>IF(U430="","",IF(U430="CAMV REEL",SUMIF('[3]Correpondance  PREPA MARG'!A:A,'Prépa marge'!T430,'[3]Correpondance  PREPA MARG'!BB:BB),""))</f>
        <v/>
      </c>
      <c r="AC430" t="str">
        <f>IF(U430="","",IF(U430="démarque connue (valeur)",SUMIF('[3]Correpondance  PREPA MARG'!A:A,'Prépa marge'!T430,'[3]Correpondance  PREPA MARG'!DO:DO),""))</f>
        <v/>
      </c>
      <c r="AD430" s="2" t="str">
        <f t="shared" ca="1" si="225"/>
        <v/>
      </c>
      <c r="AF430">
        <v>21584</v>
      </c>
    </row>
    <row r="431" spans="1:32">
      <c r="A431" s="23"/>
      <c r="B431" s="23"/>
      <c r="C431" s="46" t="s">
        <v>19</v>
      </c>
      <c r="D431" s="47">
        <f t="shared" ref="D431:L431" si="244">D429-D430</f>
        <v>0</v>
      </c>
      <c r="E431" s="47">
        <f t="shared" si="244"/>
        <v>0</v>
      </c>
      <c r="F431" s="47">
        <f t="shared" si="244"/>
        <v>0</v>
      </c>
      <c r="G431" s="47">
        <f t="shared" si="244"/>
        <v>0</v>
      </c>
      <c r="H431" s="47">
        <f t="shared" si="244"/>
        <v>0</v>
      </c>
      <c r="I431" s="47">
        <f t="shared" si="244"/>
        <v>0</v>
      </c>
      <c r="J431" s="47">
        <f t="shared" si="244"/>
        <v>0</v>
      </c>
      <c r="K431" s="47">
        <f t="shared" si="244"/>
        <v>0</v>
      </c>
      <c r="L431" s="47">
        <f t="shared" si="244"/>
        <v>0</v>
      </c>
      <c r="M431" s="47">
        <f>M429-M430</f>
        <v>0</v>
      </c>
      <c r="N431" s="47">
        <f>N429-N430</f>
        <v>0</v>
      </c>
      <c r="O431" s="47">
        <f>O429-O430</f>
        <v>0</v>
      </c>
      <c r="P431" s="48">
        <f>P429-P430</f>
        <v>0</v>
      </c>
      <c r="Q431" s="23"/>
      <c r="R431" s="49" t="s">
        <v>20</v>
      </c>
      <c r="S431" s="23"/>
      <c r="T431" s="23" t="str">
        <f>IF(COUNTIF('[3]Correpondance  PREPA MARG'!A:A,'Prépa marge'!C431)=0,IF(U430="démarque connue (valeur)","",T430),'Prépa marge'!C431)</f>
        <v>Crèmerie Coupe</v>
      </c>
      <c r="U431" s="23" t="str">
        <f t="shared" si="227"/>
        <v>Marge ABACO (valeur)</v>
      </c>
      <c r="V431" t="str">
        <f>IF(U431="","",IF(U431="CA HT",SUMIF('[3]Correpondance  PREPA MARG'!A:A,'Prépa marge'!T431,'[3]Correpondance  PREPA MARG'!CO:CO),""))</f>
        <v/>
      </c>
      <c r="W431" t="str">
        <f t="shared" si="221"/>
        <v/>
      </c>
      <c r="X431">
        <f ca="1">IF(U431="","",IF(AND(U431="Marge ABACO (valeur)",X425=""),SUMIF('[3]Correpondance  PREPA MARG'!A:A,'Prépa marge'!T431,'[3]Correpondance  PREPA MARG'!DB:DB),""))</f>
        <v>0</v>
      </c>
      <c r="Y431" t="str">
        <f>IF(U431="","",IF(U431="Frais accessoires",SUMIF('[3]Correpondance  PREPA MARG'!A:A,'Prépa marge'!T431,'[3]Correpondance  PREPA MARG'!AO:AO),""))</f>
        <v/>
      </c>
      <c r="Z431" t="str">
        <f>IF(U431="","",IF(U431="Cotisation Centrale",SUMIF('[3]Correpondance  PREPA MARG'!A:A,'Prépa marge'!T431,'[3]Correpondance  PREPA MARG'!BO:BO),""))</f>
        <v/>
      </c>
      <c r="AA431" t="str">
        <f>IF(U431="","",IF(U431="CA HT REEL",SUMIF('[3]Correpondance  PREPA MARG'!A:A,'Prépa marge'!T431,'[3]Correpondance  PREPA MARG'!AB:AB),""))</f>
        <v/>
      </c>
      <c r="AB431" t="str">
        <f>IF(U431="","",IF(U431="CAMV REEL",SUMIF('[3]Correpondance  PREPA MARG'!A:A,'Prépa marge'!T431,'[3]Correpondance  PREPA MARG'!BB:BB),""))</f>
        <v/>
      </c>
      <c r="AC431" t="str">
        <f>IF(U431="","",IF(U431="démarque connue (valeur)",SUMIF('[3]Correpondance  PREPA MARG'!A:A,'Prépa marge'!T431,'[3]Correpondance  PREPA MARG'!DO:DO),""))</f>
        <v/>
      </c>
      <c r="AD431" s="2" t="str">
        <f t="shared" ca="1" si="225"/>
        <v/>
      </c>
      <c r="AF431" t="s">
        <v>20</v>
      </c>
    </row>
    <row r="432" spans="1:32" ht="15.75" thickBot="1">
      <c r="A432" s="23"/>
      <c r="B432" s="23"/>
      <c r="C432" s="50" t="s">
        <v>21</v>
      </c>
      <c r="D432" s="51">
        <f t="shared" ref="D432:L432" si="245">IF(D429=0,0,D431/D429)</f>
        <v>0</v>
      </c>
      <c r="E432" s="51">
        <f t="shared" si="245"/>
        <v>0</v>
      </c>
      <c r="F432" s="51">
        <f t="shared" si="245"/>
        <v>0</v>
      </c>
      <c r="G432" s="51">
        <f t="shared" si="245"/>
        <v>0</v>
      </c>
      <c r="H432" s="51">
        <f t="shared" si="245"/>
        <v>0</v>
      </c>
      <c r="I432" s="51">
        <f t="shared" si="245"/>
        <v>0</v>
      </c>
      <c r="J432" s="51">
        <f t="shared" si="245"/>
        <v>0</v>
      </c>
      <c r="K432" s="51">
        <f t="shared" si="245"/>
        <v>0</v>
      </c>
      <c r="L432" s="51">
        <f t="shared" si="245"/>
        <v>0</v>
      </c>
      <c r="M432" s="51">
        <f>IF(M429=0,0,M431/M429)</f>
        <v>0</v>
      </c>
      <c r="N432" s="51">
        <f>IF(N429=0,0,N431/N429)</f>
        <v>0</v>
      </c>
      <c r="O432" s="51">
        <f>IF(O429=0,0,O431/O429)</f>
        <v>0</v>
      </c>
      <c r="P432" s="52">
        <f>IF(P429=0,0,P431/P429)</f>
        <v>0</v>
      </c>
      <c r="Q432" s="23"/>
      <c r="R432" s="53" t="s">
        <v>20</v>
      </c>
      <c r="S432" s="23"/>
      <c r="T432" s="23" t="str">
        <f>IF(COUNTIF('[3]Correpondance  PREPA MARG'!A:A,'Prépa marge'!C432)=0,IF(U431="démarque connue (valeur)","",T431),'Prépa marge'!C432)</f>
        <v>Crèmerie Coupe</v>
      </c>
      <c r="U432" s="23" t="str">
        <f t="shared" si="227"/>
        <v/>
      </c>
      <c r="V432" t="str">
        <f>IF(U432="","",IF(U432="CA HT",SUMIF('[3]Correpondance  PREPA MARG'!A:A,'Prépa marge'!T432,'[3]Correpondance  PREPA MARG'!CO:CO),""))</f>
        <v/>
      </c>
      <c r="W432" t="str">
        <f t="shared" si="221"/>
        <v/>
      </c>
      <c r="X432" t="str">
        <f>IF(U432="","",IF(AND(U432="Marge ABACO (valeur)",X426=""),SUMIF('[3]Correpondance  PREPA MARG'!A:A,'Prépa marge'!T432,'[3]Correpondance  PREPA MARG'!DB:DB),""))</f>
        <v/>
      </c>
      <c r="Y432" t="str">
        <f>IF(U432="","",IF(U432="Frais accessoires",SUMIF('[3]Correpondance  PREPA MARG'!A:A,'Prépa marge'!T432,'[3]Correpondance  PREPA MARG'!AO:AO),""))</f>
        <v/>
      </c>
      <c r="Z432" t="str">
        <f>IF(U432="","",IF(U432="Cotisation Centrale",SUMIF('[3]Correpondance  PREPA MARG'!A:A,'Prépa marge'!T432,'[3]Correpondance  PREPA MARG'!BO:BO),""))</f>
        <v/>
      </c>
      <c r="AA432" t="str">
        <f>IF(U432="","",IF(U432="CA HT REEL",SUMIF('[3]Correpondance  PREPA MARG'!A:A,'Prépa marge'!T432,'[3]Correpondance  PREPA MARG'!AB:AB),""))</f>
        <v/>
      </c>
      <c r="AB432" t="str">
        <f>IF(U432="","",IF(U432="CAMV REEL",SUMIF('[3]Correpondance  PREPA MARG'!A:A,'Prépa marge'!T432,'[3]Correpondance  PREPA MARG'!BB:BB),""))</f>
        <v/>
      </c>
      <c r="AC432" t="str">
        <f>IF(U432="","",IF(U432="démarque connue (valeur)",SUMIF('[3]Correpondance  PREPA MARG'!A:A,'Prépa marge'!T432,'[3]Correpondance  PREPA MARG'!DO:DO),""))</f>
        <v/>
      </c>
      <c r="AD432" s="2" t="str">
        <f t="shared" si="225"/>
        <v/>
      </c>
      <c r="AF432" t="s">
        <v>20</v>
      </c>
    </row>
    <row r="433" spans="1:32">
      <c r="A433" s="23"/>
      <c r="B433" s="23"/>
      <c r="C433" s="54" t="s">
        <v>3</v>
      </c>
      <c r="D433" s="35"/>
      <c r="E433" s="36"/>
      <c r="F433" s="36"/>
      <c r="G433" s="36"/>
      <c r="H433" s="36"/>
      <c r="I433" s="55"/>
      <c r="J433" s="55"/>
      <c r="K433" s="36"/>
      <c r="L433" s="36"/>
      <c r="M433" s="36"/>
      <c r="N433" s="36"/>
      <c r="O433" s="37"/>
      <c r="P433" s="56">
        <f>SUM(D433:O433)</f>
        <v>0</v>
      </c>
      <c r="Q433" s="23"/>
      <c r="R433" s="57">
        <v>140.30999999999995</v>
      </c>
      <c r="S433" s="23"/>
      <c r="T433" s="23" t="str">
        <f>IF(COUNTIF('[3]Correpondance  PREPA MARG'!A:A,'Prépa marge'!C433)=0,IF(U432="démarque connue (valeur)","",T432),'Prépa marge'!C433)</f>
        <v>Crèmerie Coupe</v>
      </c>
      <c r="U433" s="23" t="str">
        <f t="shared" si="227"/>
        <v>Frais accessoires</v>
      </c>
      <c r="V433" t="str">
        <f>IF(U433="","",IF(U433="CA HT",SUMIF('[3]Correpondance  PREPA MARG'!A:A,'Prépa marge'!T433,'[3]Correpondance  PREPA MARG'!CO:CO),""))</f>
        <v/>
      </c>
      <c r="W433" t="str">
        <f t="shared" si="221"/>
        <v/>
      </c>
      <c r="X433" t="str">
        <f>IF(U433="","",IF(AND(U433="Marge ABACO (valeur)",X427=""),SUMIF('[3]Correpondance  PREPA MARG'!A:A,'Prépa marge'!T433,'[3]Correpondance  PREPA MARG'!DB:DB),""))</f>
        <v/>
      </c>
      <c r="Y433">
        <f ca="1">IF(U433="","",IF(U433="Frais accessoires",SUMIF('[3]Correpondance  PREPA MARG'!A:A,'Prépa marge'!T433,'[3]Correpondance  PREPA MARG'!AO:AO),""))</f>
        <v>0</v>
      </c>
      <c r="Z433" t="str">
        <f>IF(U433="","",IF(U433="Cotisation Centrale",SUMIF('[3]Correpondance  PREPA MARG'!A:A,'Prépa marge'!T433,'[3]Correpondance  PREPA MARG'!BO:BO),""))</f>
        <v/>
      </c>
      <c r="AA433" t="str">
        <f>IF(U433="","",IF(U433="CA HT REEL",SUMIF('[3]Correpondance  PREPA MARG'!A:A,'Prépa marge'!T433,'[3]Correpondance  PREPA MARG'!AB:AB),""))</f>
        <v/>
      </c>
      <c r="AB433" t="str">
        <f>IF(U433="","",IF(U433="CAMV REEL",SUMIF('[3]Correpondance  PREPA MARG'!A:A,'Prépa marge'!T433,'[3]Correpondance  PREPA MARG'!BB:BB),""))</f>
        <v/>
      </c>
      <c r="AC433" t="str">
        <f>IF(U433="","",IF(U433="démarque connue (valeur)",SUMIF('[3]Correpondance  PREPA MARG'!A:A,'Prépa marge'!T433,'[3]Correpondance  PREPA MARG'!DO:DO),""))</f>
        <v/>
      </c>
      <c r="AD433" s="2" t="str">
        <f t="shared" ca="1" si="225"/>
        <v/>
      </c>
      <c r="AF433">
        <v>101.6</v>
      </c>
    </row>
    <row r="434" spans="1:32" ht="15.75" thickBot="1">
      <c r="A434" s="23"/>
      <c r="B434" s="23"/>
      <c r="C434" s="58" t="s">
        <v>4</v>
      </c>
      <c r="D434" s="41"/>
      <c r="E434" s="42"/>
      <c r="F434" s="42"/>
      <c r="G434" s="42"/>
      <c r="H434" s="42"/>
      <c r="I434" s="42"/>
      <c r="J434" s="42"/>
      <c r="K434" s="42"/>
      <c r="L434" s="42"/>
      <c r="M434" s="42"/>
      <c r="N434" s="42"/>
      <c r="O434" s="43"/>
      <c r="P434" s="56">
        <f>SUM(D434:O434)</f>
        <v>0</v>
      </c>
      <c r="Q434" s="23"/>
      <c r="R434" s="57">
        <v>382.60999999999967</v>
      </c>
      <c r="S434" s="23"/>
      <c r="T434" s="23" t="str">
        <f>IF(COUNTIF('[3]Correpondance  PREPA MARG'!A:A,'Prépa marge'!C434)=0,IF(U433="démarque connue (valeur)","",T433),'Prépa marge'!C434)</f>
        <v>Crèmerie Coupe</v>
      </c>
      <c r="U434" s="23" t="str">
        <f t="shared" si="227"/>
        <v>Cotisation Centrale</v>
      </c>
      <c r="V434" t="str">
        <f>IF(U434="","",IF(U434="CA HT",SUMIF('[3]Correpondance  PREPA MARG'!A:A,'Prépa marge'!T434,'[3]Correpondance  PREPA MARG'!CO:CO),""))</f>
        <v/>
      </c>
      <c r="W434" t="str">
        <f t="shared" si="221"/>
        <v/>
      </c>
      <c r="X434" t="str">
        <f>IF(U434="","",IF(AND(U434="Marge ABACO (valeur)",X428=""),SUMIF('[3]Correpondance  PREPA MARG'!A:A,'Prépa marge'!T434,'[3]Correpondance  PREPA MARG'!DB:DB),""))</f>
        <v/>
      </c>
      <c r="Y434" t="str">
        <f>IF(U434="","",IF(U434="Frais accessoires",SUMIF('[3]Correpondance  PREPA MARG'!A:A,'Prépa marge'!T434,'[3]Correpondance  PREPA MARG'!AO:AO),""))</f>
        <v/>
      </c>
      <c r="Z434">
        <f ca="1">IF(U434="","",IF(U434="Cotisation Centrale",SUMIF('[3]Correpondance  PREPA MARG'!A:A,'Prépa marge'!T434,'[3]Correpondance  PREPA MARG'!BO:BO),""))</f>
        <v>0</v>
      </c>
      <c r="AA434" t="str">
        <f>IF(U434="","",IF(U434="CA HT REEL",SUMIF('[3]Correpondance  PREPA MARG'!A:A,'Prépa marge'!T434,'[3]Correpondance  PREPA MARG'!AB:AB),""))</f>
        <v/>
      </c>
      <c r="AB434" t="str">
        <f>IF(U434="","",IF(U434="CAMV REEL",SUMIF('[3]Correpondance  PREPA MARG'!A:A,'Prépa marge'!T434,'[3]Correpondance  PREPA MARG'!BB:BB),""))</f>
        <v/>
      </c>
      <c r="AC434" t="str">
        <f>IF(U434="","",IF(U434="démarque connue (valeur)",SUMIF('[3]Correpondance  PREPA MARG'!A:A,'Prépa marge'!T434,'[3]Correpondance  PREPA MARG'!DO:DO),""))</f>
        <v/>
      </c>
      <c r="AD434" s="2" t="str">
        <f t="shared" ca="1" si="225"/>
        <v/>
      </c>
      <c r="AF434">
        <v>547.04999999999995</v>
      </c>
    </row>
    <row r="435" spans="1:32">
      <c r="A435" s="23"/>
      <c r="B435" s="23"/>
      <c r="C435" s="59" t="s">
        <v>22</v>
      </c>
      <c r="D435" s="60">
        <f t="shared" ref="D435:L435" si="246">IF(D441&lt;&gt;0,(D433+D434)/D441,0)</f>
        <v>0</v>
      </c>
      <c r="E435" s="60">
        <f t="shared" si="246"/>
        <v>0</v>
      </c>
      <c r="F435" s="60">
        <f t="shared" si="246"/>
        <v>0</v>
      </c>
      <c r="G435" s="60">
        <f t="shared" si="246"/>
        <v>0</v>
      </c>
      <c r="H435" s="60">
        <f t="shared" si="246"/>
        <v>0</v>
      </c>
      <c r="I435" s="60">
        <f t="shared" si="246"/>
        <v>0</v>
      </c>
      <c r="J435" s="60">
        <f t="shared" si="246"/>
        <v>0</v>
      </c>
      <c r="K435" s="60">
        <f t="shared" si="246"/>
        <v>0</v>
      </c>
      <c r="L435" s="60">
        <f t="shared" si="246"/>
        <v>0</v>
      </c>
      <c r="M435" s="60">
        <f>IF(M441&lt;&gt;0,(M433+M434)/M441,0)</f>
        <v>0</v>
      </c>
      <c r="N435" s="60">
        <f>IF(N441&lt;&gt;0,(N433+N434)/N441,0)</f>
        <v>0</v>
      </c>
      <c r="O435" s="60">
        <f>IF(O441&lt;&gt;0,(O433+O434)/O441,0)</f>
        <v>0</v>
      </c>
      <c r="P435" s="61">
        <f>IF(P441&lt;&gt;0,(P433+P434)/P441,0)</f>
        <v>0</v>
      </c>
      <c r="Q435" s="23"/>
      <c r="R435" s="62" t="s">
        <v>20</v>
      </c>
      <c r="S435" s="23"/>
      <c r="T435" s="23" t="str">
        <f>IF(COUNTIF('[3]Correpondance  PREPA MARG'!A:A,'Prépa marge'!C435)=0,IF(U434="démarque connue (valeur)","",T434),'Prépa marge'!C435)</f>
        <v>Crèmerie Coupe</v>
      </c>
      <c r="U435" s="23" t="str">
        <f t="shared" si="227"/>
        <v/>
      </c>
      <c r="V435" t="str">
        <f>IF(U435="","",IF(U435="CA HT",SUMIF('[3]Correpondance  PREPA MARG'!A:A,'Prépa marge'!T435,'[3]Correpondance  PREPA MARG'!CO:CO),""))</f>
        <v/>
      </c>
      <c r="W435" t="str">
        <f t="shared" si="221"/>
        <v/>
      </c>
      <c r="X435" t="str">
        <f>IF(U435="","",IF(AND(U435="Marge ABACO (valeur)",X429=""),SUMIF('[3]Correpondance  PREPA MARG'!A:A,'Prépa marge'!T435,'[3]Correpondance  PREPA MARG'!DB:DB),""))</f>
        <v/>
      </c>
      <c r="Y435" t="str">
        <f>IF(U435="","",IF(U435="Frais accessoires",SUMIF('[3]Correpondance  PREPA MARG'!A:A,'Prépa marge'!T435,'[3]Correpondance  PREPA MARG'!AO:AO),""))</f>
        <v/>
      </c>
      <c r="Z435" t="str">
        <f>IF(U435="","",IF(U435="Cotisation Centrale",SUMIF('[3]Correpondance  PREPA MARG'!A:A,'Prépa marge'!T435,'[3]Correpondance  PREPA MARG'!BO:BO),""))</f>
        <v/>
      </c>
      <c r="AA435" t="str">
        <f>IF(U435="","",IF(U435="CA HT REEL",SUMIF('[3]Correpondance  PREPA MARG'!A:A,'Prépa marge'!T435,'[3]Correpondance  PREPA MARG'!AB:AB),""))</f>
        <v/>
      </c>
      <c r="AB435" t="str">
        <f>IF(U435="","",IF(U435="CAMV REEL",SUMIF('[3]Correpondance  PREPA MARG'!A:A,'Prépa marge'!T435,'[3]Correpondance  PREPA MARG'!BB:BB),""))</f>
        <v/>
      </c>
      <c r="AC435" t="str">
        <f>IF(U435="","",IF(U435="démarque connue (valeur)",SUMIF('[3]Correpondance  PREPA MARG'!A:A,'Prépa marge'!T435,'[3]Correpondance  PREPA MARG'!DO:DO),""))</f>
        <v/>
      </c>
      <c r="AD435" s="2" t="str">
        <f t="shared" si="225"/>
        <v/>
      </c>
      <c r="AF435" t="s">
        <v>20</v>
      </c>
    </row>
    <row r="436" spans="1:32">
      <c r="A436" s="23"/>
      <c r="B436" s="23"/>
      <c r="C436" s="63" t="s">
        <v>23</v>
      </c>
      <c r="D436" s="64">
        <f>D430+D433+D434</f>
        <v>0</v>
      </c>
      <c r="E436" s="64">
        <f t="shared" ref="E436:L436" si="247">E430+E433+E434</f>
        <v>0</v>
      </c>
      <c r="F436" s="64">
        <f t="shared" si="247"/>
        <v>0</v>
      </c>
      <c r="G436" s="64">
        <f t="shared" si="247"/>
        <v>0</v>
      </c>
      <c r="H436" s="64">
        <f t="shared" si="247"/>
        <v>0</v>
      </c>
      <c r="I436" s="64">
        <f t="shared" si="247"/>
        <v>0</v>
      </c>
      <c r="J436" s="64">
        <f t="shared" si="247"/>
        <v>0</v>
      </c>
      <c r="K436" s="64">
        <f t="shared" si="247"/>
        <v>0</v>
      </c>
      <c r="L436" s="64">
        <f t="shared" si="247"/>
        <v>0</v>
      </c>
      <c r="M436" s="64">
        <f>M430+M433+M434</f>
        <v>0</v>
      </c>
      <c r="N436" s="64">
        <f>N430+N433+N434</f>
        <v>0</v>
      </c>
      <c r="O436" s="64">
        <f>O430+O433+O434</f>
        <v>0</v>
      </c>
      <c r="P436" s="65">
        <f>SUM(D436:O436)</f>
        <v>0</v>
      </c>
      <c r="Q436" s="23"/>
      <c r="R436" s="66" t="s">
        <v>20</v>
      </c>
      <c r="S436" s="23"/>
      <c r="T436" s="23" t="str">
        <f>IF(COUNTIF('[3]Correpondance  PREPA MARG'!A:A,'Prépa marge'!C436)=0,IF(U435="démarque connue (valeur)","",T435),'Prépa marge'!C436)</f>
        <v>Crèmerie Coupe</v>
      </c>
      <c r="U436" s="23" t="str">
        <f t="shared" si="227"/>
        <v/>
      </c>
      <c r="V436" t="str">
        <f>IF(U436="","",IF(U436="CA HT",SUMIF('[3]Correpondance  PREPA MARG'!A:A,'Prépa marge'!T436,'[3]Correpondance  PREPA MARG'!CO:CO),""))</f>
        <v/>
      </c>
      <c r="W436" t="str">
        <f t="shared" ca="1" si="221"/>
        <v/>
      </c>
      <c r="X436" t="str">
        <f>IF(U436="","",IF(AND(U436="Marge ABACO (valeur)",X430=""),SUMIF('[3]Correpondance  PREPA MARG'!A:A,'Prépa marge'!T436,'[3]Correpondance  PREPA MARG'!DB:DB),""))</f>
        <v/>
      </c>
      <c r="Y436" t="str">
        <f>IF(U436="","",IF(U436="Frais accessoires",SUMIF('[3]Correpondance  PREPA MARG'!A:A,'Prépa marge'!T436,'[3]Correpondance  PREPA MARG'!AO:AO),""))</f>
        <v/>
      </c>
      <c r="Z436" t="str">
        <f>IF(U436="","",IF(U436="Cotisation Centrale",SUMIF('[3]Correpondance  PREPA MARG'!A:A,'Prépa marge'!T436,'[3]Correpondance  PREPA MARG'!BO:BO),""))</f>
        <v/>
      </c>
      <c r="AA436" t="str">
        <f>IF(U436="","",IF(U436="CA HT REEL",SUMIF('[3]Correpondance  PREPA MARG'!A:A,'Prépa marge'!T436,'[3]Correpondance  PREPA MARG'!AB:AB),""))</f>
        <v/>
      </c>
      <c r="AB436" t="str">
        <f>IF(U436="","",IF(U436="CAMV REEL",SUMIF('[3]Correpondance  PREPA MARG'!A:A,'Prépa marge'!T436,'[3]Correpondance  PREPA MARG'!BB:BB),""))</f>
        <v/>
      </c>
      <c r="AC436" t="str">
        <f>IF(U436="","",IF(U436="démarque connue (valeur)",SUMIF('[3]Correpondance  PREPA MARG'!A:A,'Prépa marge'!T436,'[3]Correpondance  PREPA MARG'!DO:DO),""))</f>
        <v/>
      </c>
      <c r="AD436" s="2" t="str">
        <f t="shared" ca="1" si="225"/>
        <v/>
      </c>
      <c r="AF436" t="s">
        <v>20</v>
      </c>
    </row>
    <row r="437" spans="1:32">
      <c r="A437" s="23"/>
      <c r="B437" s="23"/>
      <c r="C437" s="63" t="s">
        <v>19</v>
      </c>
      <c r="D437" s="64">
        <f t="shared" ref="D437:L437" si="248">D429-D436</f>
        <v>0</v>
      </c>
      <c r="E437" s="64">
        <f t="shared" si="248"/>
        <v>0</v>
      </c>
      <c r="F437" s="64">
        <f t="shared" si="248"/>
        <v>0</v>
      </c>
      <c r="G437" s="64">
        <f t="shared" si="248"/>
        <v>0</v>
      </c>
      <c r="H437" s="64">
        <f t="shared" si="248"/>
        <v>0</v>
      </c>
      <c r="I437" s="64">
        <f t="shared" si="248"/>
        <v>0</v>
      </c>
      <c r="J437" s="64">
        <f t="shared" si="248"/>
        <v>0</v>
      </c>
      <c r="K437" s="64">
        <f t="shared" si="248"/>
        <v>0</v>
      </c>
      <c r="L437" s="64">
        <f t="shared" si="248"/>
        <v>0</v>
      </c>
      <c r="M437" s="64">
        <f>M429-M436</f>
        <v>0</v>
      </c>
      <c r="N437" s="64">
        <f>N429-N436</f>
        <v>0</v>
      </c>
      <c r="O437" s="64">
        <f>O429-O436</f>
        <v>0</v>
      </c>
      <c r="P437" s="65">
        <f>SUM(D437:O437)</f>
        <v>0</v>
      </c>
      <c r="Q437" s="23"/>
      <c r="R437" s="66" t="s">
        <v>20</v>
      </c>
      <c r="S437" s="23"/>
      <c r="T437" s="23" t="str">
        <f>IF(COUNTIF('[3]Correpondance  PREPA MARG'!A:A,'Prépa marge'!C437)=0,IF(U436="démarque connue (valeur)","",T436),'Prépa marge'!C437)</f>
        <v>Crèmerie Coupe</v>
      </c>
      <c r="U437" s="23" t="str">
        <f t="shared" si="227"/>
        <v>Marge ABACO (valeur)</v>
      </c>
      <c r="V437" t="str">
        <f>IF(U437="","",IF(U437="CA HT",SUMIF('[3]Correpondance  PREPA MARG'!A:A,'Prépa marge'!T437,'[3]Correpondance  PREPA MARG'!CO:CO),""))</f>
        <v/>
      </c>
      <c r="W437" t="str">
        <f t="shared" si="221"/>
        <v/>
      </c>
      <c r="X437" t="str">
        <f ca="1">IF(U437="","",IF(AND(U437="Marge ABACO (valeur)",X431=""),SUMIF('[3]Correpondance  PREPA MARG'!A:A,'Prépa marge'!T437,'[3]Correpondance  PREPA MARG'!DB:DB),""))</f>
        <v/>
      </c>
      <c r="Y437" t="str">
        <f>IF(U437="","",IF(U437="Frais accessoires",SUMIF('[3]Correpondance  PREPA MARG'!A:A,'Prépa marge'!T437,'[3]Correpondance  PREPA MARG'!AO:AO),""))</f>
        <v/>
      </c>
      <c r="Z437" t="str">
        <f>IF(U437="","",IF(U437="Cotisation Centrale",SUMIF('[3]Correpondance  PREPA MARG'!A:A,'Prépa marge'!T437,'[3]Correpondance  PREPA MARG'!BO:BO),""))</f>
        <v/>
      </c>
      <c r="AA437" t="str">
        <f>IF(U437="","",IF(U437="CA HT REEL",SUMIF('[3]Correpondance  PREPA MARG'!A:A,'Prépa marge'!T437,'[3]Correpondance  PREPA MARG'!AB:AB),""))</f>
        <v/>
      </c>
      <c r="AB437" t="str">
        <f>IF(U437="","",IF(U437="CAMV REEL",SUMIF('[3]Correpondance  PREPA MARG'!A:A,'Prépa marge'!T437,'[3]Correpondance  PREPA MARG'!BB:BB),""))</f>
        <v/>
      </c>
      <c r="AC437" t="str">
        <f>IF(U437="","",IF(U437="démarque connue (valeur)",SUMIF('[3]Correpondance  PREPA MARG'!A:A,'Prépa marge'!T437,'[3]Correpondance  PREPA MARG'!DO:DO),""))</f>
        <v/>
      </c>
      <c r="AD437" s="2" t="str">
        <f t="shared" ca="1" si="225"/>
        <v/>
      </c>
      <c r="AF437" t="s">
        <v>20</v>
      </c>
    </row>
    <row r="438" spans="1:32">
      <c r="A438" s="23"/>
      <c r="B438" s="23"/>
      <c r="C438" s="50" t="s">
        <v>24</v>
      </c>
      <c r="D438" s="67">
        <f t="shared" ref="D438:L438" si="249">IF(D429=0,0,D437/D429)</f>
        <v>0</v>
      </c>
      <c r="E438" s="67">
        <f t="shared" si="249"/>
        <v>0</v>
      </c>
      <c r="F438" s="67">
        <f t="shared" si="249"/>
        <v>0</v>
      </c>
      <c r="G438" s="67">
        <f t="shared" si="249"/>
        <v>0</v>
      </c>
      <c r="H438" s="67">
        <f t="shared" si="249"/>
        <v>0</v>
      </c>
      <c r="I438" s="67">
        <f t="shared" si="249"/>
        <v>0</v>
      </c>
      <c r="J438" s="67">
        <f t="shared" si="249"/>
        <v>0</v>
      </c>
      <c r="K438" s="67">
        <f t="shared" si="249"/>
        <v>0</v>
      </c>
      <c r="L438" s="67">
        <f t="shared" si="249"/>
        <v>0</v>
      </c>
      <c r="M438" s="67">
        <f>IF(M429=0,0,M437/M429)</f>
        <v>0</v>
      </c>
      <c r="N438" s="67">
        <f>IF(N429=0,0,N437/N429)</f>
        <v>0</v>
      </c>
      <c r="O438" s="67">
        <f>IF(O429=0,0,O437/O429)</f>
        <v>0</v>
      </c>
      <c r="P438" s="67">
        <f>IF(P429=0,0,P437/P429)</f>
        <v>0</v>
      </c>
      <c r="Q438" s="23"/>
      <c r="R438" s="68" t="s">
        <v>20</v>
      </c>
      <c r="S438" s="23"/>
      <c r="T438" s="23" t="str">
        <f>IF(COUNTIF('[3]Correpondance  PREPA MARG'!A:A,'Prépa marge'!C438)=0,IF(U437="démarque connue (valeur)","",T437),'Prépa marge'!C438)</f>
        <v>Crèmerie Coupe</v>
      </c>
      <c r="U438" s="23" t="str">
        <f t="shared" si="227"/>
        <v/>
      </c>
      <c r="V438" t="str">
        <f>IF(U438="","",IF(U438="CA HT",SUMIF('[3]Correpondance  PREPA MARG'!A:A,'Prépa marge'!T438,'[3]Correpondance  PREPA MARG'!CO:CO),""))</f>
        <v/>
      </c>
      <c r="W438" t="str">
        <f t="shared" si="221"/>
        <v/>
      </c>
      <c r="X438" t="str">
        <f>IF(U438="","",IF(AND(U438="Marge ABACO (valeur)",X432=""),SUMIF('[3]Correpondance  PREPA MARG'!A:A,'Prépa marge'!T438,'[3]Correpondance  PREPA MARG'!DB:DB),""))</f>
        <v/>
      </c>
      <c r="Y438" t="str">
        <f>IF(U438="","",IF(U438="Frais accessoires",SUMIF('[3]Correpondance  PREPA MARG'!A:A,'Prépa marge'!T438,'[3]Correpondance  PREPA MARG'!AO:AO),""))</f>
        <v/>
      </c>
      <c r="Z438" t="str">
        <f>IF(U438="","",IF(U438="Cotisation Centrale",SUMIF('[3]Correpondance  PREPA MARG'!A:A,'Prépa marge'!T438,'[3]Correpondance  PREPA MARG'!BO:BO),""))</f>
        <v/>
      </c>
      <c r="AA438" t="str">
        <f>IF(U438="","",IF(U438="CA HT REEL",SUMIF('[3]Correpondance  PREPA MARG'!A:A,'Prépa marge'!T438,'[3]Correpondance  PREPA MARG'!AB:AB),""))</f>
        <v/>
      </c>
      <c r="AB438" t="str">
        <f>IF(U438="","",IF(U438="CAMV REEL",SUMIF('[3]Correpondance  PREPA MARG'!A:A,'Prépa marge'!T438,'[3]Correpondance  PREPA MARG'!BB:BB),""))</f>
        <v/>
      </c>
      <c r="AC438" t="str">
        <f>IF(U438="","",IF(U438="démarque connue (valeur)",SUMIF('[3]Correpondance  PREPA MARG'!A:A,'Prépa marge'!T438,'[3]Correpondance  PREPA MARG'!DO:DO),""))</f>
        <v/>
      </c>
      <c r="AD438" s="2" t="str">
        <f t="shared" si="225"/>
        <v/>
      </c>
      <c r="AF438" t="s">
        <v>20</v>
      </c>
    </row>
    <row r="439" spans="1:32">
      <c r="A439" s="23"/>
      <c r="B439" s="23"/>
      <c r="C439" s="23"/>
      <c r="D439" s="23"/>
      <c r="E439" s="23"/>
      <c r="F439" s="23"/>
      <c r="G439" s="23"/>
      <c r="H439" s="23"/>
      <c r="I439" s="23"/>
      <c r="J439" s="23"/>
      <c r="K439" s="23"/>
      <c r="L439" s="23"/>
      <c r="M439" s="23"/>
      <c r="N439" s="23"/>
      <c r="O439" s="23"/>
      <c r="P439" s="23"/>
      <c r="Q439" s="23"/>
      <c r="R439" s="29" t="s">
        <v>20</v>
      </c>
      <c r="S439" s="23"/>
      <c r="T439" s="23" t="str">
        <f>IF(COUNTIF('[3]Correpondance  PREPA MARG'!A:A,'Prépa marge'!C439)=0,IF(U438="démarque connue (valeur)","",T438),'Prépa marge'!C439)</f>
        <v>Crèmerie Coupe</v>
      </c>
      <c r="U439" s="23" t="str">
        <f t="shared" si="227"/>
        <v/>
      </c>
      <c r="V439" t="str">
        <f>IF(U439="","",IF(U439="CA HT",SUMIF('[3]Correpondance  PREPA MARG'!A:A,'Prépa marge'!T439,'[3]Correpondance  PREPA MARG'!CO:CO),""))</f>
        <v/>
      </c>
      <c r="W439" t="str">
        <f t="shared" si="221"/>
        <v/>
      </c>
      <c r="X439" t="str">
        <f>IF(U439="","",IF(AND(U439="Marge ABACO (valeur)",X433=""),SUMIF('[3]Correpondance  PREPA MARG'!A:A,'Prépa marge'!T439,'[3]Correpondance  PREPA MARG'!DB:DB),""))</f>
        <v/>
      </c>
      <c r="Y439" t="str">
        <f>IF(U439="","",IF(U439="Frais accessoires",SUMIF('[3]Correpondance  PREPA MARG'!A:A,'Prépa marge'!T439,'[3]Correpondance  PREPA MARG'!AO:AO),""))</f>
        <v/>
      </c>
      <c r="Z439" t="str">
        <f>IF(U439="","",IF(U439="Cotisation Centrale",SUMIF('[3]Correpondance  PREPA MARG'!A:A,'Prépa marge'!T439,'[3]Correpondance  PREPA MARG'!BO:BO),""))</f>
        <v/>
      </c>
      <c r="AA439" t="str">
        <f>IF(U439="","",IF(U439="CA HT REEL",SUMIF('[3]Correpondance  PREPA MARG'!A:A,'Prépa marge'!T439,'[3]Correpondance  PREPA MARG'!AB:AB),""))</f>
        <v/>
      </c>
      <c r="AB439" t="str">
        <f>IF(U439="","",IF(U439="CAMV REEL",SUMIF('[3]Correpondance  PREPA MARG'!A:A,'Prépa marge'!T439,'[3]Correpondance  PREPA MARG'!BB:BB),""))</f>
        <v/>
      </c>
      <c r="AC439" t="str">
        <f>IF(U439="","",IF(U439="démarque connue (valeur)",SUMIF('[3]Correpondance  PREPA MARG'!A:A,'Prépa marge'!T439,'[3]Correpondance  PREPA MARG'!DO:DO),""))</f>
        <v/>
      </c>
      <c r="AD439" s="2" t="str">
        <f t="shared" si="225"/>
        <v/>
      </c>
      <c r="AF439" t="s">
        <v>20</v>
      </c>
    </row>
    <row r="440" spans="1:32" ht="15.75" thickBot="1">
      <c r="A440" s="23"/>
      <c r="B440" s="23"/>
      <c r="C440" s="30" t="s">
        <v>25</v>
      </c>
      <c r="D440" s="31"/>
      <c r="E440" s="31"/>
      <c r="F440" s="31"/>
      <c r="G440" s="31"/>
      <c r="H440" s="31"/>
      <c r="I440" s="31"/>
      <c r="J440" s="31"/>
      <c r="K440" s="31"/>
      <c r="L440" s="31"/>
      <c r="M440" s="31"/>
      <c r="N440" s="31"/>
      <c r="O440" s="31"/>
      <c r="P440" s="32"/>
      <c r="Q440" s="23"/>
      <c r="R440" s="33" t="s">
        <v>20</v>
      </c>
      <c r="S440" s="23"/>
      <c r="T440" s="23" t="str">
        <f>IF(COUNTIF('[3]Correpondance  PREPA MARG'!A:A,'Prépa marge'!C440)=0,IF(U439="démarque connue (valeur)","",T439),'Prépa marge'!C440)</f>
        <v>Crèmerie Coupe</v>
      </c>
      <c r="U440" s="23" t="str">
        <f t="shared" si="227"/>
        <v/>
      </c>
      <c r="V440" t="str">
        <f>IF(U440="","",IF(U440="CA HT",SUMIF('[3]Correpondance  PREPA MARG'!A:A,'Prépa marge'!T440,'[3]Correpondance  PREPA MARG'!CO:CO),""))</f>
        <v/>
      </c>
      <c r="W440" t="str">
        <f t="shared" si="221"/>
        <v/>
      </c>
      <c r="X440" t="str">
        <f>IF(U440="","",IF(AND(U440="Marge ABACO (valeur)",X434=""),SUMIF('[3]Correpondance  PREPA MARG'!A:A,'Prépa marge'!T440,'[3]Correpondance  PREPA MARG'!DB:DB),""))</f>
        <v/>
      </c>
      <c r="Y440" t="str">
        <f>IF(U440="","",IF(U440="Frais accessoires",SUMIF('[3]Correpondance  PREPA MARG'!A:A,'Prépa marge'!T440,'[3]Correpondance  PREPA MARG'!AO:AO),""))</f>
        <v/>
      </c>
      <c r="Z440" t="str">
        <f>IF(U440="","",IF(U440="Cotisation Centrale",SUMIF('[3]Correpondance  PREPA MARG'!A:A,'Prépa marge'!T440,'[3]Correpondance  PREPA MARG'!BO:BO),""))</f>
        <v/>
      </c>
      <c r="AA440" t="str">
        <f>IF(U440="","",IF(U440="CA HT REEL",SUMIF('[3]Correpondance  PREPA MARG'!A:A,'Prépa marge'!T440,'[3]Correpondance  PREPA MARG'!AB:AB),""))</f>
        <v/>
      </c>
      <c r="AB440" t="str">
        <f>IF(U440="","",IF(U440="CAMV REEL",SUMIF('[3]Correpondance  PREPA MARG'!A:A,'Prépa marge'!T440,'[3]Correpondance  PREPA MARG'!BB:BB),""))</f>
        <v/>
      </c>
      <c r="AC440" t="str">
        <f>IF(U440="","",IF(U440="démarque connue (valeur)",SUMIF('[3]Correpondance  PREPA MARG'!A:A,'Prépa marge'!T440,'[3]Correpondance  PREPA MARG'!DO:DO),""))</f>
        <v/>
      </c>
      <c r="AD440" s="2" t="str">
        <f t="shared" si="225"/>
        <v/>
      </c>
      <c r="AF440" t="s">
        <v>20</v>
      </c>
    </row>
    <row r="441" spans="1:32">
      <c r="A441" s="23"/>
      <c r="B441" s="23"/>
      <c r="C441" s="69" t="s">
        <v>5</v>
      </c>
      <c r="D441" s="35"/>
      <c r="E441" s="36"/>
      <c r="F441" s="36"/>
      <c r="G441" s="36"/>
      <c r="H441" s="36"/>
      <c r="I441" s="36"/>
      <c r="J441" s="55"/>
      <c r="K441" s="55"/>
      <c r="L441" s="55"/>
      <c r="M441" s="55"/>
      <c r="N441" s="55"/>
      <c r="O441" s="70"/>
      <c r="P441" s="38">
        <f>SUM(D441:O441)</f>
        <v>0</v>
      </c>
      <c r="Q441" s="23"/>
      <c r="R441" s="39">
        <v>22901.630000000005</v>
      </c>
      <c r="S441" s="23"/>
      <c r="T441" s="23" t="str">
        <f>IF(COUNTIF('[3]Correpondance  PREPA MARG'!A:A,'Prépa marge'!C441)=0,IF(U440="démarque connue (valeur)","",T440),'Prépa marge'!C441)</f>
        <v>Crèmerie Coupe</v>
      </c>
      <c r="U441" s="23" t="str">
        <f t="shared" si="227"/>
        <v>CA HT REEL</v>
      </c>
      <c r="V441" t="str">
        <f>IF(U441="","",IF(U441="CA HT",SUMIF('[3]Correpondance  PREPA MARG'!A:A,'Prépa marge'!T441,'[3]Correpondance  PREPA MARG'!CO:CO),""))</f>
        <v/>
      </c>
      <c r="W441" t="str">
        <f t="shared" si="221"/>
        <v/>
      </c>
      <c r="X441" t="str">
        <f>IF(U441="","",IF(AND(U441="Marge ABACO (valeur)",X435=""),SUMIF('[3]Correpondance  PREPA MARG'!A:A,'Prépa marge'!T441,'[3]Correpondance  PREPA MARG'!DB:DB),""))</f>
        <v/>
      </c>
      <c r="Y441" t="str">
        <f>IF(U441="","",IF(U441="Frais accessoires",SUMIF('[3]Correpondance  PREPA MARG'!A:A,'Prépa marge'!T441,'[3]Correpondance  PREPA MARG'!AO:AO),""))</f>
        <v/>
      </c>
      <c r="Z441" t="str">
        <f>IF(U441="","",IF(U441="Cotisation Centrale",SUMIF('[3]Correpondance  PREPA MARG'!A:A,'Prépa marge'!T441,'[3]Correpondance  PREPA MARG'!BO:BO),""))</f>
        <v/>
      </c>
      <c r="AA441">
        <f ca="1">IF(U441="","",IF(U441="CA HT REEL",SUMIF('[3]Correpondance  PREPA MARG'!A:A,'Prépa marge'!T441,'[3]Correpondance  PREPA MARG'!AB:AB),""))</f>
        <v>0</v>
      </c>
      <c r="AB441" t="str">
        <f>IF(U441="","",IF(U441="CAMV REEL",SUMIF('[3]Correpondance  PREPA MARG'!A:A,'Prépa marge'!T441,'[3]Correpondance  PREPA MARG'!BB:BB),""))</f>
        <v/>
      </c>
      <c r="AC441" t="str">
        <f>IF(U441="","",IF(U441="démarque connue (valeur)",SUMIF('[3]Correpondance  PREPA MARG'!A:A,'Prépa marge'!T441,'[3]Correpondance  PREPA MARG'!DO:DO),""))</f>
        <v/>
      </c>
      <c r="AD441" s="2" t="str">
        <f t="shared" ca="1" si="225"/>
        <v/>
      </c>
      <c r="AF441">
        <v>32431.359999999997</v>
      </c>
    </row>
    <row r="442" spans="1:32" ht="15.75" thickBot="1">
      <c r="A442" s="23"/>
      <c r="B442" s="23"/>
      <c r="C442" s="58" t="s">
        <v>6</v>
      </c>
      <c r="D442" s="41"/>
      <c r="E442" s="42"/>
      <c r="F442" s="42"/>
      <c r="G442" s="42"/>
      <c r="H442" s="42"/>
      <c r="I442" s="42"/>
      <c r="J442" s="71"/>
      <c r="K442" s="71"/>
      <c r="L442" s="71"/>
      <c r="M442" s="71"/>
      <c r="N442" s="71"/>
      <c r="O442" s="72"/>
      <c r="P442" s="56">
        <f>SUM(D442:O442)</f>
        <v>0</v>
      </c>
      <c r="Q442" s="23"/>
      <c r="R442" s="57">
        <v>-47740.479999999981</v>
      </c>
      <c r="S442" s="23"/>
      <c r="T442" s="23" t="str">
        <f>IF(COUNTIF('[3]Correpondance  PREPA MARG'!A:A,'Prépa marge'!C442)=0,IF(U441="démarque connue (valeur)","",T441),'Prépa marge'!C442)</f>
        <v>Crèmerie Coupe</v>
      </c>
      <c r="U442" s="23" t="str">
        <f t="shared" si="227"/>
        <v>CAMV REEL</v>
      </c>
      <c r="V442" t="str">
        <f>IF(U442="","",IF(U442="CA HT",SUMIF('[3]Correpondance  PREPA MARG'!A:A,'Prépa marge'!T442,'[3]Correpondance  PREPA MARG'!CO:CO),""))</f>
        <v/>
      </c>
      <c r="W442" t="str">
        <f t="shared" si="221"/>
        <v/>
      </c>
      <c r="X442" t="str">
        <f>IF(U442="","",IF(AND(U442="Marge ABACO (valeur)",X436=""),SUMIF('[3]Correpondance  PREPA MARG'!A:A,'Prépa marge'!T442,'[3]Correpondance  PREPA MARG'!DB:DB),""))</f>
        <v/>
      </c>
      <c r="Y442" t="str">
        <f>IF(U442="","",IF(U442="Frais accessoires",SUMIF('[3]Correpondance  PREPA MARG'!A:A,'Prépa marge'!T442,'[3]Correpondance  PREPA MARG'!AO:AO),""))</f>
        <v/>
      </c>
      <c r="Z442" t="str">
        <f>IF(U442="","",IF(U442="Cotisation Centrale",SUMIF('[3]Correpondance  PREPA MARG'!A:A,'Prépa marge'!T442,'[3]Correpondance  PREPA MARG'!BO:BO),""))</f>
        <v/>
      </c>
      <c r="AA442" t="str">
        <f>IF(U442="","",IF(U442="CA HT REEL",SUMIF('[3]Correpondance  PREPA MARG'!A:A,'Prépa marge'!T442,'[3]Correpondance  PREPA MARG'!AB:AB),""))</f>
        <v/>
      </c>
      <c r="AB442">
        <f ca="1">IF(U442="","",IF(U442="CAMV REEL",SUMIF('[3]Correpondance  PREPA MARG'!A:A,'Prépa marge'!T442,'[3]Correpondance  PREPA MARG'!BB:BB),""))</f>
        <v>0</v>
      </c>
      <c r="AC442" t="str">
        <f>IF(U442="","",IF(U442="démarque connue (valeur)",SUMIF('[3]Correpondance  PREPA MARG'!A:A,'Prépa marge'!T442,'[3]Correpondance  PREPA MARG'!DO:DO),""))</f>
        <v/>
      </c>
      <c r="AD442" s="2" t="str">
        <f t="shared" ca="1" si="225"/>
        <v/>
      </c>
      <c r="AF442">
        <v>24756.989999999998</v>
      </c>
    </row>
    <row r="443" spans="1:32">
      <c r="A443" s="23"/>
      <c r="B443" s="23"/>
      <c r="C443" s="59" t="s">
        <v>26</v>
      </c>
      <c r="D443" s="73">
        <f t="shared" ref="D443:L443" si="250">D441-D442-D433-D434</f>
        <v>0</v>
      </c>
      <c r="E443" s="73">
        <f t="shared" si="250"/>
        <v>0</v>
      </c>
      <c r="F443" s="73">
        <f t="shared" si="250"/>
        <v>0</v>
      </c>
      <c r="G443" s="73">
        <f t="shared" si="250"/>
        <v>0</v>
      </c>
      <c r="H443" s="73">
        <f t="shared" si="250"/>
        <v>0</v>
      </c>
      <c r="I443" s="73">
        <f t="shared" si="250"/>
        <v>0</v>
      </c>
      <c r="J443" s="73">
        <f t="shared" si="250"/>
        <v>0</v>
      </c>
      <c r="K443" s="73">
        <f t="shared" si="250"/>
        <v>0</v>
      </c>
      <c r="L443" s="73">
        <f t="shared" si="250"/>
        <v>0</v>
      </c>
      <c r="M443" s="73">
        <f>M441-M442-M433-M434</f>
        <v>0</v>
      </c>
      <c r="N443" s="73">
        <f>N441-N442-N433-N434</f>
        <v>0</v>
      </c>
      <c r="O443" s="73">
        <f>O441-O442-O433-O434</f>
        <v>0</v>
      </c>
      <c r="P443" s="74">
        <f>SUM(D443:O443)</f>
        <v>0</v>
      </c>
      <c r="Q443" s="23"/>
      <c r="R443" s="57" t="s">
        <v>20</v>
      </c>
      <c r="S443" s="23"/>
      <c r="T443" s="23" t="str">
        <f>IF(COUNTIF('[3]Correpondance  PREPA MARG'!A:A,'Prépa marge'!C443)=0,IF(U442="démarque connue (valeur)","",T442),'Prépa marge'!C443)</f>
        <v>Crèmerie Coupe</v>
      </c>
      <c r="U443" s="23" t="str">
        <f t="shared" si="227"/>
        <v/>
      </c>
      <c r="V443" t="str">
        <f>IF(U443="","",IF(U443="CA HT",SUMIF('[3]Correpondance  PREPA MARG'!A:A,'Prépa marge'!T443,'[3]Correpondance  PREPA MARG'!CO:CO),""))</f>
        <v/>
      </c>
      <c r="W443" t="str">
        <f t="shared" si="221"/>
        <v/>
      </c>
      <c r="X443" t="str">
        <f>IF(U443="","",IF(AND(U443="Marge ABACO (valeur)",X437=""),SUMIF('[3]Correpondance  PREPA MARG'!A:A,'Prépa marge'!T443,'[3]Correpondance  PREPA MARG'!DB:DB),""))</f>
        <v/>
      </c>
      <c r="Y443" t="str">
        <f>IF(U443="","",IF(U443="Frais accessoires",SUMIF('[3]Correpondance  PREPA MARG'!A:A,'Prépa marge'!T443,'[3]Correpondance  PREPA MARG'!AO:AO),""))</f>
        <v/>
      </c>
      <c r="Z443" t="str">
        <f>IF(U443="","",IF(U443="Cotisation Centrale",SUMIF('[3]Correpondance  PREPA MARG'!A:A,'Prépa marge'!T443,'[3]Correpondance  PREPA MARG'!BO:BO),""))</f>
        <v/>
      </c>
      <c r="AA443" t="str">
        <f>IF(U443="","",IF(U443="CA HT REEL",SUMIF('[3]Correpondance  PREPA MARG'!A:A,'Prépa marge'!T443,'[3]Correpondance  PREPA MARG'!AB:AB),""))</f>
        <v/>
      </c>
      <c r="AB443" t="str">
        <f>IF(U443="","",IF(U443="CAMV REEL",SUMIF('[3]Correpondance  PREPA MARG'!A:A,'Prépa marge'!T443,'[3]Correpondance  PREPA MARG'!BB:BB),""))</f>
        <v/>
      </c>
      <c r="AC443" t="str">
        <f>IF(U443="","",IF(U443="démarque connue (valeur)",SUMIF('[3]Correpondance  PREPA MARG'!A:A,'Prépa marge'!T443,'[3]Correpondance  PREPA MARG'!DO:DO),""))</f>
        <v/>
      </c>
      <c r="AD443" s="2" t="str">
        <f t="shared" si="225"/>
        <v/>
      </c>
      <c r="AF443" t="s">
        <v>20</v>
      </c>
    </row>
    <row r="444" spans="1:32">
      <c r="A444" s="23"/>
      <c r="B444" s="23"/>
      <c r="C444" s="50" t="s">
        <v>27</v>
      </c>
      <c r="D444" s="67">
        <f t="shared" ref="D444:L444" si="251">IF(D466="ABACO","     néant",IF(D429=0,0,D443/D441))</f>
        <v>0</v>
      </c>
      <c r="E444" s="67">
        <f t="shared" si="251"/>
        <v>0</v>
      </c>
      <c r="F444" s="67">
        <f t="shared" si="251"/>
        <v>0</v>
      </c>
      <c r="G444" s="67">
        <f t="shared" si="251"/>
        <v>0</v>
      </c>
      <c r="H444" s="67">
        <f t="shared" si="251"/>
        <v>0</v>
      </c>
      <c r="I444" s="67">
        <f t="shared" si="251"/>
        <v>0</v>
      </c>
      <c r="J444" s="67">
        <f t="shared" si="251"/>
        <v>0</v>
      </c>
      <c r="K444" s="67">
        <f t="shared" si="251"/>
        <v>0</v>
      </c>
      <c r="L444" s="67">
        <f t="shared" si="251"/>
        <v>0</v>
      </c>
      <c r="M444" s="67">
        <f>IF(M466="ABACO","     néant",IF(M429=0,0,M443/M441))</f>
        <v>0</v>
      </c>
      <c r="N444" s="67">
        <f>IF(N466="ABACO","     néant",IF(N429=0,0,N443/N441))</f>
        <v>0</v>
      </c>
      <c r="O444" s="67">
        <f>IF(O466="ABACO","     néant",IF(O429=0,0,O443/O441))</f>
        <v>0</v>
      </c>
      <c r="P444" s="67">
        <f>IF(P466="ABACO","     néant",IF(P429=0,0,P443/P441))</f>
        <v>0</v>
      </c>
      <c r="Q444" s="23"/>
      <c r="R444" s="68" t="s">
        <v>20</v>
      </c>
      <c r="S444" s="23"/>
      <c r="T444" s="23" t="str">
        <f>IF(COUNTIF('[3]Correpondance  PREPA MARG'!A:A,'Prépa marge'!C444)=0,IF(U443="démarque connue (valeur)","",T443),'Prépa marge'!C444)</f>
        <v>Crèmerie Coupe</v>
      </c>
      <c r="U444" s="23" t="str">
        <f t="shared" si="227"/>
        <v/>
      </c>
      <c r="V444" t="str">
        <f>IF(U444="","",IF(U444="CA HT",SUMIF('[3]Correpondance  PREPA MARG'!A:A,'Prépa marge'!T444,'[3]Correpondance  PREPA MARG'!CO:CO),""))</f>
        <v/>
      </c>
      <c r="W444" t="str">
        <f t="shared" si="221"/>
        <v/>
      </c>
      <c r="X444" t="str">
        <f>IF(U444="","",IF(AND(U444="Marge ABACO (valeur)",X438=""),SUMIF('[3]Correpondance  PREPA MARG'!A:A,'Prépa marge'!T444,'[3]Correpondance  PREPA MARG'!DB:DB),""))</f>
        <v/>
      </c>
      <c r="Y444" t="str">
        <f>IF(U444="","",IF(U444="Frais accessoires",SUMIF('[3]Correpondance  PREPA MARG'!A:A,'Prépa marge'!T444,'[3]Correpondance  PREPA MARG'!AO:AO),""))</f>
        <v/>
      </c>
      <c r="Z444" t="str">
        <f>IF(U444="","",IF(U444="Cotisation Centrale",SUMIF('[3]Correpondance  PREPA MARG'!A:A,'Prépa marge'!T444,'[3]Correpondance  PREPA MARG'!BO:BO),""))</f>
        <v/>
      </c>
      <c r="AA444" t="str">
        <f>IF(U444="","",IF(U444="CA HT REEL",SUMIF('[3]Correpondance  PREPA MARG'!A:A,'Prépa marge'!T444,'[3]Correpondance  PREPA MARG'!AB:AB),""))</f>
        <v/>
      </c>
      <c r="AB444" t="str">
        <f>IF(U444="","",IF(U444="CAMV REEL",SUMIF('[3]Correpondance  PREPA MARG'!A:A,'Prépa marge'!T444,'[3]Correpondance  PREPA MARG'!BB:BB),""))</f>
        <v/>
      </c>
      <c r="AC444" t="str">
        <f>IF(U444="","",IF(U444="démarque connue (valeur)",SUMIF('[3]Correpondance  PREPA MARG'!A:A,'Prépa marge'!T444,'[3]Correpondance  PREPA MARG'!DO:DO),""))</f>
        <v/>
      </c>
      <c r="AD444" s="2" t="str">
        <f t="shared" si="225"/>
        <v/>
      </c>
      <c r="AF444" t="s">
        <v>20</v>
      </c>
    </row>
    <row r="445" spans="1:32">
      <c r="A445" s="23"/>
      <c r="B445" s="23"/>
      <c r="C445" s="23"/>
      <c r="D445" s="23"/>
      <c r="E445" s="23"/>
      <c r="F445" s="23"/>
      <c r="G445" s="23"/>
      <c r="H445" s="23"/>
      <c r="I445" s="23"/>
      <c r="J445" s="23"/>
      <c r="K445" s="23"/>
      <c r="L445" s="23"/>
      <c r="M445" s="23"/>
      <c r="N445" s="23"/>
      <c r="O445" s="23"/>
      <c r="P445" s="23"/>
      <c r="Q445" s="23"/>
      <c r="R445" s="29" t="s">
        <v>20</v>
      </c>
      <c r="S445" s="23"/>
      <c r="T445" s="23" t="str">
        <f>IF(COUNTIF('[3]Correpondance  PREPA MARG'!A:A,'Prépa marge'!C445)=0,IF(U444="démarque connue (valeur)","",T444),'Prépa marge'!C445)</f>
        <v>Crèmerie Coupe</v>
      </c>
      <c r="U445" s="23" t="str">
        <f t="shared" si="227"/>
        <v/>
      </c>
      <c r="V445" t="str">
        <f>IF(U445="","",IF(U445="CA HT",SUMIF('[3]Correpondance  PREPA MARG'!A:A,'Prépa marge'!T445,'[3]Correpondance  PREPA MARG'!CO:CO),""))</f>
        <v/>
      </c>
      <c r="W445" t="str">
        <f t="shared" si="221"/>
        <v/>
      </c>
      <c r="X445" t="str">
        <f>IF(U445="","",IF(AND(U445="Marge ABACO (valeur)",X439=""),SUMIF('[3]Correpondance  PREPA MARG'!A:A,'Prépa marge'!T445,'[3]Correpondance  PREPA MARG'!DB:DB),""))</f>
        <v/>
      </c>
      <c r="Y445" t="str">
        <f>IF(U445="","",IF(U445="Frais accessoires",SUMIF('[3]Correpondance  PREPA MARG'!A:A,'Prépa marge'!T445,'[3]Correpondance  PREPA MARG'!AO:AO),""))</f>
        <v/>
      </c>
      <c r="Z445" t="str">
        <f>IF(U445="","",IF(U445="Cotisation Centrale",SUMIF('[3]Correpondance  PREPA MARG'!A:A,'Prépa marge'!T445,'[3]Correpondance  PREPA MARG'!BO:BO),""))</f>
        <v/>
      </c>
      <c r="AA445" t="str">
        <f>IF(U445="","",IF(U445="CA HT REEL",SUMIF('[3]Correpondance  PREPA MARG'!A:A,'Prépa marge'!T445,'[3]Correpondance  PREPA MARG'!AB:AB),""))</f>
        <v/>
      </c>
      <c r="AB445" t="str">
        <f>IF(U445="","",IF(U445="CAMV REEL",SUMIF('[3]Correpondance  PREPA MARG'!A:A,'Prépa marge'!T445,'[3]Correpondance  PREPA MARG'!BB:BB),""))</f>
        <v/>
      </c>
      <c r="AC445" t="str">
        <f>IF(U445="","",IF(U445="démarque connue (valeur)",SUMIF('[3]Correpondance  PREPA MARG'!A:A,'Prépa marge'!T445,'[3]Correpondance  PREPA MARG'!DO:DO),""))</f>
        <v/>
      </c>
      <c r="AD445" s="2" t="str">
        <f t="shared" si="225"/>
        <v/>
      </c>
      <c r="AF445" t="s">
        <v>20</v>
      </c>
    </row>
    <row r="446" spans="1:32">
      <c r="A446" s="23"/>
      <c r="B446" s="23"/>
      <c r="C446" s="75" t="s">
        <v>28</v>
      </c>
      <c r="D446" s="76">
        <f t="shared" ref="D446:L446" si="252">IF(D466="ABACO","       NA",D438-D444)</f>
        <v>0</v>
      </c>
      <c r="E446" s="76">
        <f t="shared" si="252"/>
        <v>0</v>
      </c>
      <c r="F446" s="76">
        <f t="shared" si="252"/>
        <v>0</v>
      </c>
      <c r="G446" s="76">
        <f t="shared" si="252"/>
        <v>0</v>
      </c>
      <c r="H446" s="76">
        <f t="shared" si="252"/>
        <v>0</v>
      </c>
      <c r="I446" s="76">
        <f t="shared" si="252"/>
        <v>0</v>
      </c>
      <c r="J446" s="76">
        <f t="shared" si="252"/>
        <v>0</v>
      </c>
      <c r="K446" s="76">
        <f t="shared" si="252"/>
        <v>0</v>
      </c>
      <c r="L446" s="76">
        <f t="shared" si="252"/>
        <v>0</v>
      </c>
      <c r="M446" s="76">
        <f>IF(M466="ABACO","       NA",M438-M444)</f>
        <v>0</v>
      </c>
      <c r="N446" s="76">
        <f>IF(N466="ABACO","       NA",N438-N444)</f>
        <v>0</v>
      </c>
      <c r="O446" s="76">
        <f>IF(O466="ABACO","       NA",O438-O444)</f>
        <v>0</v>
      </c>
      <c r="P446" s="76">
        <f>IF(P466="ABACO","       NA",P438-P444)</f>
        <v>0</v>
      </c>
      <c r="Q446" s="23"/>
      <c r="R446" s="77" t="s">
        <v>20</v>
      </c>
      <c r="S446" s="23"/>
      <c r="T446" s="23" t="str">
        <f>IF(COUNTIF('[3]Correpondance  PREPA MARG'!A:A,'Prépa marge'!C446)=0,IF(U445="démarque connue (valeur)","",T445),'Prépa marge'!C446)</f>
        <v>Crèmerie Coupe</v>
      </c>
      <c r="U446" s="23" t="str">
        <f t="shared" si="227"/>
        <v/>
      </c>
      <c r="V446" t="str">
        <f>IF(U446="","",IF(U446="CA HT",SUMIF('[3]Correpondance  PREPA MARG'!A:A,'Prépa marge'!T446,'[3]Correpondance  PREPA MARG'!CO:CO),""))</f>
        <v/>
      </c>
      <c r="W446" t="str">
        <f t="shared" si="221"/>
        <v/>
      </c>
      <c r="X446" t="str">
        <f>IF(U446="","",IF(AND(U446="Marge ABACO (valeur)",X440=""),SUMIF('[3]Correpondance  PREPA MARG'!A:A,'Prépa marge'!T446,'[3]Correpondance  PREPA MARG'!DB:DB),""))</f>
        <v/>
      </c>
      <c r="Y446" t="str">
        <f>IF(U446="","",IF(U446="Frais accessoires",SUMIF('[3]Correpondance  PREPA MARG'!A:A,'Prépa marge'!T446,'[3]Correpondance  PREPA MARG'!AO:AO),""))</f>
        <v/>
      </c>
      <c r="Z446" t="str">
        <f>IF(U446="","",IF(U446="Cotisation Centrale",SUMIF('[3]Correpondance  PREPA MARG'!A:A,'Prépa marge'!T446,'[3]Correpondance  PREPA MARG'!BO:BO),""))</f>
        <v/>
      </c>
      <c r="AA446" t="str">
        <f>IF(U446="","",IF(U446="CA HT REEL",SUMIF('[3]Correpondance  PREPA MARG'!A:A,'Prépa marge'!T446,'[3]Correpondance  PREPA MARG'!AB:AB),""))</f>
        <v/>
      </c>
      <c r="AB446" t="str">
        <f>IF(U446="","",IF(U446="CAMV REEL",SUMIF('[3]Correpondance  PREPA MARG'!A:A,'Prépa marge'!T446,'[3]Correpondance  PREPA MARG'!BB:BB),""))</f>
        <v/>
      </c>
      <c r="AC446" t="str">
        <f>IF(U446="","",IF(U446="démarque connue (valeur)",SUMIF('[3]Correpondance  PREPA MARG'!A:A,'Prépa marge'!T446,'[3]Correpondance  PREPA MARG'!DO:DO),""))</f>
        <v/>
      </c>
      <c r="AD446" s="2" t="str">
        <f t="shared" si="225"/>
        <v/>
      </c>
      <c r="AF446" t="s">
        <v>20</v>
      </c>
    </row>
    <row r="447" spans="1:32">
      <c r="A447" s="23"/>
      <c r="B447" s="23"/>
      <c r="C447" s="23"/>
      <c r="D447" s="23"/>
      <c r="E447" s="23"/>
      <c r="F447" s="23"/>
      <c r="G447" s="23"/>
      <c r="H447" s="23"/>
      <c r="I447" s="23"/>
      <c r="J447" s="23"/>
      <c r="K447" s="23"/>
      <c r="L447" s="23"/>
      <c r="M447" s="23"/>
      <c r="N447" s="23"/>
      <c r="O447" s="23"/>
      <c r="P447" s="23"/>
      <c r="Q447" s="23"/>
      <c r="R447" s="29" t="s">
        <v>20</v>
      </c>
      <c r="S447" s="23"/>
      <c r="T447" s="23" t="str">
        <f>IF(COUNTIF('[3]Correpondance  PREPA MARG'!A:A,'Prépa marge'!C447)=0,IF(U446="démarque connue (valeur)","",T446),'Prépa marge'!C447)</f>
        <v>Crèmerie Coupe</v>
      </c>
      <c r="U447" s="23" t="str">
        <f t="shared" si="227"/>
        <v/>
      </c>
      <c r="V447" t="str">
        <f>IF(U447="","",IF(U447="CA HT",SUMIF('[3]Correpondance  PREPA MARG'!A:A,'Prépa marge'!T447,'[3]Correpondance  PREPA MARG'!CO:CO),""))</f>
        <v/>
      </c>
      <c r="W447" t="str">
        <f t="shared" si="221"/>
        <v/>
      </c>
      <c r="X447" t="str">
        <f>IF(U447="","",IF(AND(U447="Marge ABACO (valeur)",X441=""),SUMIF('[3]Correpondance  PREPA MARG'!A:A,'Prépa marge'!T447,'[3]Correpondance  PREPA MARG'!DB:DB),""))</f>
        <v/>
      </c>
      <c r="Y447" t="str">
        <f>IF(U447="","",IF(U447="Frais accessoires",SUMIF('[3]Correpondance  PREPA MARG'!A:A,'Prépa marge'!T447,'[3]Correpondance  PREPA MARG'!AO:AO),""))</f>
        <v/>
      </c>
      <c r="Z447" t="str">
        <f>IF(U447="","",IF(U447="Cotisation Centrale",SUMIF('[3]Correpondance  PREPA MARG'!A:A,'Prépa marge'!T447,'[3]Correpondance  PREPA MARG'!BO:BO),""))</f>
        <v/>
      </c>
      <c r="AA447" t="str">
        <f>IF(U447="","",IF(U447="CA HT REEL",SUMIF('[3]Correpondance  PREPA MARG'!A:A,'Prépa marge'!T447,'[3]Correpondance  PREPA MARG'!AB:AB),""))</f>
        <v/>
      </c>
      <c r="AB447" t="str">
        <f>IF(U447="","",IF(U447="CAMV REEL",SUMIF('[3]Correpondance  PREPA MARG'!A:A,'Prépa marge'!T447,'[3]Correpondance  PREPA MARG'!BB:BB),""))</f>
        <v/>
      </c>
      <c r="AC447" t="str">
        <f>IF(U447="","",IF(U447="démarque connue (valeur)",SUMIF('[3]Correpondance  PREPA MARG'!A:A,'Prépa marge'!T447,'[3]Correpondance  PREPA MARG'!DO:DO),""))</f>
        <v/>
      </c>
      <c r="AD447" s="2" t="str">
        <f t="shared" si="225"/>
        <v/>
      </c>
      <c r="AF447" t="s">
        <v>20</v>
      </c>
    </row>
    <row r="448" spans="1:32" ht="15.75" thickBot="1">
      <c r="A448" s="23"/>
      <c r="B448" s="23"/>
      <c r="C448" s="30" t="s">
        <v>29</v>
      </c>
      <c r="D448" s="31"/>
      <c r="E448" s="31"/>
      <c r="F448" s="31"/>
      <c r="G448" s="31"/>
      <c r="H448" s="31"/>
      <c r="I448" s="31"/>
      <c r="J448" s="31"/>
      <c r="K448" s="31"/>
      <c r="L448" s="31"/>
      <c r="M448" s="31"/>
      <c r="N448" s="31"/>
      <c r="O448" s="31"/>
      <c r="P448" s="32"/>
      <c r="Q448" s="23"/>
      <c r="R448" s="33" t="s">
        <v>20</v>
      </c>
      <c r="S448" s="23"/>
      <c r="T448" s="23" t="str">
        <f>IF(COUNTIF('[3]Correpondance  PREPA MARG'!A:A,'Prépa marge'!C448)=0,IF(U447="démarque connue (valeur)","",T447),'Prépa marge'!C448)</f>
        <v>Crèmerie Coupe</v>
      </c>
      <c r="U448" s="23" t="str">
        <f t="shared" si="227"/>
        <v/>
      </c>
      <c r="V448" t="str">
        <f>IF(U448="","",IF(U448="CA HT",SUMIF('[3]Correpondance  PREPA MARG'!A:A,'Prépa marge'!T448,'[3]Correpondance  PREPA MARG'!CO:CO),""))</f>
        <v/>
      </c>
      <c r="W448" t="str">
        <f t="shared" si="221"/>
        <v/>
      </c>
      <c r="X448" t="str">
        <f>IF(U448="","",IF(AND(U448="Marge ABACO (valeur)",X442=""),SUMIF('[3]Correpondance  PREPA MARG'!A:A,'Prépa marge'!T448,'[3]Correpondance  PREPA MARG'!DB:DB),""))</f>
        <v/>
      </c>
      <c r="Y448" t="str">
        <f>IF(U448="","",IF(U448="Frais accessoires",SUMIF('[3]Correpondance  PREPA MARG'!A:A,'Prépa marge'!T448,'[3]Correpondance  PREPA MARG'!AO:AO),""))</f>
        <v/>
      </c>
      <c r="Z448" t="str">
        <f>IF(U448="","",IF(U448="Cotisation Centrale",SUMIF('[3]Correpondance  PREPA MARG'!A:A,'Prépa marge'!T448,'[3]Correpondance  PREPA MARG'!BO:BO),""))</f>
        <v/>
      </c>
      <c r="AA448" t="str">
        <f>IF(U448="","",IF(U448="CA HT REEL",SUMIF('[3]Correpondance  PREPA MARG'!A:A,'Prépa marge'!T448,'[3]Correpondance  PREPA MARG'!AB:AB),""))</f>
        <v/>
      </c>
      <c r="AB448" t="str">
        <f>IF(U448="","",IF(U448="CAMV REEL",SUMIF('[3]Correpondance  PREPA MARG'!A:A,'Prépa marge'!T448,'[3]Correpondance  PREPA MARG'!BB:BB),""))</f>
        <v/>
      </c>
      <c r="AC448" t="str">
        <f>IF(U448="","",IF(U448="démarque connue (valeur)",SUMIF('[3]Correpondance  PREPA MARG'!A:A,'Prépa marge'!T448,'[3]Correpondance  PREPA MARG'!DO:DO),""))</f>
        <v/>
      </c>
      <c r="AD448" s="2" t="str">
        <f t="shared" si="225"/>
        <v/>
      </c>
      <c r="AF448" t="s">
        <v>20</v>
      </c>
    </row>
    <row r="449" spans="1:32" ht="15.75" thickBot="1">
      <c r="A449" s="23"/>
      <c r="B449" s="23"/>
      <c r="C449" s="54" t="s">
        <v>7</v>
      </c>
      <c r="D449" s="78"/>
      <c r="E449" s="79"/>
      <c r="F449" s="79"/>
      <c r="G449" s="79"/>
      <c r="H449" s="79"/>
      <c r="I449" s="79"/>
      <c r="J449" s="79"/>
      <c r="K449" s="79"/>
      <c r="L449" s="79"/>
      <c r="M449" s="79"/>
      <c r="N449" s="79"/>
      <c r="O449" s="80"/>
      <c r="P449" s="44">
        <f>SUM(D449:O449)</f>
        <v>0</v>
      </c>
      <c r="Q449" s="23"/>
      <c r="R449" s="45">
        <v>1183</v>
      </c>
      <c r="S449" s="23"/>
      <c r="T449" s="23" t="str">
        <f>IF(COUNTIF('[3]Correpondance  PREPA MARG'!A:A,'Prépa marge'!C449)=0,IF(U448="démarque connue (valeur)","",T448),'Prépa marge'!C449)</f>
        <v>Crèmerie Coupe</v>
      </c>
      <c r="U449" s="23" t="str">
        <f t="shared" si="227"/>
        <v>démarque connue (valeur)</v>
      </c>
      <c r="V449" t="str">
        <f>IF(U449="","",IF(U449="CA HT",SUMIF('[3]Correpondance  PREPA MARG'!A:A,'Prépa marge'!T449,'[3]Correpondance  PREPA MARG'!CO:CO),""))</f>
        <v/>
      </c>
      <c r="W449" t="str">
        <f t="shared" si="221"/>
        <v/>
      </c>
      <c r="X449" t="str">
        <f>IF(U449="","",IF(AND(U449="Marge ABACO (valeur)",X443=""),SUMIF('[3]Correpondance  PREPA MARG'!A:A,'Prépa marge'!T449,'[3]Correpondance  PREPA MARG'!DB:DB),""))</f>
        <v/>
      </c>
      <c r="Y449" t="str">
        <f>IF(U449="","",IF(U449="Frais accessoires",SUMIF('[3]Correpondance  PREPA MARG'!A:A,'Prépa marge'!T449,'[3]Correpondance  PREPA MARG'!AO:AO),""))</f>
        <v/>
      </c>
      <c r="Z449" t="str">
        <f>IF(U449="","",IF(U449="Cotisation Centrale",SUMIF('[3]Correpondance  PREPA MARG'!A:A,'Prépa marge'!T449,'[3]Correpondance  PREPA MARG'!BO:BO),""))</f>
        <v/>
      </c>
      <c r="AA449" t="str">
        <f>IF(U449="","",IF(U449="CA HT REEL",SUMIF('[3]Correpondance  PREPA MARG'!A:A,'Prépa marge'!T449,'[3]Correpondance  PREPA MARG'!AB:AB),""))</f>
        <v/>
      </c>
      <c r="AB449" t="str">
        <f>IF(U449="","",IF(U449="CAMV REEL",SUMIF('[3]Correpondance  PREPA MARG'!A:A,'Prépa marge'!T449,'[3]Correpondance  PREPA MARG'!BB:BB),""))</f>
        <v/>
      </c>
      <c r="AC449">
        <f ca="1">IF(U449="","",IF(U449="démarque connue (valeur)",SUMIF('[3]Correpondance  PREPA MARG'!A:A,'Prépa marge'!T449,'[3]Correpondance  PREPA MARG'!DO:DO),""))</f>
        <v>0</v>
      </c>
      <c r="AD449" s="2" t="str">
        <f t="shared" ca="1" si="225"/>
        <v/>
      </c>
      <c r="AF449">
        <v>1408</v>
      </c>
    </row>
    <row r="450" spans="1:32" ht="15.75" thickBot="1">
      <c r="A450" s="23"/>
      <c r="B450" s="23"/>
      <c r="C450" s="59" t="s">
        <v>30</v>
      </c>
      <c r="D450" s="81">
        <f t="shared" ref="D450:L450" si="253">IF(D441=0,0,D449/D441)</f>
        <v>0</v>
      </c>
      <c r="E450" s="81">
        <f t="shared" si="253"/>
        <v>0</v>
      </c>
      <c r="F450" s="81">
        <f t="shared" si="253"/>
        <v>0</v>
      </c>
      <c r="G450" s="81">
        <f t="shared" si="253"/>
        <v>0</v>
      </c>
      <c r="H450" s="81">
        <f t="shared" si="253"/>
        <v>0</v>
      </c>
      <c r="I450" s="81">
        <f t="shared" si="253"/>
        <v>0</v>
      </c>
      <c r="J450" s="81">
        <f t="shared" si="253"/>
        <v>0</v>
      </c>
      <c r="K450" s="81">
        <f t="shared" si="253"/>
        <v>0</v>
      </c>
      <c r="L450" s="81">
        <f t="shared" si="253"/>
        <v>0</v>
      </c>
      <c r="M450" s="81">
        <f>IF(M441=0,0,M449/M441)</f>
        <v>0</v>
      </c>
      <c r="N450" s="81">
        <f>IF(N441=0,0,N449/N441)</f>
        <v>0</v>
      </c>
      <c r="O450" s="81">
        <f>IF(O441=0,0,O449/O441)</f>
        <v>0</v>
      </c>
      <c r="P450" s="82">
        <f>IF(P441=0,0,P449/P441)</f>
        <v>0</v>
      </c>
      <c r="Q450" s="23"/>
      <c r="R450" s="83" t="s">
        <v>20</v>
      </c>
      <c r="S450" s="23"/>
      <c r="T450" s="23" t="str">
        <f>IF(COUNTIF('[3]Correpondance  PREPA MARG'!A:A,'Prépa marge'!C450)=0,IF(U449="démarque connue (valeur)","",T449),'Prépa marge'!C450)</f>
        <v/>
      </c>
      <c r="U450" s="23" t="str">
        <f t="shared" si="227"/>
        <v/>
      </c>
      <c r="V450" t="str">
        <f>IF(U450="","",IF(U450="CA HT",SUMIF('[3]Correpondance  PREPA MARG'!A:A,'Prépa marge'!T450,'[3]Correpondance  PREPA MARG'!CO:CO),""))</f>
        <v/>
      </c>
      <c r="W450" t="str">
        <f t="shared" si="221"/>
        <v/>
      </c>
      <c r="X450" t="str">
        <f>IF(U450="","",IF(AND(U450="Marge ABACO (valeur)",X444=""),SUMIF('[3]Correpondance  PREPA MARG'!A:A,'Prépa marge'!T450,'[3]Correpondance  PREPA MARG'!DB:DB),""))</f>
        <v/>
      </c>
      <c r="Y450" t="str">
        <f>IF(U450="","",IF(U450="Frais accessoires",SUMIF('[3]Correpondance  PREPA MARG'!A:A,'Prépa marge'!T450,'[3]Correpondance  PREPA MARG'!AO:AO),""))</f>
        <v/>
      </c>
      <c r="Z450" t="str">
        <f>IF(U450="","",IF(U450="Cotisation Centrale",SUMIF('[3]Correpondance  PREPA MARG'!A:A,'Prépa marge'!T450,'[3]Correpondance  PREPA MARG'!BO:BO),""))</f>
        <v/>
      </c>
      <c r="AA450" t="str">
        <f>IF(U450="","",IF(U450="CA HT REEL",SUMIF('[3]Correpondance  PREPA MARG'!A:A,'Prépa marge'!T450,'[3]Correpondance  PREPA MARG'!AB:AB),""))</f>
        <v/>
      </c>
      <c r="AB450" t="str">
        <f>IF(U450="","",IF(U450="CAMV REEL",SUMIF('[3]Correpondance  PREPA MARG'!A:A,'Prépa marge'!T450,'[3]Correpondance  PREPA MARG'!BB:BB),""))</f>
        <v/>
      </c>
      <c r="AC450" t="str">
        <f>IF(U450="","",IF(U450="démarque connue (valeur)",SUMIF('[3]Correpondance  PREPA MARG'!A:A,'Prépa marge'!T450,'[3]Correpondance  PREPA MARG'!DO:DO),""))</f>
        <v/>
      </c>
      <c r="AD450" s="2" t="str">
        <f t="shared" si="225"/>
        <v/>
      </c>
      <c r="AF450" t="s">
        <v>20</v>
      </c>
    </row>
    <row r="451" spans="1:32" ht="15.75" thickBot="1">
      <c r="A451" s="23"/>
      <c r="B451" s="23"/>
      <c r="C451" s="84" t="s">
        <v>31</v>
      </c>
      <c r="D451" s="85"/>
      <c r="E451" s="86"/>
      <c r="F451" s="86"/>
      <c r="G451" s="86"/>
      <c r="H451" s="86"/>
      <c r="I451" s="86"/>
      <c r="J451" s="86"/>
      <c r="K451" s="86"/>
      <c r="L451" s="86"/>
      <c r="M451" s="86"/>
      <c r="N451" s="86"/>
      <c r="O451" s="87"/>
      <c r="P451" s="88">
        <f>IF(P441&lt;&gt;0,P452/P441,0)</f>
        <v>0</v>
      </c>
      <c r="Q451" s="23"/>
      <c r="R451" s="83" t="s">
        <v>20</v>
      </c>
      <c r="S451" s="23"/>
      <c r="T451" s="23" t="str">
        <f>IF(COUNTIF('[3]Correpondance  PREPA MARG'!A:A,'Prépa marge'!C451)=0,IF(U450="démarque connue (valeur)","",T450),'Prépa marge'!C451)</f>
        <v/>
      </c>
      <c r="U451" s="23" t="str">
        <f t="shared" si="227"/>
        <v/>
      </c>
      <c r="V451" t="str">
        <f>IF(U451="","",IF(U451="CA HT",SUMIF('[3]Correpondance  PREPA MARG'!A:A,'Prépa marge'!T451,'[3]Correpondance  PREPA MARG'!CO:CO),""))</f>
        <v/>
      </c>
      <c r="W451" t="str">
        <f t="shared" si="221"/>
        <v/>
      </c>
      <c r="X451" t="str">
        <f>IF(U451="","",IF(AND(U451="Marge ABACO (valeur)",X445=""),SUMIF('[3]Correpondance  PREPA MARG'!A:A,'Prépa marge'!T451,'[3]Correpondance  PREPA MARG'!DB:DB),""))</f>
        <v/>
      </c>
      <c r="Y451" t="str">
        <f>IF(U451="","",IF(U451="Frais accessoires",SUMIF('[3]Correpondance  PREPA MARG'!A:A,'Prépa marge'!T451,'[3]Correpondance  PREPA MARG'!AO:AO),""))</f>
        <v/>
      </c>
      <c r="Z451" t="str">
        <f>IF(U451="","",IF(U451="Cotisation Centrale",SUMIF('[3]Correpondance  PREPA MARG'!A:A,'Prépa marge'!T451,'[3]Correpondance  PREPA MARG'!BO:BO),""))</f>
        <v/>
      </c>
      <c r="AA451" t="str">
        <f>IF(U451="","",IF(U451="CA HT REEL",SUMIF('[3]Correpondance  PREPA MARG'!A:A,'Prépa marge'!T451,'[3]Correpondance  PREPA MARG'!AB:AB),""))</f>
        <v/>
      </c>
      <c r="AB451" t="str">
        <f>IF(U451="","",IF(U451="CAMV REEL",SUMIF('[3]Correpondance  PREPA MARG'!A:A,'Prépa marge'!T451,'[3]Correpondance  PREPA MARG'!BB:BB),""))</f>
        <v/>
      </c>
      <c r="AC451" t="str">
        <f>IF(U451="","",IF(U451="démarque connue (valeur)",SUMIF('[3]Correpondance  PREPA MARG'!A:A,'Prépa marge'!T451,'[3]Correpondance  PREPA MARG'!DO:DO),""))</f>
        <v/>
      </c>
      <c r="AD451" s="2" t="str">
        <f t="shared" si="225"/>
        <v/>
      </c>
      <c r="AF451" t="s">
        <v>20</v>
      </c>
    </row>
    <row r="452" spans="1:32" ht="15.75" thickBot="1">
      <c r="A452" s="23"/>
      <c r="B452" s="23"/>
      <c r="C452" s="89" t="s">
        <v>32</v>
      </c>
      <c r="D452" s="47">
        <f t="shared" ref="D452:L452" si="254">D441*D451</f>
        <v>0</v>
      </c>
      <c r="E452" s="47">
        <f t="shared" si="254"/>
        <v>0</v>
      </c>
      <c r="F452" s="47">
        <f t="shared" si="254"/>
        <v>0</v>
      </c>
      <c r="G452" s="47">
        <f t="shared" si="254"/>
        <v>0</v>
      </c>
      <c r="H452" s="47">
        <f t="shared" si="254"/>
        <v>0</v>
      </c>
      <c r="I452" s="47">
        <f t="shared" si="254"/>
        <v>0</v>
      </c>
      <c r="J452" s="47">
        <f t="shared" si="254"/>
        <v>0</v>
      </c>
      <c r="K452" s="47">
        <f t="shared" si="254"/>
        <v>0</v>
      </c>
      <c r="L452" s="47">
        <f t="shared" si="254"/>
        <v>0</v>
      </c>
      <c r="M452" s="47">
        <f>M441*M451</f>
        <v>0</v>
      </c>
      <c r="N452" s="47">
        <f>N441*N451</f>
        <v>0</v>
      </c>
      <c r="O452" s="47">
        <f>O441*O451</f>
        <v>0</v>
      </c>
      <c r="P452" s="90">
        <f>SUM(D452:O452)</f>
        <v>0</v>
      </c>
      <c r="Q452" s="23"/>
      <c r="R452" s="91" t="s">
        <v>20</v>
      </c>
      <c r="S452" s="92"/>
      <c r="T452" s="23" t="str">
        <f>IF(COUNTIF('[3]Correpondance  PREPA MARG'!A:A,'Prépa marge'!C452)=0,IF(U451="démarque connue (valeur)","",T451),'Prépa marge'!C452)</f>
        <v/>
      </c>
      <c r="U452" s="23" t="str">
        <f t="shared" si="227"/>
        <v/>
      </c>
      <c r="V452" t="str">
        <f>IF(U452="","",IF(U452="CA HT",SUMIF('[3]Correpondance  PREPA MARG'!A:A,'Prépa marge'!T452,'[3]Correpondance  PREPA MARG'!CO:CO),""))</f>
        <v/>
      </c>
      <c r="W452" t="str">
        <f t="shared" si="221"/>
        <v/>
      </c>
      <c r="X452" t="str">
        <f>IF(U452="","",IF(AND(U452="Marge ABACO (valeur)",X446=""),SUMIF('[3]Correpondance  PREPA MARG'!A:A,'Prépa marge'!T452,'[3]Correpondance  PREPA MARG'!DB:DB),""))</f>
        <v/>
      </c>
      <c r="Y452" t="str">
        <f>IF(U452="","",IF(U452="Frais accessoires",SUMIF('[3]Correpondance  PREPA MARG'!A:A,'Prépa marge'!T452,'[3]Correpondance  PREPA MARG'!AO:AO),""))</f>
        <v/>
      </c>
      <c r="Z452" t="str">
        <f>IF(U452="","",IF(U452="Cotisation Centrale",SUMIF('[3]Correpondance  PREPA MARG'!A:A,'Prépa marge'!T452,'[3]Correpondance  PREPA MARG'!BO:BO),""))</f>
        <v/>
      </c>
      <c r="AA452" t="str">
        <f>IF(U452="","",IF(U452="CA HT REEL",SUMIF('[3]Correpondance  PREPA MARG'!A:A,'Prépa marge'!T452,'[3]Correpondance  PREPA MARG'!AB:AB),""))</f>
        <v/>
      </c>
      <c r="AB452" t="str">
        <f>IF(U452="","",IF(U452="CAMV REEL",SUMIF('[3]Correpondance  PREPA MARG'!A:A,'Prépa marge'!T452,'[3]Correpondance  PREPA MARG'!BB:BB),""))</f>
        <v/>
      </c>
      <c r="AC452" t="str">
        <f>IF(U452="","",IF(U452="démarque connue (valeur)",SUMIF('[3]Correpondance  PREPA MARG'!A:A,'Prépa marge'!T452,'[3]Correpondance  PREPA MARG'!DO:DO),""))</f>
        <v/>
      </c>
      <c r="AD452" s="2" t="str">
        <f t="shared" si="225"/>
        <v/>
      </c>
      <c r="AF452" t="s">
        <v>20</v>
      </c>
    </row>
    <row r="453" spans="1:32" ht="15.75" thickBot="1">
      <c r="A453" s="23"/>
      <c r="B453" s="23"/>
      <c r="C453" s="84" t="s">
        <v>33</v>
      </c>
      <c r="D453" s="93"/>
      <c r="E453" s="94"/>
      <c r="F453" s="94"/>
      <c r="G453" s="94"/>
      <c r="H453" s="94"/>
      <c r="I453" s="94"/>
      <c r="J453" s="94"/>
      <c r="K453" s="94"/>
      <c r="L453" s="94"/>
      <c r="M453" s="94"/>
      <c r="N453" s="94"/>
      <c r="O453" s="95"/>
      <c r="P453" s="96">
        <f>SUM(D453:O453)</f>
        <v>0</v>
      </c>
      <c r="Q453" s="23"/>
      <c r="R453" s="91" t="s">
        <v>20</v>
      </c>
      <c r="S453" s="92"/>
      <c r="T453" s="23" t="str">
        <f>IF(COUNTIF('[3]Correpondance  PREPA MARG'!A:A,'Prépa marge'!C453)=0,IF(U452="démarque connue (valeur)","",T452),'Prépa marge'!C453)</f>
        <v/>
      </c>
      <c r="U453" s="23" t="str">
        <f t="shared" si="227"/>
        <v/>
      </c>
      <c r="V453" t="str">
        <f>IF(U453="","",IF(U453="CA HT",SUMIF('[3]Correpondance  PREPA MARG'!A:A,'Prépa marge'!T453,'[3]Correpondance  PREPA MARG'!CO:CO),""))</f>
        <v/>
      </c>
      <c r="W453" t="str">
        <f t="shared" si="221"/>
        <v/>
      </c>
      <c r="X453" t="str">
        <f>IF(U453="","",IF(AND(U453="Marge ABACO (valeur)",X447=""),SUMIF('[3]Correpondance  PREPA MARG'!A:A,'Prépa marge'!T453,'[3]Correpondance  PREPA MARG'!DB:DB),""))</f>
        <v/>
      </c>
      <c r="Y453" t="str">
        <f>IF(U453="","",IF(U453="Frais accessoires",SUMIF('[3]Correpondance  PREPA MARG'!A:A,'Prépa marge'!T453,'[3]Correpondance  PREPA MARG'!AO:AO),""))</f>
        <v/>
      </c>
      <c r="Z453" t="str">
        <f>IF(U453="","",IF(U453="Cotisation Centrale",SUMIF('[3]Correpondance  PREPA MARG'!A:A,'Prépa marge'!T453,'[3]Correpondance  PREPA MARG'!BO:BO),""))</f>
        <v/>
      </c>
      <c r="AA453" t="str">
        <f>IF(U453="","",IF(U453="CA HT REEL",SUMIF('[3]Correpondance  PREPA MARG'!A:A,'Prépa marge'!T453,'[3]Correpondance  PREPA MARG'!AB:AB),""))</f>
        <v/>
      </c>
      <c r="AB453" t="str">
        <f>IF(U453="","",IF(U453="CAMV REEL",SUMIF('[3]Correpondance  PREPA MARG'!A:A,'Prépa marge'!T453,'[3]Correpondance  PREPA MARG'!BB:BB),""))</f>
        <v/>
      </c>
      <c r="AC453" t="str">
        <f>IF(U453="","",IF(U453="démarque connue (valeur)",SUMIF('[3]Correpondance  PREPA MARG'!A:A,'Prépa marge'!T453,'[3]Correpondance  PREPA MARG'!DO:DO),""))</f>
        <v/>
      </c>
      <c r="AD453" s="2" t="str">
        <f t="shared" si="225"/>
        <v/>
      </c>
      <c r="AF453" t="s">
        <v>20</v>
      </c>
    </row>
    <row r="454" spans="1:32">
      <c r="A454" s="23"/>
      <c r="B454" s="23"/>
      <c r="C454" s="59" t="s">
        <v>34</v>
      </c>
      <c r="D454" s="81">
        <f t="shared" ref="D454:L454" si="255">IF(D441&lt;&gt;0,D453/D441,0)</f>
        <v>0</v>
      </c>
      <c r="E454" s="81">
        <f t="shared" si="255"/>
        <v>0</v>
      </c>
      <c r="F454" s="81">
        <f t="shared" si="255"/>
        <v>0</v>
      </c>
      <c r="G454" s="81">
        <f t="shared" si="255"/>
        <v>0</v>
      </c>
      <c r="H454" s="81">
        <f t="shared" si="255"/>
        <v>0</v>
      </c>
      <c r="I454" s="81">
        <f t="shared" si="255"/>
        <v>0</v>
      </c>
      <c r="J454" s="81">
        <f t="shared" si="255"/>
        <v>0</v>
      </c>
      <c r="K454" s="81">
        <f t="shared" si="255"/>
        <v>0</v>
      </c>
      <c r="L454" s="81">
        <f t="shared" si="255"/>
        <v>0</v>
      </c>
      <c r="M454" s="81">
        <f>IF(M441&lt;&gt;0,M453/M441,0)</f>
        <v>0</v>
      </c>
      <c r="N454" s="81">
        <f>IF(N441&lt;&gt;0,N453/N441,0)</f>
        <v>0</v>
      </c>
      <c r="O454" s="81">
        <f>IF(O441&lt;&gt;0,O453/O441,0)</f>
        <v>0</v>
      </c>
      <c r="P454" s="82">
        <f>IF(P441&lt;&gt;0,P453/P441,0)</f>
        <v>0</v>
      </c>
      <c r="Q454" s="23"/>
      <c r="R454" s="83" t="s">
        <v>20</v>
      </c>
      <c r="S454" s="97"/>
      <c r="T454" s="23" t="str">
        <f>IF(COUNTIF('[3]Correpondance  PREPA MARG'!A:A,'Prépa marge'!C454)=0,IF(U453="démarque connue (valeur)","",T453),'Prépa marge'!C454)</f>
        <v/>
      </c>
      <c r="U454" s="23" t="str">
        <f t="shared" si="227"/>
        <v/>
      </c>
      <c r="V454" t="str">
        <f>IF(U454="","",IF(U454="CA HT",SUMIF('[3]Correpondance  PREPA MARG'!A:A,'Prépa marge'!T454,'[3]Correpondance  PREPA MARG'!CO:CO),""))</f>
        <v/>
      </c>
      <c r="W454" t="str">
        <f t="shared" si="221"/>
        <v/>
      </c>
      <c r="X454" t="str">
        <f>IF(U454="","",IF(AND(U454="Marge ABACO (valeur)",X448=""),SUMIF('[3]Correpondance  PREPA MARG'!A:A,'Prépa marge'!T454,'[3]Correpondance  PREPA MARG'!DB:DB),""))</f>
        <v/>
      </c>
      <c r="Y454" t="str">
        <f>IF(U454="","",IF(U454="Frais accessoires",SUMIF('[3]Correpondance  PREPA MARG'!A:A,'Prépa marge'!T454,'[3]Correpondance  PREPA MARG'!AO:AO),""))</f>
        <v/>
      </c>
      <c r="Z454" t="str">
        <f>IF(U454="","",IF(U454="Cotisation Centrale",SUMIF('[3]Correpondance  PREPA MARG'!A:A,'Prépa marge'!T454,'[3]Correpondance  PREPA MARG'!BO:BO),""))</f>
        <v/>
      </c>
      <c r="AA454" t="str">
        <f>IF(U454="","",IF(U454="CA HT REEL",SUMIF('[3]Correpondance  PREPA MARG'!A:A,'Prépa marge'!T454,'[3]Correpondance  PREPA MARG'!AB:AB),""))</f>
        <v/>
      </c>
      <c r="AB454" t="str">
        <f>IF(U454="","",IF(U454="CAMV REEL",SUMIF('[3]Correpondance  PREPA MARG'!A:A,'Prépa marge'!T454,'[3]Correpondance  PREPA MARG'!BB:BB),""))</f>
        <v/>
      </c>
      <c r="AC454" t="str">
        <f>IF(U454="","",IF(U454="démarque connue (valeur)",SUMIF('[3]Correpondance  PREPA MARG'!A:A,'Prépa marge'!T454,'[3]Correpondance  PREPA MARG'!DO:DO),""))</f>
        <v/>
      </c>
      <c r="AD454" s="2" t="str">
        <f t="shared" si="225"/>
        <v/>
      </c>
      <c r="AF454" t="s">
        <v>20</v>
      </c>
    </row>
    <row r="455" spans="1:32">
      <c r="A455" s="23"/>
      <c r="B455" s="23"/>
      <c r="C455" s="59" t="s">
        <v>35</v>
      </c>
      <c r="D455" s="98">
        <f>D429-D441</f>
        <v>0</v>
      </c>
      <c r="E455" s="98">
        <f>E429-E441</f>
        <v>0</v>
      </c>
      <c r="F455" s="98">
        <f>F429-F441</f>
        <v>0</v>
      </c>
      <c r="G455" s="98">
        <f t="shared" ref="G455:L455" si="256">G429-G441</f>
        <v>0</v>
      </c>
      <c r="H455" s="98">
        <f t="shared" si="256"/>
        <v>0</v>
      </c>
      <c r="I455" s="98">
        <f t="shared" si="256"/>
        <v>0</v>
      </c>
      <c r="J455" s="98">
        <f t="shared" si="256"/>
        <v>0</v>
      </c>
      <c r="K455" s="98">
        <f t="shared" si="256"/>
        <v>0</v>
      </c>
      <c r="L455" s="98">
        <f t="shared" si="256"/>
        <v>0</v>
      </c>
      <c r="M455" s="98">
        <f>M429-M441</f>
        <v>0</v>
      </c>
      <c r="N455" s="98">
        <f>N429-N441</f>
        <v>0</v>
      </c>
      <c r="O455" s="98">
        <f>O429-O441</f>
        <v>0</v>
      </c>
      <c r="P455" s="74">
        <f>SUM(D455:O455)</f>
        <v>0</v>
      </c>
      <c r="Q455" s="23"/>
      <c r="R455" s="57" t="s">
        <v>20</v>
      </c>
      <c r="S455" s="92"/>
      <c r="T455" s="23" t="str">
        <f>IF(COUNTIF('[3]Correpondance  PREPA MARG'!A:A,'Prépa marge'!C455)=0,IF(U454="démarque connue (valeur)","",T454),'Prépa marge'!C455)</f>
        <v/>
      </c>
      <c r="U455" s="23" t="str">
        <f t="shared" si="227"/>
        <v/>
      </c>
      <c r="V455" t="str">
        <f>IF(U455="","",IF(U455="CA HT",SUMIF('[3]Correpondance  PREPA MARG'!A:A,'Prépa marge'!T455,'[3]Correpondance  PREPA MARG'!CO:CO),""))</f>
        <v/>
      </c>
      <c r="W455" t="str">
        <f t="shared" ref="W455:W518" si="257">IF(AND(V454&lt;&gt;"",X456&lt;&gt;""),V454-X456,"")</f>
        <v/>
      </c>
      <c r="X455" t="str">
        <f>IF(U455="","",IF(AND(U455="Marge ABACO (valeur)",X449=""),SUMIF('[3]Correpondance  PREPA MARG'!A:A,'Prépa marge'!T455,'[3]Correpondance  PREPA MARG'!DB:DB),""))</f>
        <v/>
      </c>
      <c r="Y455" t="str">
        <f>IF(U455="","",IF(U455="Frais accessoires",SUMIF('[3]Correpondance  PREPA MARG'!A:A,'Prépa marge'!T455,'[3]Correpondance  PREPA MARG'!AO:AO),""))</f>
        <v/>
      </c>
      <c r="Z455" t="str">
        <f>IF(U455="","",IF(U455="Cotisation Centrale",SUMIF('[3]Correpondance  PREPA MARG'!A:A,'Prépa marge'!T455,'[3]Correpondance  PREPA MARG'!BO:BO),""))</f>
        <v/>
      </c>
      <c r="AA455" t="str">
        <f>IF(U455="","",IF(U455="CA HT REEL",SUMIF('[3]Correpondance  PREPA MARG'!A:A,'Prépa marge'!T455,'[3]Correpondance  PREPA MARG'!AB:AB),""))</f>
        <v/>
      </c>
      <c r="AB455" t="str">
        <f>IF(U455="","",IF(U455="CAMV REEL",SUMIF('[3]Correpondance  PREPA MARG'!A:A,'Prépa marge'!T455,'[3]Correpondance  PREPA MARG'!BB:BB),""))</f>
        <v/>
      </c>
      <c r="AC455" t="str">
        <f>IF(U455="","",IF(U455="démarque connue (valeur)",SUMIF('[3]Correpondance  PREPA MARG'!A:A,'Prépa marge'!T455,'[3]Correpondance  PREPA MARG'!DO:DO),""))</f>
        <v/>
      </c>
      <c r="AD455" s="2" t="str">
        <f t="shared" si="225"/>
        <v/>
      </c>
      <c r="AF455" t="s">
        <v>20</v>
      </c>
    </row>
    <row r="456" spans="1:32">
      <c r="A456" s="23"/>
      <c r="B456" s="23"/>
      <c r="C456" s="59" t="s">
        <v>22</v>
      </c>
      <c r="D456" s="99">
        <f t="shared" ref="D456:L456" si="258">IF(D441&lt;&gt;0,D455/D441,0)</f>
        <v>0</v>
      </c>
      <c r="E456" s="99">
        <f t="shared" si="258"/>
        <v>0</v>
      </c>
      <c r="F456" s="99">
        <f t="shared" si="258"/>
        <v>0</v>
      </c>
      <c r="G456" s="99">
        <f t="shared" si="258"/>
        <v>0</v>
      </c>
      <c r="H456" s="99">
        <f t="shared" si="258"/>
        <v>0</v>
      </c>
      <c r="I456" s="99">
        <f t="shared" si="258"/>
        <v>0</v>
      </c>
      <c r="J456" s="99">
        <f t="shared" si="258"/>
        <v>0</v>
      </c>
      <c r="K456" s="99">
        <f t="shared" si="258"/>
        <v>0</v>
      </c>
      <c r="L456" s="99">
        <f t="shared" si="258"/>
        <v>0</v>
      </c>
      <c r="M456" s="99">
        <f>IF(M441&lt;&gt;0,M455/M441,0)</f>
        <v>0</v>
      </c>
      <c r="N456" s="99">
        <f>IF(N441&lt;&gt;0,N455/N441,0)</f>
        <v>0</v>
      </c>
      <c r="O456" s="99">
        <f>IF(O441&lt;&gt;0,O455/O441,0)</f>
        <v>0</v>
      </c>
      <c r="P456" s="61">
        <f>IF(P441&lt;&gt;0,P455/P441,0)</f>
        <v>0</v>
      </c>
      <c r="Q456" s="23"/>
      <c r="R456" s="62" t="s">
        <v>20</v>
      </c>
      <c r="S456" s="92"/>
      <c r="T456" s="23" t="str">
        <f>IF(COUNTIF('[3]Correpondance  PREPA MARG'!A:A,'Prépa marge'!C456)=0,IF(U455="démarque connue (valeur)","",T455),'Prépa marge'!C456)</f>
        <v/>
      </c>
      <c r="U456" s="23" t="str">
        <f t="shared" si="227"/>
        <v/>
      </c>
      <c r="V456" t="str">
        <f>IF(U456="","",IF(U456="CA HT",SUMIF('[3]Correpondance  PREPA MARG'!A:A,'Prépa marge'!T456,'[3]Correpondance  PREPA MARG'!CO:CO),""))</f>
        <v/>
      </c>
      <c r="W456" t="str">
        <f t="shared" si="257"/>
        <v/>
      </c>
      <c r="X456" t="str">
        <f>IF(U456="","",IF(AND(U456="Marge ABACO (valeur)",X450=""),SUMIF('[3]Correpondance  PREPA MARG'!A:A,'Prépa marge'!T456,'[3]Correpondance  PREPA MARG'!DB:DB),""))</f>
        <v/>
      </c>
      <c r="Y456" t="str">
        <f>IF(U456="","",IF(U456="Frais accessoires",SUMIF('[3]Correpondance  PREPA MARG'!A:A,'Prépa marge'!T456,'[3]Correpondance  PREPA MARG'!AO:AO),""))</f>
        <v/>
      </c>
      <c r="Z456" t="str">
        <f>IF(U456="","",IF(U456="Cotisation Centrale",SUMIF('[3]Correpondance  PREPA MARG'!A:A,'Prépa marge'!T456,'[3]Correpondance  PREPA MARG'!BO:BO),""))</f>
        <v/>
      </c>
      <c r="AA456" t="str">
        <f>IF(U456="","",IF(U456="CA HT REEL",SUMIF('[3]Correpondance  PREPA MARG'!A:A,'Prépa marge'!T456,'[3]Correpondance  PREPA MARG'!AB:AB),""))</f>
        <v/>
      </c>
      <c r="AB456" t="str">
        <f>IF(U456="","",IF(U456="CAMV REEL",SUMIF('[3]Correpondance  PREPA MARG'!A:A,'Prépa marge'!T456,'[3]Correpondance  PREPA MARG'!BB:BB),""))</f>
        <v/>
      </c>
      <c r="AC456" t="str">
        <f>IF(U456="","",IF(U456="démarque connue (valeur)",SUMIF('[3]Correpondance  PREPA MARG'!A:A,'Prépa marge'!T456,'[3]Correpondance  PREPA MARG'!DO:DO),""))</f>
        <v/>
      </c>
      <c r="AD456" s="2" t="str">
        <f t="shared" si="225"/>
        <v/>
      </c>
      <c r="AF456" t="s">
        <v>20</v>
      </c>
    </row>
    <row r="457" spans="1:32">
      <c r="A457" s="23"/>
      <c r="B457" s="23"/>
      <c r="C457" s="100" t="s">
        <v>36</v>
      </c>
      <c r="D457" s="47">
        <f t="shared" ref="D457:L457" si="259">D437-D449-D452-D453-D455</f>
        <v>0</v>
      </c>
      <c r="E457" s="47">
        <f t="shared" si="259"/>
        <v>0</v>
      </c>
      <c r="F457" s="47">
        <f t="shared" si="259"/>
        <v>0</v>
      </c>
      <c r="G457" s="47">
        <f t="shared" si="259"/>
        <v>0</v>
      </c>
      <c r="H457" s="47">
        <f t="shared" si="259"/>
        <v>0</v>
      </c>
      <c r="I457" s="47">
        <f t="shared" si="259"/>
        <v>0</v>
      </c>
      <c r="J457" s="47">
        <f t="shared" si="259"/>
        <v>0</v>
      </c>
      <c r="K457" s="47">
        <f t="shared" si="259"/>
        <v>0</v>
      </c>
      <c r="L457" s="47">
        <f t="shared" si="259"/>
        <v>0</v>
      </c>
      <c r="M457" s="47">
        <f>M437-M449-M452-M453-M455</f>
        <v>0</v>
      </c>
      <c r="N457" s="47">
        <f>N437-N449-N452-N453-N455</f>
        <v>0</v>
      </c>
      <c r="O457" s="47">
        <f>O437-O449-O452-O453-O455</f>
        <v>0</v>
      </c>
      <c r="P457" s="101">
        <f>SUM(D457:O457)</f>
        <v>0</v>
      </c>
      <c r="Q457" s="23"/>
      <c r="R457" s="102" t="s">
        <v>20</v>
      </c>
      <c r="S457" s="92"/>
      <c r="T457" s="23" t="str">
        <f>IF(COUNTIF('[3]Correpondance  PREPA MARG'!A:A,'Prépa marge'!C457)=0,IF(U456="démarque connue (valeur)","",T456),'Prépa marge'!C457)</f>
        <v/>
      </c>
      <c r="U457" s="23" t="str">
        <f t="shared" si="227"/>
        <v/>
      </c>
      <c r="V457" t="str">
        <f>IF(U457="","",IF(U457="CA HT",SUMIF('[3]Correpondance  PREPA MARG'!A:A,'Prépa marge'!T457,'[3]Correpondance  PREPA MARG'!CO:CO),""))</f>
        <v/>
      </c>
      <c r="W457" t="str">
        <f t="shared" si="257"/>
        <v/>
      </c>
      <c r="X457" t="str">
        <f>IF(U457="","",IF(AND(U457="Marge ABACO (valeur)",X451=""),SUMIF('[3]Correpondance  PREPA MARG'!A:A,'Prépa marge'!T457,'[3]Correpondance  PREPA MARG'!DB:DB),""))</f>
        <v/>
      </c>
      <c r="Y457" t="str">
        <f>IF(U457="","",IF(U457="Frais accessoires",SUMIF('[3]Correpondance  PREPA MARG'!A:A,'Prépa marge'!T457,'[3]Correpondance  PREPA MARG'!AO:AO),""))</f>
        <v/>
      </c>
      <c r="Z457" t="str">
        <f>IF(U457="","",IF(U457="Cotisation Centrale",SUMIF('[3]Correpondance  PREPA MARG'!A:A,'Prépa marge'!T457,'[3]Correpondance  PREPA MARG'!BO:BO),""))</f>
        <v/>
      </c>
      <c r="AA457" t="str">
        <f>IF(U457="","",IF(U457="CA HT REEL",SUMIF('[3]Correpondance  PREPA MARG'!A:A,'Prépa marge'!T457,'[3]Correpondance  PREPA MARG'!AB:AB),""))</f>
        <v/>
      </c>
      <c r="AB457" t="str">
        <f>IF(U457="","",IF(U457="CAMV REEL",SUMIF('[3]Correpondance  PREPA MARG'!A:A,'Prépa marge'!T457,'[3]Correpondance  PREPA MARG'!BB:BB),""))</f>
        <v/>
      </c>
      <c r="AC457" t="str">
        <f>IF(U457="","",IF(U457="démarque connue (valeur)",SUMIF('[3]Correpondance  PREPA MARG'!A:A,'Prépa marge'!T457,'[3]Correpondance  PREPA MARG'!DO:DO),""))</f>
        <v/>
      </c>
      <c r="AD457" s="2" t="str">
        <f t="shared" si="225"/>
        <v/>
      </c>
      <c r="AF457" t="s">
        <v>20</v>
      </c>
    </row>
    <row r="458" spans="1:32">
      <c r="A458" s="23"/>
      <c r="B458" s="23"/>
      <c r="C458" s="50" t="s">
        <v>37</v>
      </c>
      <c r="D458" s="67">
        <f t="shared" ref="D458:L458" si="260">D450+D451+D454+D456</f>
        <v>0</v>
      </c>
      <c r="E458" s="67">
        <f t="shared" si="260"/>
        <v>0</v>
      </c>
      <c r="F458" s="67">
        <f t="shared" si="260"/>
        <v>0</v>
      </c>
      <c r="G458" s="67">
        <f t="shared" si="260"/>
        <v>0</v>
      </c>
      <c r="H458" s="67">
        <f t="shared" si="260"/>
        <v>0</v>
      </c>
      <c r="I458" s="67">
        <f t="shared" si="260"/>
        <v>0</v>
      </c>
      <c r="J458" s="67">
        <f t="shared" si="260"/>
        <v>0</v>
      </c>
      <c r="K458" s="67">
        <f t="shared" si="260"/>
        <v>0</v>
      </c>
      <c r="L458" s="67">
        <f t="shared" si="260"/>
        <v>0</v>
      </c>
      <c r="M458" s="67">
        <f>M450+M451+M454+M456</f>
        <v>0</v>
      </c>
      <c r="N458" s="67">
        <f>N450+N451+N454+N456</f>
        <v>0</v>
      </c>
      <c r="O458" s="67">
        <f>O450+O451+O454+O456</f>
        <v>0</v>
      </c>
      <c r="P458" s="67">
        <f>P450+P451+P454+P456</f>
        <v>0</v>
      </c>
      <c r="Q458" s="23"/>
      <c r="R458" s="68" t="s">
        <v>20</v>
      </c>
      <c r="S458" s="92"/>
      <c r="T458" s="23" t="str">
        <f>IF(COUNTIF('[3]Correpondance  PREPA MARG'!A:A,'Prépa marge'!C458)=0,IF(U457="démarque connue (valeur)","",T457),'Prépa marge'!C458)</f>
        <v/>
      </c>
      <c r="U458" s="23" t="str">
        <f t="shared" si="227"/>
        <v/>
      </c>
      <c r="V458" t="str">
        <f>IF(U458="","",IF(U458="CA HT",SUMIF('[3]Correpondance  PREPA MARG'!A:A,'Prépa marge'!T458,'[3]Correpondance  PREPA MARG'!CO:CO),""))</f>
        <v/>
      </c>
      <c r="W458" t="str">
        <f t="shared" si="257"/>
        <v/>
      </c>
      <c r="X458" t="str">
        <f>IF(U458="","",IF(AND(U458="Marge ABACO (valeur)",X452=""),SUMIF('[3]Correpondance  PREPA MARG'!A:A,'Prépa marge'!T458,'[3]Correpondance  PREPA MARG'!DB:DB),""))</f>
        <v/>
      </c>
      <c r="Y458" t="str">
        <f>IF(U458="","",IF(U458="Frais accessoires",SUMIF('[3]Correpondance  PREPA MARG'!A:A,'Prépa marge'!T458,'[3]Correpondance  PREPA MARG'!AO:AO),""))</f>
        <v/>
      </c>
      <c r="Z458" t="str">
        <f>IF(U458="","",IF(U458="Cotisation Centrale",SUMIF('[3]Correpondance  PREPA MARG'!A:A,'Prépa marge'!T458,'[3]Correpondance  PREPA MARG'!BO:BO),""))</f>
        <v/>
      </c>
      <c r="AA458" t="str">
        <f>IF(U458="","",IF(U458="CA HT REEL",SUMIF('[3]Correpondance  PREPA MARG'!A:A,'Prépa marge'!T458,'[3]Correpondance  PREPA MARG'!AB:AB),""))</f>
        <v/>
      </c>
      <c r="AB458" t="str">
        <f>IF(U458="","",IF(U458="CAMV REEL",SUMIF('[3]Correpondance  PREPA MARG'!A:A,'Prépa marge'!T458,'[3]Correpondance  PREPA MARG'!BB:BB),""))</f>
        <v/>
      </c>
      <c r="AC458" t="str">
        <f>IF(U458="","",IF(U458="démarque connue (valeur)",SUMIF('[3]Correpondance  PREPA MARG'!A:A,'Prépa marge'!T458,'[3]Correpondance  PREPA MARG'!DO:DO),""))</f>
        <v/>
      </c>
      <c r="AD458" s="2" t="str">
        <f t="shared" si="225"/>
        <v/>
      </c>
      <c r="AF458" t="s">
        <v>20</v>
      </c>
    </row>
    <row r="459" spans="1:32">
      <c r="A459" s="23"/>
      <c r="B459" s="23"/>
      <c r="C459" s="50" t="s">
        <v>38</v>
      </c>
      <c r="D459" s="103">
        <f t="shared" ref="D459:L459" si="261">D449+D452+D453+D455</f>
        <v>0</v>
      </c>
      <c r="E459" s="103">
        <f t="shared" si="261"/>
        <v>0</v>
      </c>
      <c r="F459" s="103">
        <f t="shared" si="261"/>
        <v>0</v>
      </c>
      <c r="G459" s="103">
        <f t="shared" si="261"/>
        <v>0</v>
      </c>
      <c r="H459" s="103">
        <f t="shared" si="261"/>
        <v>0</v>
      </c>
      <c r="I459" s="103">
        <f t="shared" si="261"/>
        <v>0</v>
      </c>
      <c r="J459" s="103">
        <f t="shared" si="261"/>
        <v>0</v>
      </c>
      <c r="K459" s="103">
        <f t="shared" si="261"/>
        <v>0</v>
      </c>
      <c r="L459" s="103">
        <f t="shared" si="261"/>
        <v>0</v>
      </c>
      <c r="M459" s="103">
        <f>M449+M452+M453+M455</f>
        <v>0</v>
      </c>
      <c r="N459" s="103">
        <f>N449+N452+N453+N455</f>
        <v>0</v>
      </c>
      <c r="O459" s="103">
        <f>O449+O452+O453+O455</f>
        <v>0</v>
      </c>
      <c r="P459" s="103">
        <f>P449+P452+P453+P455</f>
        <v>0</v>
      </c>
      <c r="Q459" s="23"/>
      <c r="R459" s="104" t="s">
        <v>20</v>
      </c>
      <c r="S459" s="92"/>
      <c r="T459" s="23" t="str">
        <f>IF(COUNTIF('[3]Correpondance  PREPA MARG'!A:A,'Prépa marge'!C459)=0,IF(U458="démarque connue (valeur)","",T458),'Prépa marge'!C459)</f>
        <v/>
      </c>
      <c r="U459" s="23" t="str">
        <f t="shared" si="227"/>
        <v/>
      </c>
      <c r="V459" t="str">
        <f>IF(U459="","",IF(U459="CA HT",SUMIF('[3]Correpondance  PREPA MARG'!A:A,'Prépa marge'!T459,'[3]Correpondance  PREPA MARG'!CO:CO),""))</f>
        <v/>
      </c>
      <c r="W459" t="str">
        <f t="shared" si="257"/>
        <v/>
      </c>
      <c r="X459" t="str">
        <f>IF(U459="","",IF(AND(U459="Marge ABACO (valeur)",X453=""),SUMIF('[3]Correpondance  PREPA MARG'!A:A,'Prépa marge'!T459,'[3]Correpondance  PREPA MARG'!DB:DB),""))</f>
        <v/>
      </c>
      <c r="Y459" t="str">
        <f>IF(U459="","",IF(U459="Frais accessoires",SUMIF('[3]Correpondance  PREPA MARG'!A:A,'Prépa marge'!T459,'[3]Correpondance  PREPA MARG'!AO:AO),""))</f>
        <v/>
      </c>
      <c r="Z459" t="str">
        <f>IF(U459="","",IF(U459="Cotisation Centrale",SUMIF('[3]Correpondance  PREPA MARG'!A:A,'Prépa marge'!T459,'[3]Correpondance  PREPA MARG'!BO:BO),""))</f>
        <v/>
      </c>
      <c r="AA459" t="str">
        <f>IF(U459="","",IF(U459="CA HT REEL",SUMIF('[3]Correpondance  PREPA MARG'!A:A,'Prépa marge'!T459,'[3]Correpondance  PREPA MARG'!AB:AB),""))</f>
        <v/>
      </c>
      <c r="AB459" t="str">
        <f>IF(U459="","",IF(U459="CAMV REEL",SUMIF('[3]Correpondance  PREPA MARG'!A:A,'Prépa marge'!T459,'[3]Correpondance  PREPA MARG'!BB:BB),""))</f>
        <v/>
      </c>
      <c r="AC459" t="str">
        <f>IF(U459="","",IF(U459="démarque connue (valeur)",SUMIF('[3]Correpondance  PREPA MARG'!A:A,'Prépa marge'!T459,'[3]Correpondance  PREPA MARG'!DO:DO),""))</f>
        <v/>
      </c>
      <c r="AD459" s="2" t="str">
        <f t="shared" ref="AD459:AD522" si="262">IF(SUM(V459:AC459)=0,"",IF(U459="Marge ABACO (valeur)","",SUM(V459:AC459)-P459))</f>
        <v/>
      </c>
      <c r="AF459" t="s">
        <v>20</v>
      </c>
    </row>
    <row r="460" spans="1:32">
      <c r="A460" s="23"/>
      <c r="B460" s="23"/>
      <c r="C460" s="23"/>
      <c r="D460" s="23"/>
      <c r="E460" s="23"/>
      <c r="F460" s="23"/>
      <c r="G460" s="23"/>
      <c r="H460" s="23"/>
      <c r="I460" s="23"/>
      <c r="J460" s="23"/>
      <c r="K460" s="23"/>
      <c r="L460" s="23"/>
      <c r="M460" s="23"/>
      <c r="N460" s="23"/>
      <c r="O460" s="23"/>
      <c r="P460" s="23"/>
      <c r="Q460" s="23"/>
      <c r="R460" s="29" t="s">
        <v>20</v>
      </c>
      <c r="S460" s="23"/>
      <c r="T460" s="23" t="str">
        <f>IF(COUNTIF('[3]Correpondance  PREPA MARG'!A:A,'Prépa marge'!C460)=0,IF(U459="démarque connue (valeur)","",T459),'Prépa marge'!C460)</f>
        <v/>
      </c>
      <c r="U460" s="23" t="str">
        <f t="shared" ref="U460:U523" si="263">IF(OR(C460="CA HT",C460="PRMV ABACO",C460="Frais accessoires",C460="Cotisation Centrale",C460="CA HT REEL",C460="CAMV REEL",C460="démarque connue (valeur)",C460="Marge ABACO (valeur)"),C460,"")</f>
        <v/>
      </c>
      <c r="V460" t="str">
        <f>IF(U460="","",IF(U460="CA HT",SUMIF('[3]Correpondance  PREPA MARG'!A:A,'Prépa marge'!T460,'[3]Correpondance  PREPA MARG'!CO:CO),""))</f>
        <v/>
      </c>
      <c r="W460" t="str">
        <f t="shared" si="257"/>
        <v/>
      </c>
      <c r="X460" t="str">
        <f>IF(U460="","",IF(AND(U460="Marge ABACO (valeur)",X454=""),SUMIF('[3]Correpondance  PREPA MARG'!A:A,'Prépa marge'!T460,'[3]Correpondance  PREPA MARG'!DB:DB),""))</f>
        <v/>
      </c>
      <c r="Y460" t="str">
        <f>IF(U460="","",IF(U460="Frais accessoires",SUMIF('[3]Correpondance  PREPA MARG'!A:A,'Prépa marge'!T460,'[3]Correpondance  PREPA MARG'!AO:AO),""))</f>
        <v/>
      </c>
      <c r="Z460" t="str">
        <f>IF(U460="","",IF(U460="Cotisation Centrale",SUMIF('[3]Correpondance  PREPA MARG'!A:A,'Prépa marge'!T460,'[3]Correpondance  PREPA MARG'!BO:BO),""))</f>
        <v/>
      </c>
      <c r="AA460" t="str">
        <f>IF(U460="","",IF(U460="CA HT REEL",SUMIF('[3]Correpondance  PREPA MARG'!A:A,'Prépa marge'!T460,'[3]Correpondance  PREPA MARG'!AB:AB),""))</f>
        <v/>
      </c>
      <c r="AB460" t="str">
        <f>IF(U460="","",IF(U460="CAMV REEL",SUMIF('[3]Correpondance  PREPA MARG'!A:A,'Prépa marge'!T460,'[3]Correpondance  PREPA MARG'!BB:BB),""))</f>
        <v/>
      </c>
      <c r="AC460" t="str">
        <f>IF(U460="","",IF(U460="démarque connue (valeur)",SUMIF('[3]Correpondance  PREPA MARG'!A:A,'Prépa marge'!T460,'[3]Correpondance  PREPA MARG'!DO:DO),""))</f>
        <v/>
      </c>
      <c r="AD460" s="2" t="str">
        <f t="shared" si="262"/>
        <v/>
      </c>
      <c r="AF460" t="s">
        <v>20</v>
      </c>
    </row>
    <row r="461" spans="1:32">
      <c r="A461" s="23"/>
      <c r="B461" s="23"/>
      <c r="C461" s="30" t="s">
        <v>39</v>
      </c>
      <c r="D461" s="105"/>
      <c r="E461" s="105"/>
      <c r="F461" s="105"/>
      <c r="G461" s="105"/>
      <c r="H461" s="105"/>
      <c r="I461" s="105"/>
      <c r="J461" s="105"/>
      <c r="K461" s="105"/>
      <c r="L461" s="105"/>
      <c r="M461" s="105"/>
      <c r="N461" s="105"/>
      <c r="O461" s="105"/>
      <c r="P461" s="32"/>
      <c r="Q461" s="23"/>
      <c r="R461" s="33" t="s">
        <v>20</v>
      </c>
      <c r="S461" s="92"/>
      <c r="T461" s="23" t="str">
        <f>IF(COUNTIF('[3]Correpondance  PREPA MARG'!A:A,'Prépa marge'!C461)=0,IF(U460="démarque connue (valeur)","",T460),'Prépa marge'!C461)</f>
        <v/>
      </c>
      <c r="U461" s="23" t="str">
        <f t="shared" si="263"/>
        <v/>
      </c>
      <c r="V461" t="str">
        <f>IF(U461="","",IF(U461="CA HT",SUMIF('[3]Correpondance  PREPA MARG'!A:A,'Prépa marge'!T461,'[3]Correpondance  PREPA MARG'!CO:CO),""))</f>
        <v/>
      </c>
      <c r="W461" t="str">
        <f t="shared" si="257"/>
        <v/>
      </c>
      <c r="X461" t="str">
        <f>IF(U461="","",IF(AND(U461="Marge ABACO (valeur)",X455=""),SUMIF('[3]Correpondance  PREPA MARG'!A:A,'Prépa marge'!T461,'[3]Correpondance  PREPA MARG'!DB:DB),""))</f>
        <v/>
      </c>
      <c r="Y461" t="str">
        <f>IF(U461="","",IF(U461="Frais accessoires",SUMIF('[3]Correpondance  PREPA MARG'!A:A,'Prépa marge'!T461,'[3]Correpondance  PREPA MARG'!AO:AO),""))</f>
        <v/>
      </c>
      <c r="Z461" t="str">
        <f>IF(U461="","",IF(U461="Cotisation Centrale",SUMIF('[3]Correpondance  PREPA MARG'!A:A,'Prépa marge'!T461,'[3]Correpondance  PREPA MARG'!BO:BO),""))</f>
        <v/>
      </c>
      <c r="AA461" t="str">
        <f>IF(U461="","",IF(U461="CA HT REEL",SUMIF('[3]Correpondance  PREPA MARG'!A:A,'Prépa marge'!T461,'[3]Correpondance  PREPA MARG'!AB:AB),""))</f>
        <v/>
      </c>
      <c r="AB461" t="str">
        <f>IF(U461="","",IF(U461="CAMV REEL",SUMIF('[3]Correpondance  PREPA MARG'!A:A,'Prépa marge'!T461,'[3]Correpondance  PREPA MARG'!BB:BB),""))</f>
        <v/>
      </c>
      <c r="AC461" t="str">
        <f>IF(U461="","",IF(U461="démarque connue (valeur)",SUMIF('[3]Correpondance  PREPA MARG'!A:A,'Prépa marge'!T461,'[3]Correpondance  PREPA MARG'!DO:DO),""))</f>
        <v/>
      </c>
      <c r="AD461" s="2" t="str">
        <f t="shared" si="262"/>
        <v/>
      </c>
      <c r="AF461" t="s">
        <v>20</v>
      </c>
    </row>
    <row r="462" spans="1:32">
      <c r="A462" s="23"/>
      <c r="B462" s="23"/>
      <c r="C462" s="106" t="s">
        <v>40</v>
      </c>
      <c r="D462" s="107">
        <f t="shared" ref="D462:L462" si="264">IF(D441&lt;&gt;0,D457/D441,0)</f>
        <v>0</v>
      </c>
      <c r="E462" s="107">
        <f t="shared" si="264"/>
        <v>0</v>
      </c>
      <c r="F462" s="107">
        <f t="shared" si="264"/>
        <v>0</v>
      </c>
      <c r="G462" s="107">
        <f t="shared" si="264"/>
        <v>0</v>
      </c>
      <c r="H462" s="107">
        <f t="shared" si="264"/>
        <v>0</v>
      </c>
      <c r="I462" s="107">
        <f t="shared" si="264"/>
        <v>0</v>
      </c>
      <c r="J462" s="107">
        <f t="shared" si="264"/>
        <v>0</v>
      </c>
      <c r="K462" s="107">
        <f t="shared" si="264"/>
        <v>0</v>
      </c>
      <c r="L462" s="107">
        <f t="shared" si="264"/>
        <v>0</v>
      </c>
      <c r="M462" s="107">
        <f>IF(M441&lt;&gt;0,M457/M441,0)</f>
        <v>0</v>
      </c>
      <c r="N462" s="107">
        <f>IF(N441&lt;&gt;0,N457/N441,0)</f>
        <v>0</v>
      </c>
      <c r="O462" s="107">
        <f>IF(O441&lt;&gt;0,O457/O441,0)</f>
        <v>0</v>
      </c>
      <c r="P462" s="107">
        <f>IF(P441&lt;&gt;0,P457/P441,0)</f>
        <v>0</v>
      </c>
      <c r="Q462" s="23"/>
      <c r="R462" s="108" t="s">
        <v>20</v>
      </c>
      <c r="S462" s="92"/>
      <c r="T462" s="23" t="str">
        <f>IF(COUNTIF('[3]Correpondance  PREPA MARG'!A:A,'Prépa marge'!C462)=0,IF(U461="démarque connue (valeur)","",T461),'Prépa marge'!C462)</f>
        <v/>
      </c>
      <c r="U462" s="23" t="str">
        <f t="shared" si="263"/>
        <v/>
      </c>
      <c r="V462" t="str">
        <f>IF(U462="","",IF(U462="CA HT",SUMIF('[3]Correpondance  PREPA MARG'!A:A,'Prépa marge'!T462,'[3]Correpondance  PREPA MARG'!CO:CO),""))</f>
        <v/>
      </c>
      <c r="W462" t="str">
        <f t="shared" si="257"/>
        <v/>
      </c>
      <c r="X462" t="str">
        <f>IF(U462="","",IF(AND(U462="Marge ABACO (valeur)",X456=""),SUMIF('[3]Correpondance  PREPA MARG'!A:A,'Prépa marge'!T462,'[3]Correpondance  PREPA MARG'!DB:DB),""))</f>
        <v/>
      </c>
      <c r="Y462" t="str">
        <f>IF(U462="","",IF(U462="Frais accessoires",SUMIF('[3]Correpondance  PREPA MARG'!A:A,'Prépa marge'!T462,'[3]Correpondance  PREPA MARG'!AO:AO),""))</f>
        <v/>
      </c>
      <c r="Z462" t="str">
        <f>IF(U462="","",IF(U462="Cotisation Centrale",SUMIF('[3]Correpondance  PREPA MARG'!A:A,'Prépa marge'!T462,'[3]Correpondance  PREPA MARG'!BO:BO),""))</f>
        <v/>
      </c>
      <c r="AA462" t="str">
        <f>IF(U462="","",IF(U462="CA HT REEL",SUMIF('[3]Correpondance  PREPA MARG'!A:A,'Prépa marge'!T462,'[3]Correpondance  PREPA MARG'!AB:AB),""))</f>
        <v/>
      </c>
      <c r="AB462" t="str">
        <f>IF(U462="","",IF(U462="CAMV REEL",SUMIF('[3]Correpondance  PREPA MARG'!A:A,'Prépa marge'!T462,'[3]Correpondance  PREPA MARG'!BB:BB),""))</f>
        <v/>
      </c>
      <c r="AC462" t="str">
        <f>IF(U462="","",IF(U462="démarque connue (valeur)",SUMIF('[3]Correpondance  PREPA MARG'!A:A,'Prépa marge'!T462,'[3]Correpondance  PREPA MARG'!DO:DO),""))</f>
        <v/>
      </c>
      <c r="AD462" s="2" t="str">
        <f t="shared" si="262"/>
        <v/>
      </c>
      <c r="AF462" t="s">
        <v>20</v>
      </c>
    </row>
    <row r="463" spans="1:32">
      <c r="A463" s="23"/>
      <c r="B463" s="23"/>
      <c r="C463" s="109" t="s">
        <v>41</v>
      </c>
      <c r="D463" s="110">
        <f>D457</f>
        <v>0</v>
      </c>
      <c r="E463" s="110">
        <f t="shared" ref="E463:L463" si="265">D463+E457</f>
        <v>0</v>
      </c>
      <c r="F463" s="110">
        <f t="shared" si="265"/>
        <v>0</v>
      </c>
      <c r="G463" s="110">
        <f t="shared" si="265"/>
        <v>0</v>
      </c>
      <c r="H463" s="110">
        <f t="shared" si="265"/>
        <v>0</v>
      </c>
      <c r="I463" s="110">
        <f t="shared" si="265"/>
        <v>0</v>
      </c>
      <c r="J463" s="110">
        <f t="shared" si="265"/>
        <v>0</v>
      </c>
      <c r="K463" s="110">
        <f t="shared" si="265"/>
        <v>0</v>
      </c>
      <c r="L463" s="110">
        <f t="shared" si="265"/>
        <v>0</v>
      </c>
      <c r="M463" s="110">
        <f>L463+M457</f>
        <v>0</v>
      </c>
      <c r="N463" s="110">
        <f>M463+N457</f>
        <v>0</v>
      </c>
      <c r="O463" s="110">
        <f>N463+O457</f>
        <v>0</v>
      </c>
      <c r="P463" s="111"/>
      <c r="Q463" s="23"/>
      <c r="R463" s="112" t="s">
        <v>20</v>
      </c>
      <c r="S463" s="92"/>
      <c r="T463" s="23" t="str">
        <f>IF(COUNTIF('[3]Correpondance  PREPA MARG'!A:A,'Prépa marge'!C463)=0,IF(U462="démarque connue (valeur)","",T462),'Prépa marge'!C463)</f>
        <v/>
      </c>
      <c r="U463" s="23" t="str">
        <f t="shared" si="263"/>
        <v/>
      </c>
      <c r="V463" t="str">
        <f>IF(U463="","",IF(U463="CA HT",SUMIF('[3]Correpondance  PREPA MARG'!A:A,'Prépa marge'!T463,'[3]Correpondance  PREPA MARG'!CO:CO),""))</f>
        <v/>
      </c>
      <c r="W463" t="str">
        <f t="shared" si="257"/>
        <v/>
      </c>
      <c r="X463" t="str">
        <f>IF(U463="","",IF(AND(U463="Marge ABACO (valeur)",X457=""),SUMIF('[3]Correpondance  PREPA MARG'!A:A,'Prépa marge'!T463,'[3]Correpondance  PREPA MARG'!DB:DB),""))</f>
        <v/>
      </c>
      <c r="Y463" t="str">
        <f>IF(U463="","",IF(U463="Frais accessoires",SUMIF('[3]Correpondance  PREPA MARG'!A:A,'Prépa marge'!T463,'[3]Correpondance  PREPA MARG'!AO:AO),""))</f>
        <v/>
      </c>
      <c r="Z463" t="str">
        <f>IF(U463="","",IF(U463="Cotisation Centrale",SUMIF('[3]Correpondance  PREPA MARG'!A:A,'Prépa marge'!T463,'[3]Correpondance  PREPA MARG'!BO:BO),""))</f>
        <v/>
      </c>
      <c r="AA463" t="str">
        <f>IF(U463="","",IF(U463="CA HT REEL",SUMIF('[3]Correpondance  PREPA MARG'!A:A,'Prépa marge'!T463,'[3]Correpondance  PREPA MARG'!AB:AB),""))</f>
        <v/>
      </c>
      <c r="AB463" t="str">
        <f>IF(U463="","",IF(U463="CAMV REEL",SUMIF('[3]Correpondance  PREPA MARG'!A:A,'Prépa marge'!T463,'[3]Correpondance  PREPA MARG'!BB:BB),""))</f>
        <v/>
      </c>
      <c r="AC463" t="str">
        <f>IF(U463="","",IF(U463="démarque connue (valeur)",SUMIF('[3]Correpondance  PREPA MARG'!A:A,'Prépa marge'!T463,'[3]Correpondance  PREPA MARG'!DO:DO),""))</f>
        <v/>
      </c>
      <c r="AD463" s="2" t="str">
        <f t="shared" si="262"/>
        <v/>
      </c>
      <c r="AF463" t="s">
        <v>20</v>
      </c>
    </row>
    <row r="464" spans="1:32">
      <c r="A464" s="23"/>
      <c r="B464" s="23"/>
      <c r="C464" s="109" t="s">
        <v>42</v>
      </c>
      <c r="D464" s="110">
        <f>D441</f>
        <v>0</v>
      </c>
      <c r="E464" s="110">
        <f t="shared" ref="E464:L464" si="266">D464+E441</f>
        <v>0</v>
      </c>
      <c r="F464" s="110">
        <f t="shared" si="266"/>
        <v>0</v>
      </c>
      <c r="G464" s="110">
        <f t="shared" si="266"/>
        <v>0</v>
      </c>
      <c r="H464" s="110">
        <f t="shared" si="266"/>
        <v>0</v>
      </c>
      <c r="I464" s="110">
        <f t="shared" si="266"/>
        <v>0</v>
      </c>
      <c r="J464" s="110">
        <f t="shared" si="266"/>
        <v>0</v>
      </c>
      <c r="K464" s="110">
        <f t="shared" si="266"/>
        <v>0</v>
      </c>
      <c r="L464" s="110">
        <f t="shared" si="266"/>
        <v>0</v>
      </c>
      <c r="M464" s="110">
        <f>L464+M441</f>
        <v>0</v>
      </c>
      <c r="N464" s="110">
        <f>M464+N441</f>
        <v>0</v>
      </c>
      <c r="O464" s="110">
        <f>N464+O441</f>
        <v>0</v>
      </c>
      <c r="P464" s="111"/>
      <c r="Q464" s="23"/>
      <c r="R464" s="112" t="s">
        <v>20</v>
      </c>
      <c r="S464" s="92"/>
      <c r="T464" s="23" t="str">
        <f>IF(COUNTIF('[3]Correpondance  PREPA MARG'!A:A,'Prépa marge'!C464)=0,IF(U463="démarque connue (valeur)","",T463),'Prépa marge'!C464)</f>
        <v/>
      </c>
      <c r="U464" s="23" t="str">
        <f t="shared" si="263"/>
        <v/>
      </c>
      <c r="V464" t="str">
        <f>IF(U464="","",IF(U464="CA HT",SUMIF('[3]Correpondance  PREPA MARG'!A:A,'Prépa marge'!T464,'[3]Correpondance  PREPA MARG'!CO:CO),""))</f>
        <v/>
      </c>
      <c r="W464" t="str">
        <f t="shared" si="257"/>
        <v/>
      </c>
      <c r="X464" t="str">
        <f>IF(U464="","",IF(AND(U464="Marge ABACO (valeur)",X458=""),SUMIF('[3]Correpondance  PREPA MARG'!A:A,'Prépa marge'!T464,'[3]Correpondance  PREPA MARG'!DB:DB),""))</f>
        <v/>
      </c>
      <c r="Y464" t="str">
        <f>IF(U464="","",IF(U464="Frais accessoires",SUMIF('[3]Correpondance  PREPA MARG'!A:A,'Prépa marge'!T464,'[3]Correpondance  PREPA MARG'!AO:AO),""))</f>
        <v/>
      </c>
      <c r="Z464" t="str">
        <f>IF(U464="","",IF(U464="Cotisation Centrale",SUMIF('[3]Correpondance  PREPA MARG'!A:A,'Prépa marge'!T464,'[3]Correpondance  PREPA MARG'!BO:BO),""))</f>
        <v/>
      </c>
      <c r="AA464" t="str">
        <f>IF(U464="","",IF(U464="CA HT REEL",SUMIF('[3]Correpondance  PREPA MARG'!A:A,'Prépa marge'!T464,'[3]Correpondance  PREPA MARG'!AB:AB),""))</f>
        <v/>
      </c>
      <c r="AB464" t="str">
        <f>IF(U464="","",IF(U464="CAMV REEL",SUMIF('[3]Correpondance  PREPA MARG'!A:A,'Prépa marge'!T464,'[3]Correpondance  PREPA MARG'!BB:BB),""))</f>
        <v/>
      </c>
      <c r="AC464" t="str">
        <f>IF(U464="","",IF(U464="démarque connue (valeur)",SUMIF('[3]Correpondance  PREPA MARG'!A:A,'Prépa marge'!T464,'[3]Correpondance  PREPA MARG'!DO:DO),""))</f>
        <v/>
      </c>
      <c r="AD464" s="2" t="str">
        <f t="shared" si="262"/>
        <v/>
      </c>
      <c r="AF464" t="s">
        <v>20</v>
      </c>
    </row>
    <row r="465" spans="1:32" ht="15.75" thickBot="1">
      <c r="A465" s="23"/>
      <c r="B465" s="23"/>
      <c r="C465" s="113" t="s">
        <v>43</v>
      </c>
      <c r="D465" s="114">
        <f>D462</f>
        <v>0</v>
      </c>
      <c r="E465" s="114">
        <f t="shared" ref="E465:L465" si="267">IF(E441&lt;&gt;0,E463/E464,0)</f>
        <v>0</v>
      </c>
      <c r="F465" s="114">
        <f t="shared" si="267"/>
        <v>0</v>
      </c>
      <c r="G465" s="114">
        <f t="shared" si="267"/>
        <v>0</v>
      </c>
      <c r="H465" s="114">
        <f t="shared" si="267"/>
        <v>0</v>
      </c>
      <c r="I465" s="114">
        <f t="shared" si="267"/>
        <v>0</v>
      </c>
      <c r="J465" s="114">
        <f t="shared" si="267"/>
        <v>0</v>
      </c>
      <c r="K465" s="114">
        <f t="shared" si="267"/>
        <v>0</v>
      </c>
      <c r="L465" s="114">
        <f t="shared" si="267"/>
        <v>0</v>
      </c>
      <c r="M465" s="114">
        <f>IF(M441&lt;&gt;0,M463/M464,0)</f>
        <v>0</v>
      </c>
      <c r="N465" s="114">
        <f>IF(N441&lt;&gt;0,N463/N464,0)</f>
        <v>0</v>
      </c>
      <c r="O465" s="114">
        <f>IF(O441&lt;&gt;0,O463/O464,0)</f>
        <v>0</v>
      </c>
      <c r="P465" s="115"/>
      <c r="Q465" s="23"/>
      <c r="R465" s="116" t="s">
        <v>20</v>
      </c>
      <c r="S465" s="92"/>
      <c r="T465" s="23" t="str">
        <f>IF(COUNTIF('[3]Correpondance  PREPA MARG'!A:A,'Prépa marge'!C465)=0,IF(U464="démarque connue (valeur)","",T464),'Prépa marge'!C465)</f>
        <v/>
      </c>
      <c r="U465" s="23" t="str">
        <f t="shared" si="263"/>
        <v/>
      </c>
      <c r="V465" t="str">
        <f>IF(U465="","",IF(U465="CA HT",SUMIF('[3]Correpondance  PREPA MARG'!A:A,'Prépa marge'!T465,'[3]Correpondance  PREPA MARG'!CO:CO),""))</f>
        <v/>
      </c>
      <c r="W465" t="str">
        <f t="shared" si="257"/>
        <v/>
      </c>
      <c r="X465" t="str">
        <f>IF(U465="","",IF(AND(U465="Marge ABACO (valeur)",X459=""),SUMIF('[3]Correpondance  PREPA MARG'!A:A,'Prépa marge'!T465,'[3]Correpondance  PREPA MARG'!DB:DB),""))</f>
        <v/>
      </c>
      <c r="Y465" t="str">
        <f>IF(U465="","",IF(U465="Frais accessoires",SUMIF('[3]Correpondance  PREPA MARG'!A:A,'Prépa marge'!T465,'[3]Correpondance  PREPA MARG'!AO:AO),""))</f>
        <v/>
      </c>
      <c r="Z465" t="str">
        <f>IF(U465="","",IF(U465="Cotisation Centrale",SUMIF('[3]Correpondance  PREPA MARG'!A:A,'Prépa marge'!T465,'[3]Correpondance  PREPA MARG'!BO:BO),""))</f>
        <v/>
      </c>
      <c r="AA465" t="str">
        <f>IF(U465="","",IF(U465="CA HT REEL",SUMIF('[3]Correpondance  PREPA MARG'!A:A,'Prépa marge'!T465,'[3]Correpondance  PREPA MARG'!AB:AB),""))</f>
        <v/>
      </c>
      <c r="AB465" t="str">
        <f>IF(U465="","",IF(U465="CAMV REEL",SUMIF('[3]Correpondance  PREPA MARG'!A:A,'Prépa marge'!T465,'[3]Correpondance  PREPA MARG'!BB:BB),""))</f>
        <v/>
      </c>
      <c r="AC465" t="str">
        <f>IF(U465="","",IF(U465="démarque connue (valeur)",SUMIF('[3]Correpondance  PREPA MARG'!A:A,'Prépa marge'!T465,'[3]Correpondance  PREPA MARG'!DO:DO),""))</f>
        <v/>
      </c>
      <c r="AD465" s="2" t="str">
        <f t="shared" si="262"/>
        <v/>
      </c>
      <c r="AF465" t="s">
        <v>20</v>
      </c>
    </row>
    <row r="466" spans="1:32" ht="15.75" thickBot="1">
      <c r="A466" s="23"/>
      <c r="B466" s="23"/>
      <c r="C466" s="117" t="s">
        <v>44</v>
      </c>
      <c r="D466" s="118" t="s">
        <v>14</v>
      </c>
      <c r="E466" s="119" t="s">
        <v>14</v>
      </c>
      <c r="F466" s="119" t="s">
        <v>14</v>
      </c>
      <c r="G466" s="119" t="s">
        <v>14</v>
      </c>
      <c r="H466" s="119" t="s">
        <v>14</v>
      </c>
      <c r="I466" s="119" t="s">
        <v>14</v>
      </c>
      <c r="J466" s="119" t="s">
        <v>14</v>
      </c>
      <c r="K466" s="119" t="s">
        <v>14</v>
      </c>
      <c r="L466" s="119" t="s">
        <v>14</v>
      </c>
      <c r="M466" s="119" t="s">
        <v>14</v>
      </c>
      <c r="N466" s="119" t="s">
        <v>14</v>
      </c>
      <c r="O466" s="119" t="s">
        <v>14</v>
      </c>
      <c r="P466" s="120" t="s">
        <v>14</v>
      </c>
      <c r="Q466" s="23"/>
      <c r="R466" s="121" t="s">
        <v>20</v>
      </c>
      <c r="S466" s="92"/>
      <c r="T466" s="23" t="str">
        <f>IF(COUNTIF('[3]Correpondance  PREPA MARG'!A:A,'Prépa marge'!C466)=0,IF(U465="démarque connue (valeur)","",T465),'Prépa marge'!C466)</f>
        <v/>
      </c>
      <c r="U466" s="23" t="str">
        <f t="shared" si="263"/>
        <v/>
      </c>
      <c r="V466" t="str">
        <f>IF(U466="","",IF(U466="CA HT",SUMIF('[3]Correpondance  PREPA MARG'!A:A,'Prépa marge'!T466,'[3]Correpondance  PREPA MARG'!CO:CO),""))</f>
        <v/>
      </c>
      <c r="W466" t="str">
        <f t="shared" si="257"/>
        <v/>
      </c>
      <c r="X466" t="str">
        <f>IF(U466="","",IF(AND(U466="Marge ABACO (valeur)",X460=""),SUMIF('[3]Correpondance  PREPA MARG'!A:A,'Prépa marge'!T466,'[3]Correpondance  PREPA MARG'!DB:DB),""))</f>
        <v/>
      </c>
      <c r="Y466" t="str">
        <f>IF(U466="","",IF(U466="Frais accessoires",SUMIF('[3]Correpondance  PREPA MARG'!A:A,'Prépa marge'!T466,'[3]Correpondance  PREPA MARG'!AO:AO),""))</f>
        <v/>
      </c>
      <c r="Z466" t="str">
        <f>IF(U466="","",IF(U466="Cotisation Centrale",SUMIF('[3]Correpondance  PREPA MARG'!A:A,'Prépa marge'!T466,'[3]Correpondance  PREPA MARG'!BO:BO),""))</f>
        <v/>
      </c>
      <c r="AA466" t="str">
        <f>IF(U466="","",IF(U466="CA HT REEL",SUMIF('[3]Correpondance  PREPA MARG'!A:A,'Prépa marge'!T466,'[3]Correpondance  PREPA MARG'!AB:AB),""))</f>
        <v/>
      </c>
      <c r="AB466" t="str">
        <f>IF(U466="","",IF(U466="CAMV REEL",SUMIF('[3]Correpondance  PREPA MARG'!A:A,'Prépa marge'!T466,'[3]Correpondance  PREPA MARG'!BB:BB),""))</f>
        <v/>
      </c>
      <c r="AC466" t="str">
        <f>IF(U466="","",IF(U466="démarque connue (valeur)",SUMIF('[3]Correpondance  PREPA MARG'!A:A,'Prépa marge'!T466,'[3]Correpondance  PREPA MARG'!DO:DO),""))</f>
        <v/>
      </c>
      <c r="AD466" s="2" t="str">
        <f t="shared" si="262"/>
        <v/>
      </c>
      <c r="AF466" t="s">
        <v>20</v>
      </c>
    </row>
    <row r="467" spans="1:32">
      <c r="A467" s="23"/>
      <c r="B467" s="23"/>
      <c r="C467" s="23"/>
      <c r="D467" s="23"/>
      <c r="E467" s="23"/>
      <c r="F467" s="23"/>
      <c r="G467" s="23"/>
      <c r="H467" s="23"/>
      <c r="I467" s="23"/>
      <c r="J467" s="23"/>
      <c r="K467" s="23"/>
      <c r="L467" s="23"/>
      <c r="M467" s="23"/>
      <c r="N467" s="23"/>
      <c r="O467" s="23"/>
      <c r="P467" s="23"/>
      <c r="Q467" s="23"/>
      <c r="R467" s="29" t="s">
        <v>20</v>
      </c>
      <c r="S467" s="92"/>
      <c r="T467" s="23" t="str">
        <f>IF(COUNTIF('[3]Correpondance  PREPA MARG'!A:A,'Prépa marge'!C467)=0,IF(U466="démarque connue (valeur)","",T466),'Prépa marge'!C467)</f>
        <v/>
      </c>
      <c r="U467" s="23" t="str">
        <f t="shared" si="263"/>
        <v/>
      </c>
      <c r="V467" t="str">
        <f>IF(U467="","",IF(U467="CA HT",SUMIF('[3]Correpondance  PREPA MARG'!A:A,'Prépa marge'!T467,'[3]Correpondance  PREPA MARG'!CO:CO),""))</f>
        <v/>
      </c>
      <c r="W467" t="str">
        <f t="shared" si="257"/>
        <v/>
      </c>
      <c r="X467" t="str">
        <f>IF(U467="","",IF(AND(U467="Marge ABACO (valeur)",X461=""),SUMIF('[3]Correpondance  PREPA MARG'!A:A,'Prépa marge'!T467,'[3]Correpondance  PREPA MARG'!DB:DB),""))</f>
        <v/>
      </c>
      <c r="Y467" t="str">
        <f>IF(U467="","",IF(U467="Frais accessoires",SUMIF('[3]Correpondance  PREPA MARG'!A:A,'Prépa marge'!T467,'[3]Correpondance  PREPA MARG'!AO:AO),""))</f>
        <v/>
      </c>
      <c r="Z467" t="str">
        <f>IF(U467="","",IF(U467="Cotisation Centrale",SUMIF('[3]Correpondance  PREPA MARG'!A:A,'Prépa marge'!T467,'[3]Correpondance  PREPA MARG'!BO:BO),""))</f>
        <v/>
      </c>
      <c r="AA467" t="str">
        <f>IF(U467="","",IF(U467="CA HT REEL",SUMIF('[3]Correpondance  PREPA MARG'!A:A,'Prépa marge'!T467,'[3]Correpondance  PREPA MARG'!AB:AB),""))</f>
        <v/>
      </c>
      <c r="AB467" t="str">
        <f>IF(U467="","",IF(U467="CAMV REEL",SUMIF('[3]Correpondance  PREPA MARG'!A:A,'Prépa marge'!T467,'[3]Correpondance  PREPA MARG'!BB:BB),""))</f>
        <v/>
      </c>
      <c r="AC467" t="str">
        <f>IF(U467="","",IF(U467="démarque connue (valeur)",SUMIF('[3]Correpondance  PREPA MARG'!A:A,'Prépa marge'!T467,'[3]Correpondance  PREPA MARG'!DO:DO),""))</f>
        <v/>
      </c>
      <c r="AD467" s="2" t="str">
        <f t="shared" si="262"/>
        <v/>
      </c>
      <c r="AF467" t="s">
        <v>20</v>
      </c>
    </row>
    <row r="468" spans="1:32">
      <c r="A468" s="23"/>
      <c r="B468" s="23"/>
      <c r="C468" s="24" t="str">
        <f>[2]Rens!$C$27</f>
        <v>Boulangerie/viennoiserie</v>
      </c>
      <c r="D468" s="26">
        <f>+D426</f>
        <v>41943</v>
      </c>
      <c r="E468" s="26">
        <f t="shared" ref="E468:L468" si="268">DATE(YEAR(D468),MONTH(D468)+2,0)</f>
        <v>41973</v>
      </c>
      <c r="F468" s="26">
        <f t="shared" si="268"/>
        <v>42004</v>
      </c>
      <c r="G468" s="26">
        <f t="shared" si="268"/>
        <v>42035</v>
      </c>
      <c r="H468" s="26">
        <f t="shared" si="268"/>
        <v>42063</v>
      </c>
      <c r="I468" s="26">
        <f t="shared" si="268"/>
        <v>42094</v>
      </c>
      <c r="J468" s="26">
        <f t="shared" si="268"/>
        <v>42124</v>
      </c>
      <c r="K468" s="26">
        <f t="shared" si="268"/>
        <v>42155</v>
      </c>
      <c r="L468" s="26">
        <f t="shared" si="268"/>
        <v>42185</v>
      </c>
      <c r="M468" s="26">
        <f>DATE(YEAR(L468),MONTH(L468)+2,0)</f>
        <v>42216</v>
      </c>
      <c r="N468" s="26">
        <f>DATE(YEAR(M468),MONTH(M468)+2,0)</f>
        <v>42247</v>
      </c>
      <c r="O468" s="26">
        <f>DATE(YEAR(N468),MONTH(N468)+2,0)</f>
        <v>42277</v>
      </c>
      <c r="P468" s="27" t="s">
        <v>16</v>
      </c>
      <c r="Q468" s="23"/>
      <c r="R468" s="28" t="s">
        <v>20</v>
      </c>
      <c r="S468" s="23"/>
      <c r="T468" s="23" t="str">
        <f>IF(COUNTIF('[3]Correpondance  PREPA MARG'!A:A,'Prépa marge'!C468)=0,IF(U467="démarque connue (valeur)","",T467),'Prépa marge'!C468)</f>
        <v>Boulangerie/viennoiserie</v>
      </c>
      <c r="U468" s="23" t="str">
        <f t="shared" si="263"/>
        <v/>
      </c>
      <c r="V468" t="str">
        <f>IF(U468="","",IF(U468="CA HT",SUMIF('[3]Correpondance  PREPA MARG'!A:A,'Prépa marge'!T468,'[3]Correpondance  PREPA MARG'!CO:CO),""))</f>
        <v/>
      </c>
      <c r="W468" t="str">
        <f t="shared" si="257"/>
        <v/>
      </c>
      <c r="X468" t="str">
        <f>IF(U468="","",IF(AND(U468="Marge ABACO (valeur)",X462=""),SUMIF('[3]Correpondance  PREPA MARG'!A:A,'Prépa marge'!T468,'[3]Correpondance  PREPA MARG'!DB:DB),""))</f>
        <v/>
      </c>
      <c r="Y468" t="str">
        <f>IF(U468="","",IF(U468="Frais accessoires",SUMIF('[3]Correpondance  PREPA MARG'!A:A,'Prépa marge'!T468,'[3]Correpondance  PREPA MARG'!AO:AO),""))</f>
        <v/>
      </c>
      <c r="Z468" t="str">
        <f>IF(U468="","",IF(U468="Cotisation Centrale",SUMIF('[3]Correpondance  PREPA MARG'!A:A,'Prépa marge'!T468,'[3]Correpondance  PREPA MARG'!BO:BO),""))</f>
        <v/>
      </c>
      <c r="AA468" t="str">
        <f>IF(U468="","",IF(U468="CA HT REEL",SUMIF('[3]Correpondance  PREPA MARG'!A:A,'Prépa marge'!T468,'[3]Correpondance  PREPA MARG'!AB:AB),""))</f>
        <v/>
      </c>
      <c r="AB468" t="str">
        <f>IF(U468="","",IF(U468="CAMV REEL",SUMIF('[3]Correpondance  PREPA MARG'!A:A,'Prépa marge'!T468,'[3]Correpondance  PREPA MARG'!BB:BB),""))</f>
        <v/>
      </c>
      <c r="AC468" t="str">
        <f>IF(U468="","",IF(U468="démarque connue (valeur)",SUMIF('[3]Correpondance  PREPA MARG'!A:A,'Prépa marge'!T468,'[3]Correpondance  PREPA MARG'!DO:DO),""))</f>
        <v/>
      </c>
      <c r="AD468" s="2" t="str">
        <f t="shared" si="262"/>
        <v/>
      </c>
      <c r="AF468" t="s">
        <v>20</v>
      </c>
    </row>
    <row r="469" spans="1:32">
      <c r="A469" s="23"/>
      <c r="B469" s="23"/>
      <c r="C469" s="23"/>
      <c r="D469" s="23"/>
      <c r="E469" s="23"/>
      <c r="F469" s="23"/>
      <c r="G469" s="23"/>
      <c r="H469" s="23"/>
      <c r="I469" s="23"/>
      <c r="J469" s="23"/>
      <c r="K469" s="23"/>
      <c r="L469" s="23"/>
      <c r="M469" s="23"/>
      <c r="N469" s="23"/>
      <c r="O469" s="23"/>
      <c r="P469" s="23"/>
      <c r="Q469" s="23"/>
      <c r="R469" s="29" t="s">
        <v>20</v>
      </c>
      <c r="S469" s="23"/>
      <c r="T469" s="23" t="str">
        <f>IF(COUNTIF('[3]Correpondance  PREPA MARG'!A:A,'Prépa marge'!C469)=0,IF(U468="démarque connue (valeur)","",T468),'Prépa marge'!C469)</f>
        <v>Boulangerie/viennoiserie</v>
      </c>
      <c r="U469" s="23" t="str">
        <f t="shared" si="263"/>
        <v/>
      </c>
      <c r="V469" t="str">
        <f>IF(U469="","",IF(U469="CA HT",SUMIF('[3]Correpondance  PREPA MARG'!A:A,'Prépa marge'!T469,'[3]Correpondance  PREPA MARG'!CO:CO),""))</f>
        <v/>
      </c>
      <c r="W469" t="str">
        <f t="shared" si="257"/>
        <v/>
      </c>
      <c r="X469" t="str">
        <f>IF(U469="","",IF(AND(U469="Marge ABACO (valeur)",X463=""),SUMIF('[3]Correpondance  PREPA MARG'!A:A,'Prépa marge'!T469,'[3]Correpondance  PREPA MARG'!DB:DB),""))</f>
        <v/>
      </c>
      <c r="Y469" t="str">
        <f>IF(U469="","",IF(U469="Frais accessoires",SUMIF('[3]Correpondance  PREPA MARG'!A:A,'Prépa marge'!T469,'[3]Correpondance  PREPA MARG'!AO:AO),""))</f>
        <v/>
      </c>
      <c r="Z469" t="str">
        <f>IF(U469="","",IF(U469="Cotisation Centrale",SUMIF('[3]Correpondance  PREPA MARG'!A:A,'Prépa marge'!T469,'[3]Correpondance  PREPA MARG'!BO:BO),""))</f>
        <v/>
      </c>
      <c r="AA469" t="str">
        <f>IF(U469="","",IF(U469="CA HT REEL",SUMIF('[3]Correpondance  PREPA MARG'!A:A,'Prépa marge'!T469,'[3]Correpondance  PREPA MARG'!AB:AB),""))</f>
        <v/>
      </c>
      <c r="AB469" t="str">
        <f>IF(U469="","",IF(U469="CAMV REEL",SUMIF('[3]Correpondance  PREPA MARG'!A:A,'Prépa marge'!T469,'[3]Correpondance  PREPA MARG'!BB:BB),""))</f>
        <v/>
      </c>
      <c r="AC469" t="str">
        <f>IF(U469="","",IF(U469="démarque connue (valeur)",SUMIF('[3]Correpondance  PREPA MARG'!A:A,'Prépa marge'!T469,'[3]Correpondance  PREPA MARG'!DO:DO),""))</f>
        <v/>
      </c>
      <c r="AD469" s="2" t="str">
        <f t="shared" si="262"/>
        <v/>
      </c>
      <c r="AF469" t="s">
        <v>20</v>
      </c>
    </row>
    <row r="470" spans="1:32" ht="15.75" thickBot="1">
      <c r="A470" s="23"/>
      <c r="B470" s="23"/>
      <c r="C470" s="30" t="s">
        <v>18</v>
      </c>
      <c r="D470" s="31"/>
      <c r="E470" s="31"/>
      <c r="F470" s="31"/>
      <c r="G470" s="31"/>
      <c r="H470" s="31"/>
      <c r="I470" s="31"/>
      <c r="J470" s="31"/>
      <c r="K470" s="31"/>
      <c r="L470" s="31"/>
      <c r="M470" s="31"/>
      <c r="N470" s="31"/>
      <c r="O470" s="31"/>
      <c r="P470" s="32"/>
      <c r="Q470" s="23"/>
      <c r="R470" s="33" t="s">
        <v>20</v>
      </c>
      <c r="S470" s="23"/>
      <c r="T470" s="23" t="str">
        <f>IF(COUNTIF('[3]Correpondance  PREPA MARG'!A:A,'Prépa marge'!C470)=0,IF(U469="démarque connue (valeur)","",T469),'Prépa marge'!C470)</f>
        <v>Boulangerie/viennoiserie</v>
      </c>
      <c r="U470" s="23" t="str">
        <f t="shared" si="263"/>
        <v/>
      </c>
      <c r="V470" t="str">
        <f>IF(U470="","",IF(U470="CA HT",SUMIF('[3]Correpondance  PREPA MARG'!A:A,'Prépa marge'!T470,'[3]Correpondance  PREPA MARG'!CO:CO),""))</f>
        <v/>
      </c>
      <c r="W470" t="str">
        <f t="shared" si="257"/>
        <v/>
      </c>
      <c r="X470" t="str">
        <f>IF(U470="","",IF(AND(U470="Marge ABACO (valeur)",X464=""),SUMIF('[3]Correpondance  PREPA MARG'!A:A,'Prépa marge'!T470,'[3]Correpondance  PREPA MARG'!DB:DB),""))</f>
        <v/>
      </c>
      <c r="Y470" t="str">
        <f>IF(U470="","",IF(U470="Frais accessoires",SUMIF('[3]Correpondance  PREPA MARG'!A:A,'Prépa marge'!T470,'[3]Correpondance  PREPA MARG'!AO:AO),""))</f>
        <v/>
      </c>
      <c r="Z470" t="str">
        <f>IF(U470="","",IF(U470="Cotisation Centrale",SUMIF('[3]Correpondance  PREPA MARG'!A:A,'Prépa marge'!T470,'[3]Correpondance  PREPA MARG'!BO:BO),""))</f>
        <v/>
      </c>
      <c r="AA470" t="str">
        <f>IF(U470="","",IF(U470="CA HT REEL",SUMIF('[3]Correpondance  PREPA MARG'!A:A,'Prépa marge'!T470,'[3]Correpondance  PREPA MARG'!AB:AB),""))</f>
        <v/>
      </c>
      <c r="AB470" t="str">
        <f>IF(U470="","",IF(U470="CAMV REEL",SUMIF('[3]Correpondance  PREPA MARG'!A:A,'Prépa marge'!T470,'[3]Correpondance  PREPA MARG'!BB:BB),""))</f>
        <v/>
      </c>
      <c r="AC470" t="str">
        <f>IF(U470="","",IF(U470="démarque connue (valeur)",SUMIF('[3]Correpondance  PREPA MARG'!A:A,'Prépa marge'!T470,'[3]Correpondance  PREPA MARG'!DO:DO),""))</f>
        <v/>
      </c>
      <c r="AD470" s="2" t="str">
        <f t="shared" si="262"/>
        <v/>
      </c>
      <c r="AF470" t="s">
        <v>20</v>
      </c>
    </row>
    <row r="471" spans="1:32">
      <c r="A471" s="23"/>
      <c r="B471" s="23"/>
      <c r="C471" s="34" t="s">
        <v>0</v>
      </c>
      <c r="D471" s="35">
        <v>150</v>
      </c>
      <c r="E471" s="36"/>
      <c r="F471" s="36"/>
      <c r="G471" s="36"/>
      <c r="H471" s="36"/>
      <c r="I471" s="36"/>
      <c r="J471" s="36"/>
      <c r="K471" s="36"/>
      <c r="L471" s="36"/>
      <c r="M471" s="36"/>
      <c r="N471" s="36"/>
      <c r="O471" s="37"/>
      <c r="P471" s="38">
        <f>SUM(D471:O471)</f>
        <v>150</v>
      </c>
      <c r="Q471" s="23"/>
      <c r="R471" s="39">
        <v>44194</v>
      </c>
      <c r="S471" s="23"/>
      <c r="T471" s="23" t="str">
        <f>IF(COUNTIF('[3]Correpondance  PREPA MARG'!A:A,'Prépa marge'!C471)=0,IF(U470="démarque connue (valeur)","",T470),'Prépa marge'!C471)</f>
        <v>Boulangerie/viennoiserie</v>
      </c>
      <c r="U471" s="23" t="str">
        <f t="shared" si="263"/>
        <v>CA HT</v>
      </c>
      <c r="V471">
        <f ca="1">IF(U471="","",IF(U471="CA HT",SUMIF('[3]Correpondance  PREPA MARG'!A:A,'Prépa marge'!T471,'[3]Correpondance  PREPA MARG'!CO:CO),""))</f>
        <v>341</v>
      </c>
      <c r="W471" t="str">
        <f t="shared" si="257"/>
        <v/>
      </c>
      <c r="X471" t="str">
        <f>IF(U471="","",IF(AND(U471="Marge ABACO (valeur)",X465=""),SUMIF('[3]Correpondance  PREPA MARG'!A:A,'Prépa marge'!T471,'[3]Correpondance  PREPA MARG'!DB:DB),""))</f>
        <v/>
      </c>
      <c r="Y471" t="str">
        <f>IF(U471="","",IF(U471="Frais accessoires",SUMIF('[3]Correpondance  PREPA MARG'!A:A,'Prépa marge'!T471,'[3]Correpondance  PREPA MARG'!AO:AO),""))</f>
        <v/>
      </c>
      <c r="Z471" t="str">
        <f>IF(U471="","",IF(U471="Cotisation Centrale",SUMIF('[3]Correpondance  PREPA MARG'!A:A,'Prépa marge'!T471,'[3]Correpondance  PREPA MARG'!BO:BO),""))</f>
        <v/>
      </c>
      <c r="AA471" t="str">
        <f>IF(U471="","",IF(U471="CA HT REEL",SUMIF('[3]Correpondance  PREPA MARG'!A:A,'Prépa marge'!T471,'[3]Correpondance  PREPA MARG'!AB:AB),""))</f>
        <v/>
      </c>
      <c r="AB471" t="str">
        <f>IF(U471="","",IF(U471="CAMV REEL",SUMIF('[3]Correpondance  PREPA MARG'!A:A,'Prépa marge'!T471,'[3]Correpondance  PREPA MARG'!BB:BB),""))</f>
        <v/>
      </c>
      <c r="AC471" t="str">
        <f>IF(U471="","",IF(U471="démarque connue (valeur)",SUMIF('[3]Correpondance  PREPA MARG'!A:A,'Prépa marge'!T471,'[3]Correpondance  PREPA MARG'!DO:DO),""))</f>
        <v/>
      </c>
      <c r="AD471" s="2">
        <f t="shared" ca="1" si="262"/>
        <v>191</v>
      </c>
      <c r="AF471">
        <v>51294</v>
      </c>
    </row>
    <row r="472" spans="1:32" ht="15.75" thickBot="1">
      <c r="A472" s="23"/>
      <c r="B472" s="23"/>
      <c r="C472" s="40" t="s">
        <v>1</v>
      </c>
      <c r="D472" s="41">
        <v>60</v>
      </c>
      <c r="E472" s="42"/>
      <c r="F472" s="42"/>
      <c r="G472" s="42"/>
      <c r="H472" s="42"/>
      <c r="I472" s="42"/>
      <c r="J472" s="42"/>
      <c r="K472" s="42"/>
      <c r="L472" s="42"/>
      <c r="M472" s="42"/>
      <c r="N472" s="42"/>
      <c r="O472" s="43"/>
      <c r="P472" s="44">
        <f>SUM(D472:O472)</f>
        <v>60</v>
      </c>
      <c r="Q472" s="23"/>
      <c r="R472" s="45">
        <v>15776</v>
      </c>
      <c r="S472" s="23"/>
      <c r="T472" s="23" t="str">
        <f>IF(COUNTIF('[3]Correpondance  PREPA MARG'!A:A,'Prépa marge'!C472)=0,IF(U471="démarque connue (valeur)","",T471),'Prépa marge'!C472)</f>
        <v>Boulangerie/viennoiserie</v>
      </c>
      <c r="U472" s="23" t="str">
        <f t="shared" si="263"/>
        <v>PRMV ABACO</v>
      </c>
      <c r="V472" t="str">
        <f>IF(U472="","",IF(U472="CA HT",SUMIF('[3]Correpondance  PREPA MARG'!A:A,'Prépa marge'!T472,'[3]Correpondance  PREPA MARG'!CO:CO),""))</f>
        <v/>
      </c>
      <c r="W472">
        <f t="shared" ca="1" si="257"/>
        <v>143</v>
      </c>
      <c r="X472" t="str">
        <f>IF(U472="","",IF(AND(U472="Marge ABACO (valeur)",X466=""),SUMIF('[3]Correpondance  PREPA MARG'!A:A,'Prépa marge'!T472,'[3]Correpondance  PREPA MARG'!DB:DB),""))</f>
        <v/>
      </c>
      <c r="Y472" t="str">
        <f>IF(U472="","",IF(U472="Frais accessoires",SUMIF('[3]Correpondance  PREPA MARG'!A:A,'Prépa marge'!T472,'[3]Correpondance  PREPA MARG'!AO:AO),""))</f>
        <v/>
      </c>
      <c r="Z472" t="str">
        <f>IF(U472="","",IF(U472="Cotisation Centrale",SUMIF('[3]Correpondance  PREPA MARG'!A:A,'Prépa marge'!T472,'[3]Correpondance  PREPA MARG'!BO:BO),""))</f>
        <v/>
      </c>
      <c r="AA472" t="str">
        <f>IF(U472="","",IF(U472="CA HT REEL",SUMIF('[3]Correpondance  PREPA MARG'!A:A,'Prépa marge'!T472,'[3]Correpondance  PREPA MARG'!AB:AB),""))</f>
        <v/>
      </c>
      <c r="AB472" t="str">
        <f>IF(U472="","",IF(U472="CAMV REEL",SUMIF('[3]Correpondance  PREPA MARG'!A:A,'Prépa marge'!T472,'[3]Correpondance  PREPA MARG'!BB:BB),""))</f>
        <v/>
      </c>
      <c r="AC472" t="str">
        <f>IF(U472="","",IF(U472="démarque connue (valeur)",SUMIF('[3]Correpondance  PREPA MARG'!A:A,'Prépa marge'!T472,'[3]Correpondance  PREPA MARG'!DO:DO),""))</f>
        <v/>
      </c>
      <c r="AD472" s="2">
        <f t="shared" ca="1" si="262"/>
        <v>83</v>
      </c>
      <c r="AF472">
        <v>19330</v>
      </c>
    </row>
    <row r="473" spans="1:32">
      <c r="A473" s="23"/>
      <c r="B473" s="23"/>
      <c r="C473" s="46" t="s">
        <v>19</v>
      </c>
      <c r="D473" s="47">
        <f t="shared" ref="D473:L473" si="269">D471-D472</f>
        <v>90</v>
      </c>
      <c r="E473" s="47">
        <f t="shared" si="269"/>
        <v>0</v>
      </c>
      <c r="F473" s="47">
        <f t="shared" si="269"/>
        <v>0</v>
      </c>
      <c r="G473" s="47">
        <f t="shared" si="269"/>
        <v>0</v>
      </c>
      <c r="H473" s="47">
        <f t="shared" si="269"/>
        <v>0</v>
      </c>
      <c r="I473" s="47">
        <f t="shared" si="269"/>
        <v>0</v>
      </c>
      <c r="J473" s="47">
        <f t="shared" si="269"/>
        <v>0</v>
      </c>
      <c r="K473" s="47">
        <f t="shared" si="269"/>
        <v>0</v>
      </c>
      <c r="L473" s="47">
        <f t="shared" si="269"/>
        <v>0</v>
      </c>
      <c r="M473" s="47">
        <f>M471-M472</f>
        <v>0</v>
      </c>
      <c r="N473" s="47">
        <f>N471-N472</f>
        <v>0</v>
      </c>
      <c r="O473" s="47">
        <f>O471-O472</f>
        <v>0</v>
      </c>
      <c r="P473" s="48">
        <f>P471-P472</f>
        <v>90</v>
      </c>
      <c r="Q473" s="23"/>
      <c r="R473" s="49" t="s">
        <v>20</v>
      </c>
      <c r="S473" s="23"/>
      <c r="T473" s="23" t="str">
        <f>IF(COUNTIF('[3]Correpondance  PREPA MARG'!A:A,'Prépa marge'!C473)=0,IF(U472="démarque connue (valeur)","",T472),'Prépa marge'!C473)</f>
        <v>Boulangerie/viennoiserie</v>
      </c>
      <c r="U473" s="23" t="str">
        <f t="shared" si="263"/>
        <v>Marge ABACO (valeur)</v>
      </c>
      <c r="V473" t="str">
        <f>IF(U473="","",IF(U473="CA HT",SUMIF('[3]Correpondance  PREPA MARG'!A:A,'Prépa marge'!T473,'[3]Correpondance  PREPA MARG'!CO:CO),""))</f>
        <v/>
      </c>
      <c r="W473" t="str">
        <f t="shared" si="257"/>
        <v/>
      </c>
      <c r="X473">
        <f ca="1">IF(U473="","",IF(AND(U473="Marge ABACO (valeur)",X467=""),SUMIF('[3]Correpondance  PREPA MARG'!A:A,'Prépa marge'!T473,'[3]Correpondance  PREPA MARG'!DB:DB),""))</f>
        <v>198</v>
      </c>
      <c r="Y473" t="str">
        <f>IF(U473="","",IF(U473="Frais accessoires",SUMIF('[3]Correpondance  PREPA MARG'!A:A,'Prépa marge'!T473,'[3]Correpondance  PREPA MARG'!AO:AO),""))</f>
        <v/>
      </c>
      <c r="Z473" t="str">
        <f>IF(U473="","",IF(U473="Cotisation Centrale",SUMIF('[3]Correpondance  PREPA MARG'!A:A,'Prépa marge'!T473,'[3]Correpondance  PREPA MARG'!BO:BO),""))</f>
        <v/>
      </c>
      <c r="AA473" t="str">
        <f>IF(U473="","",IF(U473="CA HT REEL",SUMIF('[3]Correpondance  PREPA MARG'!A:A,'Prépa marge'!T473,'[3]Correpondance  PREPA MARG'!AB:AB),""))</f>
        <v/>
      </c>
      <c r="AB473" t="str">
        <f>IF(U473="","",IF(U473="CAMV REEL",SUMIF('[3]Correpondance  PREPA MARG'!A:A,'Prépa marge'!T473,'[3]Correpondance  PREPA MARG'!BB:BB),""))</f>
        <v/>
      </c>
      <c r="AC473" t="str">
        <f>IF(U473="","",IF(U473="démarque connue (valeur)",SUMIF('[3]Correpondance  PREPA MARG'!A:A,'Prépa marge'!T473,'[3]Correpondance  PREPA MARG'!DO:DO),""))</f>
        <v/>
      </c>
      <c r="AD473" s="2" t="str">
        <f t="shared" ca="1" si="262"/>
        <v/>
      </c>
      <c r="AF473" t="s">
        <v>20</v>
      </c>
    </row>
    <row r="474" spans="1:32" ht="15.75" thickBot="1">
      <c r="A474" s="23"/>
      <c r="B474" s="23"/>
      <c r="C474" s="50" t="s">
        <v>21</v>
      </c>
      <c r="D474" s="51">
        <f t="shared" ref="D474:L474" si="270">IF(D471=0,0,D473/D471)</f>
        <v>0.6</v>
      </c>
      <c r="E474" s="51">
        <f t="shared" si="270"/>
        <v>0</v>
      </c>
      <c r="F474" s="51">
        <f t="shared" si="270"/>
        <v>0</v>
      </c>
      <c r="G474" s="51">
        <f t="shared" si="270"/>
        <v>0</v>
      </c>
      <c r="H474" s="51">
        <f t="shared" si="270"/>
        <v>0</v>
      </c>
      <c r="I474" s="51">
        <f t="shared" si="270"/>
        <v>0</v>
      </c>
      <c r="J474" s="51">
        <f t="shared" si="270"/>
        <v>0</v>
      </c>
      <c r="K474" s="51">
        <f t="shared" si="270"/>
        <v>0</v>
      </c>
      <c r="L474" s="51">
        <f t="shared" si="270"/>
        <v>0</v>
      </c>
      <c r="M474" s="51">
        <f>IF(M471=0,0,M473/M471)</f>
        <v>0</v>
      </c>
      <c r="N474" s="51">
        <f>IF(N471=0,0,N473/N471)</f>
        <v>0</v>
      </c>
      <c r="O474" s="51">
        <f>IF(O471=0,0,O473/O471)</f>
        <v>0</v>
      </c>
      <c r="P474" s="52">
        <f>IF(P471=0,0,P473/P471)</f>
        <v>0.6</v>
      </c>
      <c r="Q474" s="23"/>
      <c r="R474" s="53" t="s">
        <v>20</v>
      </c>
      <c r="S474" s="23"/>
      <c r="T474" s="23" t="str">
        <f>IF(COUNTIF('[3]Correpondance  PREPA MARG'!A:A,'Prépa marge'!C474)=0,IF(U473="démarque connue (valeur)","",T473),'Prépa marge'!C474)</f>
        <v>Boulangerie/viennoiserie</v>
      </c>
      <c r="U474" s="23" t="str">
        <f t="shared" si="263"/>
        <v/>
      </c>
      <c r="V474" t="str">
        <f>IF(U474="","",IF(U474="CA HT",SUMIF('[3]Correpondance  PREPA MARG'!A:A,'Prépa marge'!T474,'[3]Correpondance  PREPA MARG'!CO:CO),""))</f>
        <v/>
      </c>
      <c r="W474" t="str">
        <f t="shared" si="257"/>
        <v/>
      </c>
      <c r="X474" t="str">
        <f>IF(U474="","",IF(AND(U474="Marge ABACO (valeur)",X468=""),SUMIF('[3]Correpondance  PREPA MARG'!A:A,'Prépa marge'!T474,'[3]Correpondance  PREPA MARG'!DB:DB),""))</f>
        <v/>
      </c>
      <c r="Y474" t="str">
        <f>IF(U474="","",IF(U474="Frais accessoires",SUMIF('[3]Correpondance  PREPA MARG'!A:A,'Prépa marge'!T474,'[3]Correpondance  PREPA MARG'!AO:AO),""))</f>
        <v/>
      </c>
      <c r="Z474" t="str">
        <f>IF(U474="","",IF(U474="Cotisation Centrale",SUMIF('[3]Correpondance  PREPA MARG'!A:A,'Prépa marge'!T474,'[3]Correpondance  PREPA MARG'!BO:BO),""))</f>
        <v/>
      </c>
      <c r="AA474" t="str">
        <f>IF(U474="","",IF(U474="CA HT REEL",SUMIF('[3]Correpondance  PREPA MARG'!A:A,'Prépa marge'!T474,'[3]Correpondance  PREPA MARG'!AB:AB),""))</f>
        <v/>
      </c>
      <c r="AB474" t="str">
        <f>IF(U474="","",IF(U474="CAMV REEL",SUMIF('[3]Correpondance  PREPA MARG'!A:A,'Prépa marge'!T474,'[3]Correpondance  PREPA MARG'!BB:BB),""))</f>
        <v/>
      </c>
      <c r="AC474" t="str">
        <f>IF(U474="","",IF(U474="démarque connue (valeur)",SUMIF('[3]Correpondance  PREPA MARG'!A:A,'Prépa marge'!T474,'[3]Correpondance  PREPA MARG'!DO:DO),""))</f>
        <v/>
      </c>
      <c r="AD474" s="2" t="str">
        <f t="shared" si="262"/>
        <v/>
      </c>
      <c r="AF474" t="s">
        <v>20</v>
      </c>
    </row>
    <row r="475" spans="1:32">
      <c r="A475" s="23"/>
      <c r="B475" s="23"/>
      <c r="C475" s="54" t="s">
        <v>3</v>
      </c>
      <c r="D475" s="35"/>
      <c r="E475" s="36"/>
      <c r="F475" s="36"/>
      <c r="G475" s="36"/>
      <c r="H475" s="36"/>
      <c r="I475" s="55"/>
      <c r="J475" s="55"/>
      <c r="K475" s="36"/>
      <c r="L475" s="36"/>
      <c r="M475" s="36"/>
      <c r="N475" s="36"/>
      <c r="O475" s="37"/>
      <c r="P475" s="56">
        <f>SUM(D475:O475)</f>
        <v>0</v>
      </c>
      <c r="Q475" s="23"/>
      <c r="R475" s="57">
        <v>2829.4799999999996</v>
      </c>
      <c r="S475" s="23"/>
      <c r="T475" s="23" t="str">
        <f>IF(COUNTIF('[3]Correpondance  PREPA MARG'!A:A,'Prépa marge'!C475)=0,IF(U474="démarque connue (valeur)","",T474),'Prépa marge'!C475)</f>
        <v>Boulangerie/viennoiserie</v>
      </c>
      <c r="U475" s="23" t="str">
        <f t="shared" si="263"/>
        <v>Frais accessoires</v>
      </c>
      <c r="V475" t="str">
        <f>IF(U475="","",IF(U475="CA HT",SUMIF('[3]Correpondance  PREPA MARG'!A:A,'Prépa marge'!T475,'[3]Correpondance  PREPA MARG'!CO:CO),""))</f>
        <v/>
      </c>
      <c r="W475" t="str">
        <f t="shared" si="257"/>
        <v/>
      </c>
      <c r="X475" t="str">
        <f>IF(U475="","",IF(AND(U475="Marge ABACO (valeur)",X469=""),SUMIF('[3]Correpondance  PREPA MARG'!A:A,'Prépa marge'!T475,'[3]Correpondance  PREPA MARG'!DB:DB),""))</f>
        <v/>
      </c>
      <c r="Y475">
        <f ca="1">IF(U475="","",IF(U475="Frais accessoires",SUMIF('[3]Correpondance  PREPA MARG'!A:A,'Prépa marge'!T475,'[3]Correpondance  PREPA MARG'!AO:AO),""))</f>
        <v>0</v>
      </c>
      <c r="Z475" t="str">
        <f>IF(U475="","",IF(U475="Cotisation Centrale",SUMIF('[3]Correpondance  PREPA MARG'!A:A,'Prépa marge'!T475,'[3]Correpondance  PREPA MARG'!BO:BO),""))</f>
        <v/>
      </c>
      <c r="AA475" t="str">
        <f>IF(U475="","",IF(U475="CA HT REEL",SUMIF('[3]Correpondance  PREPA MARG'!A:A,'Prépa marge'!T475,'[3]Correpondance  PREPA MARG'!AB:AB),""))</f>
        <v/>
      </c>
      <c r="AB475" t="str">
        <f>IF(U475="","",IF(U475="CAMV REEL",SUMIF('[3]Correpondance  PREPA MARG'!A:A,'Prépa marge'!T475,'[3]Correpondance  PREPA MARG'!BB:BB),""))</f>
        <v/>
      </c>
      <c r="AC475" t="str">
        <f>IF(U475="","",IF(U475="démarque connue (valeur)",SUMIF('[3]Correpondance  PREPA MARG'!A:A,'Prépa marge'!T475,'[3]Correpondance  PREPA MARG'!DO:DO),""))</f>
        <v/>
      </c>
      <c r="AD475" s="2" t="str">
        <f t="shared" ca="1" si="262"/>
        <v/>
      </c>
      <c r="AF475">
        <v>1912.1299999999999</v>
      </c>
    </row>
    <row r="476" spans="1:32" ht="15.75" thickBot="1">
      <c r="A476" s="23"/>
      <c r="B476" s="23"/>
      <c r="C476" s="58" t="s">
        <v>4</v>
      </c>
      <c r="D476" s="41">
        <v>1</v>
      </c>
      <c r="E476" s="42"/>
      <c r="F476" s="42"/>
      <c r="G476" s="42"/>
      <c r="H476" s="42"/>
      <c r="I476" s="42"/>
      <c r="J476" s="42"/>
      <c r="K476" s="42"/>
      <c r="L476" s="42"/>
      <c r="M476" s="42"/>
      <c r="N476" s="42"/>
      <c r="O476" s="43"/>
      <c r="P476" s="56">
        <f>SUM(D476:O476)</f>
        <v>1</v>
      </c>
      <c r="Q476" s="23"/>
      <c r="R476" s="57">
        <v>466.18000000000029</v>
      </c>
      <c r="S476" s="23"/>
      <c r="T476" s="23" t="str">
        <f>IF(COUNTIF('[3]Correpondance  PREPA MARG'!A:A,'Prépa marge'!C476)=0,IF(U475="démarque connue (valeur)","",T475),'Prépa marge'!C476)</f>
        <v>Boulangerie/viennoiserie</v>
      </c>
      <c r="U476" s="23" t="str">
        <f t="shared" si="263"/>
        <v>Cotisation Centrale</v>
      </c>
      <c r="V476" t="str">
        <f>IF(U476="","",IF(U476="CA HT",SUMIF('[3]Correpondance  PREPA MARG'!A:A,'Prépa marge'!T476,'[3]Correpondance  PREPA MARG'!CO:CO),""))</f>
        <v/>
      </c>
      <c r="W476" t="str">
        <f t="shared" si="257"/>
        <v/>
      </c>
      <c r="X476" t="str">
        <f>IF(U476="","",IF(AND(U476="Marge ABACO (valeur)",X470=""),SUMIF('[3]Correpondance  PREPA MARG'!A:A,'Prépa marge'!T476,'[3]Correpondance  PREPA MARG'!DB:DB),""))</f>
        <v/>
      </c>
      <c r="Y476" t="str">
        <f>IF(U476="","",IF(U476="Frais accessoires",SUMIF('[3]Correpondance  PREPA MARG'!A:A,'Prépa marge'!T476,'[3]Correpondance  PREPA MARG'!AO:AO),""))</f>
        <v/>
      </c>
      <c r="Z476">
        <f ca="1">IF(U476="","",IF(U476="Cotisation Centrale",SUMIF('[3]Correpondance  PREPA MARG'!A:A,'Prépa marge'!T476,'[3]Correpondance  PREPA MARG'!BO:BO),""))</f>
        <v>7.6</v>
      </c>
      <c r="AA476" t="str">
        <f>IF(U476="","",IF(U476="CA HT REEL",SUMIF('[3]Correpondance  PREPA MARG'!A:A,'Prépa marge'!T476,'[3]Correpondance  PREPA MARG'!AB:AB),""))</f>
        <v/>
      </c>
      <c r="AB476" t="str">
        <f>IF(U476="","",IF(U476="CAMV REEL",SUMIF('[3]Correpondance  PREPA MARG'!A:A,'Prépa marge'!T476,'[3]Correpondance  PREPA MARG'!BB:BB),""))</f>
        <v/>
      </c>
      <c r="AC476" t="str">
        <f>IF(U476="","",IF(U476="démarque connue (valeur)",SUMIF('[3]Correpondance  PREPA MARG'!A:A,'Prépa marge'!T476,'[3]Correpondance  PREPA MARG'!DO:DO),""))</f>
        <v/>
      </c>
      <c r="AD476" s="2">
        <f t="shared" ca="1" si="262"/>
        <v>6.6</v>
      </c>
      <c r="AF476">
        <v>291.95000000000005</v>
      </c>
    </row>
    <row r="477" spans="1:32">
      <c r="A477" s="23"/>
      <c r="B477" s="23"/>
      <c r="C477" s="59" t="s">
        <v>22</v>
      </c>
      <c r="D477" s="60">
        <f t="shared" ref="D477:L477" si="271">IF(D483&lt;&gt;0,(D475+D476)/D483,0)</f>
        <v>6.6666666666666671E-3</v>
      </c>
      <c r="E477" s="60">
        <f t="shared" si="271"/>
        <v>0</v>
      </c>
      <c r="F477" s="60">
        <f t="shared" si="271"/>
        <v>0</v>
      </c>
      <c r="G477" s="60">
        <f t="shared" si="271"/>
        <v>0</v>
      </c>
      <c r="H477" s="60">
        <f t="shared" si="271"/>
        <v>0</v>
      </c>
      <c r="I477" s="60">
        <f t="shared" si="271"/>
        <v>0</v>
      </c>
      <c r="J477" s="60">
        <f t="shared" si="271"/>
        <v>0</v>
      </c>
      <c r="K477" s="60">
        <f t="shared" si="271"/>
        <v>0</v>
      </c>
      <c r="L477" s="60">
        <f t="shared" si="271"/>
        <v>0</v>
      </c>
      <c r="M477" s="60">
        <f>IF(M483&lt;&gt;0,(M475+M476)/M483,0)</f>
        <v>0</v>
      </c>
      <c r="N477" s="60">
        <f>IF(N483&lt;&gt;0,(N475+N476)/N483,0)</f>
        <v>0</v>
      </c>
      <c r="O477" s="60">
        <f>IF(O483&lt;&gt;0,(O475+O476)/O483,0)</f>
        <v>0</v>
      </c>
      <c r="P477" s="61">
        <f>IF(P483&lt;&gt;0,(P475+P476)/P483,0)</f>
        <v>6.6666666666666671E-3</v>
      </c>
      <c r="Q477" s="23"/>
      <c r="R477" s="62" t="s">
        <v>20</v>
      </c>
      <c r="S477" s="23"/>
      <c r="T477" s="23" t="str">
        <f>IF(COUNTIF('[3]Correpondance  PREPA MARG'!A:A,'Prépa marge'!C477)=0,IF(U476="démarque connue (valeur)","",T476),'Prépa marge'!C477)</f>
        <v>Boulangerie/viennoiserie</v>
      </c>
      <c r="U477" s="23" t="str">
        <f t="shared" si="263"/>
        <v/>
      </c>
      <c r="V477" t="str">
        <f>IF(U477="","",IF(U477="CA HT",SUMIF('[3]Correpondance  PREPA MARG'!A:A,'Prépa marge'!T477,'[3]Correpondance  PREPA MARG'!CO:CO),""))</f>
        <v/>
      </c>
      <c r="W477" t="str">
        <f t="shared" si="257"/>
        <v/>
      </c>
      <c r="X477" t="str">
        <f>IF(U477="","",IF(AND(U477="Marge ABACO (valeur)",X471=""),SUMIF('[3]Correpondance  PREPA MARG'!A:A,'Prépa marge'!T477,'[3]Correpondance  PREPA MARG'!DB:DB),""))</f>
        <v/>
      </c>
      <c r="Y477" t="str">
        <f>IF(U477="","",IF(U477="Frais accessoires",SUMIF('[3]Correpondance  PREPA MARG'!A:A,'Prépa marge'!T477,'[3]Correpondance  PREPA MARG'!AO:AO),""))</f>
        <v/>
      </c>
      <c r="Z477" t="str">
        <f>IF(U477="","",IF(U477="Cotisation Centrale",SUMIF('[3]Correpondance  PREPA MARG'!A:A,'Prépa marge'!T477,'[3]Correpondance  PREPA MARG'!BO:BO),""))</f>
        <v/>
      </c>
      <c r="AA477" t="str">
        <f>IF(U477="","",IF(U477="CA HT REEL",SUMIF('[3]Correpondance  PREPA MARG'!A:A,'Prépa marge'!T477,'[3]Correpondance  PREPA MARG'!AB:AB),""))</f>
        <v/>
      </c>
      <c r="AB477" t="str">
        <f>IF(U477="","",IF(U477="CAMV REEL",SUMIF('[3]Correpondance  PREPA MARG'!A:A,'Prépa marge'!T477,'[3]Correpondance  PREPA MARG'!BB:BB),""))</f>
        <v/>
      </c>
      <c r="AC477" t="str">
        <f>IF(U477="","",IF(U477="démarque connue (valeur)",SUMIF('[3]Correpondance  PREPA MARG'!A:A,'Prépa marge'!T477,'[3]Correpondance  PREPA MARG'!DO:DO),""))</f>
        <v/>
      </c>
      <c r="AD477" s="2" t="str">
        <f t="shared" si="262"/>
        <v/>
      </c>
      <c r="AF477" t="s">
        <v>20</v>
      </c>
    </row>
    <row r="478" spans="1:32">
      <c r="A478" s="23"/>
      <c r="B478" s="23"/>
      <c r="C478" s="63" t="s">
        <v>23</v>
      </c>
      <c r="D478" s="64">
        <f>D472+D475+D476</f>
        <v>61</v>
      </c>
      <c r="E478" s="64">
        <f t="shared" ref="E478:L478" si="272">E472+E475+E476</f>
        <v>0</v>
      </c>
      <c r="F478" s="64">
        <f t="shared" si="272"/>
        <v>0</v>
      </c>
      <c r="G478" s="64">
        <f t="shared" si="272"/>
        <v>0</v>
      </c>
      <c r="H478" s="64">
        <f t="shared" si="272"/>
        <v>0</v>
      </c>
      <c r="I478" s="64">
        <f t="shared" si="272"/>
        <v>0</v>
      </c>
      <c r="J478" s="64">
        <f t="shared" si="272"/>
        <v>0</v>
      </c>
      <c r="K478" s="64">
        <f t="shared" si="272"/>
        <v>0</v>
      </c>
      <c r="L478" s="64">
        <f t="shared" si="272"/>
        <v>0</v>
      </c>
      <c r="M478" s="64">
        <f>M472+M475+M476</f>
        <v>0</v>
      </c>
      <c r="N478" s="64">
        <f>N472+N475+N476</f>
        <v>0</v>
      </c>
      <c r="O478" s="64">
        <f>O472+O475+O476</f>
        <v>0</v>
      </c>
      <c r="P478" s="65">
        <f>SUM(D478:O478)</f>
        <v>61</v>
      </c>
      <c r="Q478" s="23"/>
      <c r="R478" s="66" t="s">
        <v>20</v>
      </c>
      <c r="S478" s="23"/>
      <c r="T478" s="23" t="str">
        <f>IF(COUNTIF('[3]Correpondance  PREPA MARG'!A:A,'Prépa marge'!C478)=0,IF(U477="démarque connue (valeur)","",T477),'Prépa marge'!C478)</f>
        <v>Boulangerie/viennoiserie</v>
      </c>
      <c r="U478" s="23" t="str">
        <f t="shared" si="263"/>
        <v/>
      </c>
      <c r="V478" t="str">
        <f>IF(U478="","",IF(U478="CA HT",SUMIF('[3]Correpondance  PREPA MARG'!A:A,'Prépa marge'!T478,'[3]Correpondance  PREPA MARG'!CO:CO),""))</f>
        <v/>
      </c>
      <c r="W478" t="str">
        <f t="shared" ca="1" si="257"/>
        <v/>
      </c>
      <c r="X478" t="str">
        <f>IF(U478="","",IF(AND(U478="Marge ABACO (valeur)",X472=""),SUMIF('[3]Correpondance  PREPA MARG'!A:A,'Prépa marge'!T478,'[3]Correpondance  PREPA MARG'!DB:DB),""))</f>
        <v/>
      </c>
      <c r="Y478" t="str">
        <f>IF(U478="","",IF(U478="Frais accessoires",SUMIF('[3]Correpondance  PREPA MARG'!A:A,'Prépa marge'!T478,'[3]Correpondance  PREPA MARG'!AO:AO),""))</f>
        <v/>
      </c>
      <c r="Z478" t="str">
        <f>IF(U478="","",IF(U478="Cotisation Centrale",SUMIF('[3]Correpondance  PREPA MARG'!A:A,'Prépa marge'!T478,'[3]Correpondance  PREPA MARG'!BO:BO),""))</f>
        <v/>
      </c>
      <c r="AA478" t="str">
        <f>IF(U478="","",IF(U478="CA HT REEL",SUMIF('[3]Correpondance  PREPA MARG'!A:A,'Prépa marge'!T478,'[3]Correpondance  PREPA MARG'!AB:AB),""))</f>
        <v/>
      </c>
      <c r="AB478" t="str">
        <f>IF(U478="","",IF(U478="CAMV REEL",SUMIF('[3]Correpondance  PREPA MARG'!A:A,'Prépa marge'!T478,'[3]Correpondance  PREPA MARG'!BB:BB),""))</f>
        <v/>
      </c>
      <c r="AC478" t="str">
        <f>IF(U478="","",IF(U478="démarque connue (valeur)",SUMIF('[3]Correpondance  PREPA MARG'!A:A,'Prépa marge'!T478,'[3]Correpondance  PREPA MARG'!DO:DO),""))</f>
        <v/>
      </c>
      <c r="AD478" s="2" t="str">
        <f t="shared" ca="1" si="262"/>
        <v/>
      </c>
      <c r="AF478" t="s">
        <v>20</v>
      </c>
    </row>
    <row r="479" spans="1:32">
      <c r="A479" s="23"/>
      <c r="B479" s="23"/>
      <c r="C479" s="63" t="s">
        <v>19</v>
      </c>
      <c r="D479" s="64">
        <f t="shared" ref="D479:L479" si="273">D471-D478</f>
        <v>89</v>
      </c>
      <c r="E479" s="64">
        <f t="shared" si="273"/>
        <v>0</v>
      </c>
      <c r="F479" s="64">
        <f t="shared" si="273"/>
        <v>0</v>
      </c>
      <c r="G479" s="64">
        <f t="shared" si="273"/>
        <v>0</v>
      </c>
      <c r="H479" s="64">
        <f t="shared" si="273"/>
        <v>0</v>
      </c>
      <c r="I479" s="64">
        <f t="shared" si="273"/>
        <v>0</v>
      </c>
      <c r="J479" s="64">
        <f t="shared" si="273"/>
        <v>0</v>
      </c>
      <c r="K479" s="64">
        <f t="shared" si="273"/>
        <v>0</v>
      </c>
      <c r="L479" s="64">
        <f t="shared" si="273"/>
        <v>0</v>
      </c>
      <c r="M479" s="64">
        <f>M471-M478</f>
        <v>0</v>
      </c>
      <c r="N479" s="64">
        <f>N471-N478</f>
        <v>0</v>
      </c>
      <c r="O479" s="64">
        <f>O471-O478</f>
        <v>0</v>
      </c>
      <c r="P479" s="65">
        <f>SUM(D479:O479)</f>
        <v>89</v>
      </c>
      <c r="Q479" s="23"/>
      <c r="R479" s="66" t="s">
        <v>20</v>
      </c>
      <c r="S479" s="23"/>
      <c r="T479" s="23" t="str">
        <f>IF(COUNTIF('[3]Correpondance  PREPA MARG'!A:A,'Prépa marge'!C479)=0,IF(U478="démarque connue (valeur)","",T478),'Prépa marge'!C479)</f>
        <v>Boulangerie/viennoiserie</v>
      </c>
      <c r="U479" s="23" t="str">
        <f t="shared" si="263"/>
        <v>Marge ABACO (valeur)</v>
      </c>
      <c r="V479" t="str">
        <f>IF(U479="","",IF(U479="CA HT",SUMIF('[3]Correpondance  PREPA MARG'!A:A,'Prépa marge'!T479,'[3]Correpondance  PREPA MARG'!CO:CO),""))</f>
        <v/>
      </c>
      <c r="W479" t="str">
        <f t="shared" si="257"/>
        <v/>
      </c>
      <c r="X479" t="str">
        <f ca="1">IF(U479="","",IF(AND(U479="Marge ABACO (valeur)",X473=""),SUMIF('[3]Correpondance  PREPA MARG'!A:A,'Prépa marge'!T479,'[3]Correpondance  PREPA MARG'!DB:DB),""))</f>
        <v/>
      </c>
      <c r="Y479" t="str">
        <f>IF(U479="","",IF(U479="Frais accessoires",SUMIF('[3]Correpondance  PREPA MARG'!A:A,'Prépa marge'!T479,'[3]Correpondance  PREPA MARG'!AO:AO),""))</f>
        <v/>
      </c>
      <c r="Z479" t="str">
        <f>IF(U479="","",IF(U479="Cotisation Centrale",SUMIF('[3]Correpondance  PREPA MARG'!A:A,'Prépa marge'!T479,'[3]Correpondance  PREPA MARG'!BO:BO),""))</f>
        <v/>
      </c>
      <c r="AA479" t="str">
        <f>IF(U479="","",IF(U479="CA HT REEL",SUMIF('[3]Correpondance  PREPA MARG'!A:A,'Prépa marge'!T479,'[3]Correpondance  PREPA MARG'!AB:AB),""))</f>
        <v/>
      </c>
      <c r="AB479" t="str">
        <f>IF(U479="","",IF(U479="CAMV REEL",SUMIF('[3]Correpondance  PREPA MARG'!A:A,'Prépa marge'!T479,'[3]Correpondance  PREPA MARG'!BB:BB),""))</f>
        <v/>
      </c>
      <c r="AC479" t="str">
        <f>IF(U479="","",IF(U479="démarque connue (valeur)",SUMIF('[3]Correpondance  PREPA MARG'!A:A,'Prépa marge'!T479,'[3]Correpondance  PREPA MARG'!DO:DO),""))</f>
        <v/>
      </c>
      <c r="AD479" s="2" t="str">
        <f t="shared" ca="1" si="262"/>
        <v/>
      </c>
      <c r="AF479" t="s">
        <v>20</v>
      </c>
    </row>
    <row r="480" spans="1:32">
      <c r="A480" s="23"/>
      <c r="B480" s="23"/>
      <c r="C480" s="50" t="s">
        <v>24</v>
      </c>
      <c r="D480" s="67">
        <f t="shared" ref="D480:L480" si="274">IF(D471=0,0,D479/D471)</f>
        <v>0.59333333333333338</v>
      </c>
      <c r="E480" s="67">
        <f t="shared" si="274"/>
        <v>0</v>
      </c>
      <c r="F480" s="67">
        <f t="shared" si="274"/>
        <v>0</v>
      </c>
      <c r="G480" s="67">
        <f t="shared" si="274"/>
        <v>0</v>
      </c>
      <c r="H480" s="67">
        <f t="shared" si="274"/>
        <v>0</v>
      </c>
      <c r="I480" s="67">
        <f t="shared" si="274"/>
        <v>0</v>
      </c>
      <c r="J480" s="67">
        <f t="shared" si="274"/>
        <v>0</v>
      </c>
      <c r="K480" s="67">
        <f t="shared" si="274"/>
        <v>0</v>
      </c>
      <c r="L480" s="67">
        <f t="shared" si="274"/>
        <v>0</v>
      </c>
      <c r="M480" s="67">
        <f>IF(M471=0,0,M479/M471)</f>
        <v>0</v>
      </c>
      <c r="N480" s="67">
        <f>IF(N471=0,0,N479/N471)</f>
        <v>0</v>
      </c>
      <c r="O480" s="67">
        <f>IF(O471=0,0,O479/O471)</f>
        <v>0</v>
      </c>
      <c r="P480" s="67">
        <f>IF(P471=0,0,P479/P471)</f>
        <v>0.59333333333333338</v>
      </c>
      <c r="Q480" s="23"/>
      <c r="R480" s="68" t="s">
        <v>20</v>
      </c>
      <c r="S480" s="23"/>
      <c r="T480" s="23" t="str">
        <f>IF(COUNTIF('[3]Correpondance  PREPA MARG'!A:A,'Prépa marge'!C480)=0,IF(U479="démarque connue (valeur)","",T479),'Prépa marge'!C480)</f>
        <v>Boulangerie/viennoiserie</v>
      </c>
      <c r="U480" s="23" t="str">
        <f t="shared" si="263"/>
        <v/>
      </c>
      <c r="V480" t="str">
        <f>IF(U480="","",IF(U480="CA HT",SUMIF('[3]Correpondance  PREPA MARG'!A:A,'Prépa marge'!T480,'[3]Correpondance  PREPA MARG'!CO:CO),""))</f>
        <v/>
      </c>
      <c r="W480" t="str">
        <f t="shared" si="257"/>
        <v/>
      </c>
      <c r="X480" t="str">
        <f>IF(U480="","",IF(AND(U480="Marge ABACO (valeur)",X474=""),SUMIF('[3]Correpondance  PREPA MARG'!A:A,'Prépa marge'!T480,'[3]Correpondance  PREPA MARG'!DB:DB),""))</f>
        <v/>
      </c>
      <c r="Y480" t="str">
        <f>IF(U480="","",IF(U480="Frais accessoires",SUMIF('[3]Correpondance  PREPA MARG'!A:A,'Prépa marge'!T480,'[3]Correpondance  PREPA MARG'!AO:AO),""))</f>
        <v/>
      </c>
      <c r="Z480" t="str">
        <f>IF(U480="","",IF(U480="Cotisation Centrale",SUMIF('[3]Correpondance  PREPA MARG'!A:A,'Prépa marge'!T480,'[3]Correpondance  PREPA MARG'!BO:BO),""))</f>
        <v/>
      </c>
      <c r="AA480" t="str">
        <f>IF(U480="","",IF(U480="CA HT REEL",SUMIF('[3]Correpondance  PREPA MARG'!A:A,'Prépa marge'!T480,'[3]Correpondance  PREPA MARG'!AB:AB),""))</f>
        <v/>
      </c>
      <c r="AB480" t="str">
        <f>IF(U480="","",IF(U480="CAMV REEL",SUMIF('[3]Correpondance  PREPA MARG'!A:A,'Prépa marge'!T480,'[3]Correpondance  PREPA MARG'!BB:BB),""))</f>
        <v/>
      </c>
      <c r="AC480" t="str">
        <f>IF(U480="","",IF(U480="démarque connue (valeur)",SUMIF('[3]Correpondance  PREPA MARG'!A:A,'Prépa marge'!T480,'[3]Correpondance  PREPA MARG'!DO:DO),""))</f>
        <v/>
      </c>
      <c r="AD480" s="2" t="str">
        <f t="shared" si="262"/>
        <v/>
      </c>
      <c r="AF480" t="s">
        <v>20</v>
      </c>
    </row>
    <row r="481" spans="1:32">
      <c r="A481" s="23"/>
      <c r="B481" s="23"/>
      <c r="C481" s="23"/>
      <c r="D481" s="23"/>
      <c r="E481" s="23"/>
      <c r="F481" s="23"/>
      <c r="G481" s="23"/>
      <c r="H481" s="23"/>
      <c r="I481" s="23"/>
      <c r="J481" s="23"/>
      <c r="K481" s="23"/>
      <c r="L481" s="23"/>
      <c r="M481" s="23"/>
      <c r="N481" s="23"/>
      <c r="O481" s="23"/>
      <c r="P481" s="23"/>
      <c r="Q481" s="23"/>
      <c r="R481" s="29" t="s">
        <v>20</v>
      </c>
      <c r="S481" s="23"/>
      <c r="T481" s="23" t="str">
        <f>IF(COUNTIF('[3]Correpondance  PREPA MARG'!A:A,'Prépa marge'!C481)=0,IF(U480="démarque connue (valeur)","",T480),'Prépa marge'!C481)</f>
        <v>Boulangerie/viennoiserie</v>
      </c>
      <c r="U481" s="23" t="str">
        <f t="shared" si="263"/>
        <v/>
      </c>
      <c r="V481" t="str">
        <f>IF(U481="","",IF(U481="CA HT",SUMIF('[3]Correpondance  PREPA MARG'!A:A,'Prépa marge'!T481,'[3]Correpondance  PREPA MARG'!CO:CO),""))</f>
        <v/>
      </c>
      <c r="W481" t="str">
        <f t="shared" si="257"/>
        <v/>
      </c>
      <c r="X481" t="str">
        <f>IF(U481="","",IF(AND(U481="Marge ABACO (valeur)",X475=""),SUMIF('[3]Correpondance  PREPA MARG'!A:A,'Prépa marge'!T481,'[3]Correpondance  PREPA MARG'!DB:DB),""))</f>
        <v/>
      </c>
      <c r="Y481" t="str">
        <f>IF(U481="","",IF(U481="Frais accessoires",SUMIF('[3]Correpondance  PREPA MARG'!A:A,'Prépa marge'!T481,'[3]Correpondance  PREPA MARG'!AO:AO),""))</f>
        <v/>
      </c>
      <c r="Z481" t="str">
        <f>IF(U481="","",IF(U481="Cotisation Centrale",SUMIF('[3]Correpondance  PREPA MARG'!A:A,'Prépa marge'!T481,'[3]Correpondance  PREPA MARG'!BO:BO),""))</f>
        <v/>
      </c>
      <c r="AA481" t="str">
        <f>IF(U481="","",IF(U481="CA HT REEL",SUMIF('[3]Correpondance  PREPA MARG'!A:A,'Prépa marge'!T481,'[3]Correpondance  PREPA MARG'!AB:AB),""))</f>
        <v/>
      </c>
      <c r="AB481" t="str">
        <f>IF(U481="","",IF(U481="CAMV REEL",SUMIF('[3]Correpondance  PREPA MARG'!A:A,'Prépa marge'!T481,'[3]Correpondance  PREPA MARG'!BB:BB),""))</f>
        <v/>
      </c>
      <c r="AC481" t="str">
        <f>IF(U481="","",IF(U481="démarque connue (valeur)",SUMIF('[3]Correpondance  PREPA MARG'!A:A,'Prépa marge'!T481,'[3]Correpondance  PREPA MARG'!DO:DO),""))</f>
        <v/>
      </c>
      <c r="AD481" s="2" t="str">
        <f t="shared" si="262"/>
        <v/>
      </c>
      <c r="AF481" t="s">
        <v>20</v>
      </c>
    </row>
    <row r="482" spans="1:32" ht="15.75" thickBot="1">
      <c r="A482" s="23"/>
      <c r="B482" s="23"/>
      <c r="C482" s="30" t="s">
        <v>25</v>
      </c>
      <c r="D482" s="31"/>
      <c r="E482" s="31"/>
      <c r="F482" s="31"/>
      <c r="G482" s="31"/>
      <c r="H482" s="31"/>
      <c r="I482" s="31"/>
      <c r="J482" s="31"/>
      <c r="K482" s="31"/>
      <c r="L482" s="31"/>
      <c r="M482" s="31"/>
      <c r="N482" s="31"/>
      <c r="O482" s="31"/>
      <c r="P482" s="32"/>
      <c r="Q482" s="23"/>
      <c r="R482" s="33" t="s">
        <v>20</v>
      </c>
      <c r="S482" s="23"/>
      <c r="T482" s="23" t="str">
        <f>IF(COUNTIF('[3]Correpondance  PREPA MARG'!A:A,'Prépa marge'!C482)=0,IF(U481="démarque connue (valeur)","",T481),'Prépa marge'!C482)</f>
        <v>Boulangerie/viennoiserie</v>
      </c>
      <c r="U482" s="23" t="str">
        <f t="shared" si="263"/>
        <v/>
      </c>
      <c r="V482" t="str">
        <f>IF(U482="","",IF(U482="CA HT",SUMIF('[3]Correpondance  PREPA MARG'!A:A,'Prépa marge'!T482,'[3]Correpondance  PREPA MARG'!CO:CO),""))</f>
        <v/>
      </c>
      <c r="W482" t="str">
        <f t="shared" si="257"/>
        <v/>
      </c>
      <c r="X482" t="str">
        <f>IF(U482="","",IF(AND(U482="Marge ABACO (valeur)",X476=""),SUMIF('[3]Correpondance  PREPA MARG'!A:A,'Prépa marge'!T482,'[3]Correpondance  PREPA MARG'!DB:DB),""))</f>
        <v/>
      </c>
      <c r="Y482" t="str">
        <f>IF(U482="","",IF(U482="Frais accessoires",SUMIF('[3]Correpondance  PREPA MARG'!A:A,'Prépa marge'!T482,'[3]Correpondance  PREPA MARG'!AO:AO),""))</f>
        <v/>
      </c>
      <c r="Z482" t="str">
        <f>IF(U482="","",IF(U482="Cotisation Centrale",SUMIF('[3]Correpondance  PREPA MARG'!A:A,'Prépa marge'!T482,'[3]Correpondance  PREPA MARG'!BO:BO),""))</f>
        <v/>
      </c>
      <c r="AA482" t="str">
        <f>IF(U482="","",IF(U482="CA HT REEL",SUMIF('[3]Correpondance  PREPA MARG'!A:A,'Prépa marge'!T482,'[3]Correpondance  PREPA MARG'!AB:AB),""))</f>
        <v/>
      </c>
      <c r="AB482" t="str">
        <f>IF(U482="","",IF(U482="CAMV REEL",SUMIF('[3]Correpondance  PREPA MARG'!A:A,'Prépa marge'!T482,'[3]Correpondance  PREPA MARG'!BB:BB),""))</f>
        <v/>
      </c>
      <c r="AC482" t="str">
        <f>IF(U482="","",IF(U482="démarque connue (valeur)",SUMIF('[3]Correpondance  PREPA MARG'!A:A,'Prépa marge'!T482,'[3]Correpondance  PREPA MARG'!DO:DO),""))</f>
        <v/>
      </c>
      <c r="AD482" s="2" t="str">
        <f t="shared" si="262"/>
        <v/>
      </c>
      <c r="AF482" t="s">
        <v>20</v>
      </c>
    </row>
    <row r="483" spans="1:32">
      <c r="A483" s="23"/>
      <c r="B483" s="23"/>
      <c r="C483" s="69" t="s">
        <v>5</v>
      </c>
      <c r="D483" s="35">
        <v>150</v>
      </c>
      <c r="E483" s="36"/>
      <c r="F483" s="36"/>
      <c r="G483" s="36"/>
      <c r="H483" s="36"/>
      <c r="I483" s="36"/>
      <c r="J483" s="55"/>
      <c r="K483" s="55"/>
      <c r="L483" s="55"/>
      <c r="M483" s="55"/>
      <c r="N483" s="55"/>
      <c r="O483" s="70"/>
      <c r="P483" s="38">
        <f>SUM(D483:O483)</f>
        <v>150</v>
      </c>
      <c r="Q483" s="23"/>
      <c r="R483" s="39">
        <v>44193.880000000063</v>
      </c>
      <c r="S483" s="23"/>
      <c r="T483" s="23" t="str">
        <f>IF(COUNTIF('[3]Correpondance  PREPA MARG'!A:A,'Prépa marge'!C483)=0,IF(U482="démarque connue (valeur)","",T482),'Prépa marge'!C483)</f>
        <v>Boulangerie/viennoiserie</v>
      </c>
      <c r="U483" s="23" t="str">
        <f t="shared" si="263"/>
        <v>CA HT REEL</v>
      </c>
      <c r="V483" t="str">
        <f>IF(U483="","",IF(U483="CA HT",SUMIF('[3]Correpondance  PREPA MARG'!A:A,'Prépa marge'!T483,'[3]Correpondance  PREPA MARG'!CO:CO),""))</f>
        <v/>
      </c>
      <c r="W483" t="str">
        <f t="shared" si="257"/>
        <v/>
      </c>
      <c r="X483" t="str">
        <f>IF(U483="","",IF(AND(U483="Marge ABACO (valeur)",X477=""),SUMIF('[3]Correpondance  PREPA MARG'!A:A,'Prépa marge'!T483,'[3]Correpondance  PREPA MARG'!DB:DB),""))</f>
        <v/>
      </c>
      <c r="Y483" t="str">
        <f>IF(U483="","",IF(U483="Frais accessoires",SUMIF('[3]Correpondance  PREPA MARG'!A:A,'Prépa marge'!T483,'[3]Correpondance  PREPA MARG'!AO:AO),""))</f>
        <v/>
      </c>
      <c r="Z483" t="str">
        <f>IF(U483="","",IF(U483="Cotisation Centrale",SUMIF('[3]Correpondance  PREPA MARG'!A:A,'Prépa marge'!T483,'[3]Correpondance  PREPA MARG'!BO:BO),""))</f>
        <v/>
      </c>
      <c r="AA483">
        <f ca="1">IF(U483="","",IF(U483="CA HT REEL",SUMIF('[3]Correpondance  PREPA MARG'!A:A,'Prépa marge'!T483,'[3]Correpondance  PREPA MARG'!AB:AB),""))</f>
        <v>341.38</v>
      </c>
      <c r="AB483" t="str">
        <f>IF(U483="","",IF(U483="CAMV REEL",SUMIF('[3]Correpondance  PREPA MARG'!A:A,'Prépa marge'!T483,'[3]Correpondance  PREPA MARG'!BB:BB),""))</f>
        <v/>
      </c>
      <c r="AC483" t="str">
        <f>IF(U483="","",IF(U483="démarque connue (valeur)",SUMIF('[3]Correpondance  PREPA MARG'!A:A,'Prépa marge'!T483,'[3]Correpondance  PREPA MARG'!DO:DO),""))</f>
        <v/>
      </c>
      <c r="AD483" s="2">
        <f t="shared" ca="1" si="262"/>
        <v>191.38</v>
      </c>
      <c r="AF483">
        <v>51294.12</v>
      </c>
    </row>
    <row r="484" spans="1:32" ht="15.75" thickBot="1">
      <c r="A484" s="23"/>
      <c r="B484" s="23"/>
      <c r="C484" s="58" t="s">
        <v>6</v>
      </c>
      <c r="D484" s="41">
        <v>77</v>
      </c>
      <c r="E484" s="42"/>
      <c r="F484" s="42"/>
      <c r="G484" s="42"/>
      <c r="H484" s="42"/>
      <c r="I484" s="42"/>
      <c r="J484" s="71"/>
      <c r="K484" s="71"/>
      <c r="L484" s="71"/>
      <c r="M484" s="71"/>
      <c r="N484" s="71"/>
      <c r="O484" s="72"/>
      <c r="P484" s="56">
        <f>SUM(D484:O484)</f>
        <v>77</v>
      </c>
      <c r="Q484" s="23"/>
      <c r="R484" s="57">
        <v>18248.430000000022</v>
      </c>
      <c r="S484" s="23"/>
      <c r="T484" s="23" t="str">
        <f>IF(COUNTIF('[3]Correpondance  PREPA MARG'!A:A,'Prépa marge'!C484)=0,IF(U483="démarque connue (valeur)","",T483),'Prépa marge'!C484)</f>
        <v>Boulangerie/viennoiserie</v>
      </c>
      <c r="U484" s="23" t="str">
        <f t="shared" si="263"/>
        <v>CAMV REEL</v>
      </c>
      <c r="V484" t="str">
        <f>IF(U484="","",IF(U484="CA HT",SUMIF('[3]Correpondance  PREPA MARG'!A:A,'Prépa marge'!T484,'[3]Correpondance  PREPA MARG'!CO:CO),""))</f>
        <v/>
      </c>
      <c r="W484" t="str">
        <f t="shared" si="257"/>
        <v/>
      </c>
      <c r="X484" t="str">
        <f>IF(U484="","",IF(AND(U484="Marge ABACO (valeur)",X478=""),SUMIF('[3]Correpondance  PREPA MARG'!A:A,'Prépa marge'!T484,'[3]Correpondance  PREPA MARG'!DB:DB),""))</f>
        <v/>
      </c>
      <c r="Y484" t="str">
        <f>IF(U484="","",IF(U484="Frais accessoires",SUMIF('[3]Correpondance  PREPA MARG'!A:A,'Prépa marge'!T484,'[3]Correpondance  PREPA MARG'!AO:AO),""))</f>
        <v/>
      </c>
      <c r="Z484" t="str">
        <f>IF(U484="","",IF(U484="Cotisation Centrale",SUMIF('[3]Correpondance  PREPA MARG'!A:A,'Prépa marge'!T484,'[3]Correpondance  PREPA MARG'!BO:BO),""))</f>
        <v/>
      </c>
      <c r="AA484" t="str">
        <f>IF(U484="","",IF(U484="CA HT REEL",SUMIF('[3]Correpondance  PREPA MARG'!A:A,'Prépa marge'!T484,'[3]Correpondance  PREPA MARG'!AB:AB),""))</f>
        <v/>
      </c>
      <c r="AB484">
        <f ca="1">IF(U484="","",IF(U484="CAMV REEL",SUMIF('[3]Correpondance  PREPA MARG'!A:A,'Prépa marge'!T484,'[3]Correpondance  PREPA MARG'!BB:BB),""))</f>
        <v>224.76</v>
      </c>
      <c r="AC484" t="str">
        <f>IF(U484="","",IF(U484="démarque connue (valeur)",SUMIF('[3]Correpondance  PREPA MARG'!A:A,'Prépa marge'!T484,'[3]Correpondance  PREPA MARG'!DO:DO),""))</f>
        <v/>
      </c>
      <c r="AD484" s="2">
        <f t="shared" ca="1" si="262"/>
        <v>147.76</v>
      </c>
      <c r="AF484">
        <v>19745.47</v>
      </c>
    </row>
    <row r="485" spans="1:32">
      <c r="A485" s="23"/>
      <c r="B485" s="23"/>
      <c r="C485" s="59" t="s">
        <v>26</v>
      </c>
      <c r="D485" s="73">
        <f t="shared" ref="D485:L485" si="275">D483-D484-D475-D476</f>
        <v>72</v>
      </c>
      <c r="E485" s="73">
        <f t="shared" si="275"/>
        <v>0</v>
      </c>
      <c r="F485" s="73">
        <f t="shared" si="275"/>
        <v>0</v>
      </c>
      <c r="G485" s="73">
        <f t="shared" si="275"/>
        <v>0</v>
      </c>
      <c r="H485" s="73">
        <f t="shared" si="275"/>
        <v>0</v>
      </c>
      <c r="I485" s="73">
        <f t="shared" si="275"/>
        <v>0</v>
      </c>
      <c r="J485" s="73">
        <f t="shared" si="275"/>
        <v>0</v>
      </c>
      <c r="K485" s="73">
        <f t="shared" si="275"/>
        <v>0</v>
      </c>
      <c r="L485" s="73">
        <f t="shared" si="275"/>
        <v>0</v>
      </c>
      <c r="M485" s="73">
        <f>M483-M484-M475-M476</f>
        <v>0</v>
      </c>
      <c r="N485" s="73">
        <f>N483-N484-N475-N476</f>
        <v>0</v>
      </c>
      <c r="O485" s="73">
        <f>O483-O484-O475-O476</f>
        <v>0</v>
      </c>
      <c r="P485" s="74">
        <f>SUM(D485:O485)</f>
        <v>72</v>
      </c>
      <c r="Q485" s="23"/>
      <c r="R485" s="57" t="s">
        <v>20</v>
      </c>
      <c r="S485" s="23"/>
      <c r="T485" s="23" t="str">
        <f>IF(COUNTIF('[3]Correpondance  PREPA MARG'!A:A,'Prépa marge'!C485)=0,IF(U484="démarque connue (valeur)","",T484),'Prépa marge'!C485)</f>
        <v>Boulangerie/viennoiserie</v>
      </c>
      <c r="U485" s="23" t="str">
        <f t="shared" si="263"/>
        <v/>
      </c>
      <c r="V485" t="str">
        <f>IF(U485="","",IF(U485="CA HT",SUMIF('[3]Correpondance  PREPA MARG'!A:A,'Prépa marge'!T485,'[3]Correpondance  PREPA MARG'!CO:CO),""))</f>
        <v/>
      </c>
      <c r="W485" t="str">
        <f t="shared" si="257"/>
        <v/>
      </c>
      <c r="X485" t="str">
        <f>IF(U485="","",IF(AND(U485="Marge ABACO (valeur)",X479=""),SUMIF('[3]Correpondance  PREPA MARG'!A:A,'Prépa marge'!T485,'[3]Correpondance  PREPA MARG'!DB:DB),""))</f>
        <v/>
      </c>
      <c r="Y485" t="str">
        <f>IF(U485="","",IF(U485="Frais accessoires",SUMIF('[3]Correpondance  PREPA MARG'!A:A,'Prépa marge'!T485,'[3]Correpondance  PREPA MARG'!AO:AO),""))</f>
        <v/>
      </c>
      <c r="Z485" t="str">
        <f>IF(U485="","",IF(U485="Cotisation Centrale",SUMIF('[3]Correpondance  PREPA MARG'!A:A,'Prépa marge'!T485,'[3]Correpondance  PREPA MARG'!BO:BO),""))</f>
        <v/>
      </c>
      <c r="AA485" t="str">
        <f>IF(U485="","",IF(U485="CA HT REEL",SUMIF('[3]Correpondance  PREPA MARG'!A:A,'Prépa marge'!T485,'[3]Correpondance  PREPA MARG'!AB:AB),""))</f>
        <v/>
      </c>
      <c r="AB485" t="str">
        <f>IF(U485="","",IF(U485="CAMV REEL",SUMIF('[3]Correpondance  PREPA MARG'!A:A,'Prépa marge'!T485,'[3]Correpondance  PREPA MARG'!BB:BB),""))</f>
        <v/>
      </c>
      <c r="AC485" t="str">
        <f>IF(U485="","",IF(U485="démarque connue (valeur)",SUMIF('[3]Correpondance  PREPA MARG'!A:A,'Prépa marge'!T485,'[3]Correpondance  PREPA MARG'!DO:DO),""))</f>
        <v/>
      </c>
      <c r="AD485" s="2" t="str">
        <f t="shared" si="262"/>
        <v/>
      </c>
      <c r="AF485" t="s">
        <v>20</v>
      </c>
    </row>
    <row r="486" spans="1:32">
      <c r="A486" s="23"/>
      <c r="B486" s="23"/>
      <c r="C486" s="50" t="s">
        <v>27</v>
      </c>
      <c r="D486" s="67">
        <f t="shared" ref="D486:L486" si="276">IF(D508="ABACO","     néant",IF(D471=0,0,D485/D483))</f>
        <v>0.48</v>
      </c>
      <c r="E486" s="67">
        <f t="shared" si="276"/>
        <v>0</v>
      </c>
      <c r="F486" s="67">
        <f t="shared" si="276"/>
        <v>0</v>
      </c>
      <c r="G486" s="67">
        <f t="shared" si="276"/>
        <v>0</v>
      </c>
      <c r="H486" s="67">
        <f t="shared" si="276"/>
        <v>0</v>
      </c>
      <c r="I486" s="67">
        <f t="shared" si="276"/>
        <v>0</v>
      </c>
      <c r="J486" s="67">
        <f t="shared" si="276"/>
        <v>0</v>
      </c>
      <c r="K486" s="67">
        <f t="shared" si="276"/>
        <v>0</v>
      </c>
      <c r="L486" s="67">
        <f t="shared" si="276"/>
        <v>0</v>
      </c>
      <c r="M486" s="67">
        <f>IF(M508="ABACO","     néant",IF(M471=0,0,M485/M483))</f>
        <v>0</v>
      </c>
      <c r="N486" s="67">
        <f>IF(N508="ABACO","     néant",IF(N471=0,0,N485/N483))</f>
        <v>0</v>
      </c>
      <c r="O486" s="67">
        <f>IF(O508="ABACO","     néant",IF(O471=0,0,O485/O483))</f>
        <v>0</v>
      </c>
      <c r="P486" s="67">
        <f>IF(P508="ABACO","     néant",IF(P471=0,0,P485/P483))</f>
        <v>0.48</v>
      </c>
      <c r="Q486" s="23"/>
      <c r="R486" s="68" t="s">
        <v>20</v>
      </c>
      <c r="S486" s="23"/>
      <c r="T486" s="23" t="str">
        <f>IF(COUNTIF('[3]Correpondance  PREPA MARG'!A:A,'Prépa marge'!C486)=0,IF(U485="démarque connue (valeur)","",T485),'Prépa marge'!C486)</f>
        <v>Boulangerie/viennoiserie</v>
      </c>
      <c r="U486" s="23" t="str">
        <f t="shared" si="263"/>
        <v/>
      </c>
      <c r="V486" t="str">
        <f>IF(U486="","",IF(U486="CA HT",SUMIF('[3]Correpondance  PREPA MARG'!A:A,'Prépa marge'!T486,'[3]Correpondance  PREPA MARG'!CO:CO),""))</f>
        <v/>
      </c>
      <c r="W486" t="str">
        <f t="shared" si="257"/>
        <v/>
      </c>
      <c r="X486" t="str">
        <f>IF(U486="","",IF(AND(U486="Marge ABACO (valeur)",X480=""),SUMIF('[3]Correpondance  PREPA MARG'!A:A,'Prépa marge'!T486,'[3]Correpondance  PREPA MARG'!DB:DB),""))</f>
        <v/>
      </c>
      <c r="Y486" t="str">
        <f>IF(U486="","",IF(U486="Frais accessoires",SUMIF('[3]Correpondance  PREPA MARG'!A:A,'Prépa marge'!T486,'[3]Correpondance  PREPA MARG'!AO:AO),""))</f>
        <v/>
      </c>
      <c r="Z486" t="str">
        <f>IF(U486="","",IF(U486="Cotisation Centrale",SUMIF('[3]Correpondance  PREPA MARG'!A:A,'Prépa marge'!T486,'[3]Correpondance  PREPA MARG'!BO:BO),""))</f>
        <v/>
      </c>
      <c r="AA486" t="str">
        <f>IF(U486="","",IF(U486="CA HT REEL",SUMIF('[3]Correpondance  PREPA MARG'!A:A,'Prépa marge'!T486,'[3]Correpondance  PREPA MARG'!AB:AB),""))</f>
        <v/>
      </c>
      <c r="AB486" t="str">
        <f>IF(U486="","",IF(U486="CAMV REEL",SUMIF('[3]Correpondance  PREPA MARG'!A:A,'Prépa marge'!T486,'[3]Correpondance  PREPA MARG'!BB:BB),""))</f>
        <v/>
      </c>
      <c r="AC486" t="str">
        <f>IF(U486="","",IF(U486="démarque connue (valeur)",SUMIF('[3]Correpondance  PREPA MARG'!A:A,'Prépa marge'!T486,'[3]Correpondance  PREPA MARG'!DO:DO),""))</f>
        <v/>
      </c>
      <c r="AD486" s="2" t="str">
        <f t="shared" si="262"/>
        <v/>
      </c>
      <c r="AF486" t="s">
        <v>20</v>
      </c>
    </row>
    <row r="487" spans="1:32">
      <c r="A487" s="23"/>
      <c r="B487" s="23"/>
      <c r="C487" s="23"/>
      <c r="D487" s="23"/>
      <c r="E487" s="23"/>
      <c r="F487" s="23"/>
      <c r="G487" s="23"/>
      <c r="H487" s="23"/>
      <c r="I487" s="23"/>
      <c r="J487" s="23"/>
      <c r="K487" s="23"/>
      <c r="L487" s="23"/>
      <c r="M487" s="23"/>
      <c r="N487" s="23"/>
      <c r="O487" s="23"/>
      <c r="P487" s="23"/>
      <c r="Q487" s="23"/>
      <c r="R487" s="29" t="s">
        <v>20</v>
      </c>
      <c r="S487" s="23"/>
      <c r="T487" s="23" t="str">
        <f>IF(COUNTIF('[3]Correpondance  PREPA MARG'!A:A,'Prépa marge'!C487)=0,IF(U486="démarque connue (valeur)","",T486),'Prépa marge'!C487)</f>
        <v>Boulangerie/viennoiserie</v>
      </c>
      <c r="U487" s="23" t="str">
        <f t="shared" si="263"/>
        <v/>
      </c>
      <c r="V487" t="str">
        <f>IF(U487="","",IF(U487="CA HT",SUMIF('[3]Correpondance  PREPA MARG'!A:A,'Prépa marge'!T487,'[3]Correpondance  PREPA MARG'!CO:CO),""))</f>
        <v/>
      </c>
      <c r="W487" t="str">
        <f t="shared" si="257"/>
        <v/>
      </c>
      <c r="X487" t="str">
        <f>IF(U487="","",IF(AND(U487="Marge ABACO (valeur)",X481=""),SUMIF('[3]Correpondance  PREPA MARG'!A:A,'Prépa marge'!T487,'[3]Correpondance  PREPA MARG'!DB:DB),""))</f>
        <v/>
      </c>
      <c r="Y487" t="str">
        <f>IF(U487="","",IF(U487="Frais accessoires",SUMIF('[3]Correpondance  PREPA MARG'!A:A,'Prépa marge'!T487,'[3]Correpondance  PREPA MARG'!AO:AO),""))</f>
        <v/>
      </c>
      <c r="Z487" t="str">
        <f>IF(U487="","",IF(U487="Cotisation Centrale",SUMIF('[3]Correpondance  PREPA MARG'!A:A,'Prépa marge'!T487,'[3]Correpondance  PREPA MARG'!BO:BO),""))</f>
        <v/>
      </c>
      <c r="AA487" t="str">
        <f>IF(U487="","",IF(U487="CA HT REEL",SUMIF('[3]Correpondance  PREPA MARG'!A:A,'Prépa marge'!T487,'[3]Correpondance  PREPA MARG'!AB:AB),""))</f>
        <v/>
      </c>
      <c r="AB487" t="str">
        <f>IF(U487="","",IF(U487="CAMV REEL",SUMIF('[3]Correpondance  PREPA MARG'!A:A,'Prépa marge'!T487,'[3]Correpondance  PREPA MARG'!BB:BB),""))</f>
        <v/>
      </c>
      <c r="AC487" t="str">
        <f>IF(U487="","",IF(U487="démarque connue (valeur)",SUMIF('[3]Correpondance  PREPA MARG'!A:A,'Prépa marge'!T487,'[3]Correpondance  PREPA MARG'!DO:DO),""))</f>
        <v/>
      </c>
      <c r="AD487" s="2" t="str">
        <f t="shared" si="262"/>
        <v/>
      </c>
      <c r="AF487" t="s">
        <v>20</v>
      </c>
    </row>
    <row r="488" spans="1:32">
      <c r="A488" s="23"/>
      <c r="B488" s="23"/>
      <c r="C488" s="75" t="s">
        <v>28</v>
      </c>
      <c r="D488" s="76">
        <f t="shared" ref="D488:L488" si="277">IF(D508="ABACO","       NA",D480-D486)</f>
        <v>0.1133333333333334</v>
      </c>
      <c r="E488" s="76">
        <f t="shared" si="277"/>
        <v>0</v>
      </c>
      <c r="F488" s="76">
        <f t="shared" si="277"/>
        <v>0</v>
      </c>
      <c r="G488" s="76">
        <f t="shared" si="277"/>
        <v>0</v>
      </c>
      <c r="H488" s="76">
        <f t="shared" si="277"/>
        <v>0</v>
      </c>
      <c r="I488" s="76">
        <f t="shared" si="277"/>
        <v>0</v>
      </c>
      <c r="J488" s="76">
        <f t="shared" si="277"/>
        <v>0</v>
      </c>
      <c r="K488" s="76">
        <f t="shared" si="277"/>
        <v>0</v>
      </c>
      <c r="L488" s="76">
        <f t="shared" si="277"/>
        <v>0</v>
      </c>
      <c r="M488" s="76">
        <f>IF(M508="ABACO","       NA",M480-M486)</f>
        <v>0</v>
      </c>
      <c r="N488" s="76">
        <f>IF(N508="ABACO","       NA",N480-N486)</f>
        <v>0</v>
      </c>
      <c r="O488" s="76">
        <f>IF(O508="ABACO","       NA",O480-O486)</f>
        <v>0</v>
      </c>
      <c r="P488" s="76">
        <f>IF(P508="ABACO","       NA",P480-P486)</f>
        <v>0.1133333333333334</v>
      </c>
      <c r="Q488" s="23"/>
      <c r="R488" s="77" t="s">
        <v>20</v>
      </c>
      <c r="S488" s="23"/>
      <c r="T488" s="23" t="str">
        <f>IF(COUNTIF('[3]Correpondance  PREPA MARG'!A:A,'Prépa marge'!C488)=0,IF(U487="démarque connue (valeur)","",T487),'Prépa marge'!C488)</f>
        <v>Boulangerie/viennoiserie</v>
      </c>
      <c r="U488" s="23" t="str">
        <f t="shared" si="263"/>
        <v/>
      </c>
      <c r="V488" t="str">
        <f>IF(U488="","",IF(U488="CA HT",SUMIF('[3]Correpondance  PREPA MARG'!A:A,'Prépa marge'!T488,'[3]Correpondance  PREPA MARG'!CO:CO),""))</f>
        <v/>
      </c>
      <c r="W488" t="str">
        <f t="shared" si="257"/>
        <v/>
      </c>
      <c r="X488" t="str">
        <f>IF(U488="","",IF(AND(U488="Marge ABACO (valeur)",X482=""),SUMIF('[3]Correpondance  PREPA MARG'!A:A,'Prépa marge'!T488,'[3]Correpondance  PREPA MARG'!DB:DB),""))</f>
        <v/>
      </c>
      <c r="Y488" t="str">
        <f>IF(U488="","",IF(U488="Frais accessoires",SUMIF('[3]Correpondance  PREPA MARG'!A:A,'Prépa marge'!T488,'[3]Correpondance  PREPA MARG'!AO:AO),""))</f>
        <v/>
      </c>
      <c r="Z488" t="str">
        <f>IF(U488="","",IF(U488="Cotisation Centrale",SUMIF('[3]Correpondance  PREPA MARG'!A:A,'Prépa marge'!T488,'[3]Correpondance  PREPA MARG'!BO:BO),""))</f>
        <v/>
      </c>
      <c r="AA488" t="str">
        <f>IF(U488="","",IF(U488="CA HT REEL",SUMIF('[3]Correpondance  PREPA MARG'!A:A,'Prépa marge'!T488,'[3]Correpondance  PREPA MARG'!AB:AB),""))</f>
        <v/>
      </c>
      <c r="AB488" t="str">
        <f>IF(U488="","",IF(U488="CAMV REEL",SUMIF('[3]Correpondance  PREPA MARG'!A:A,'Prépa marge'!T488,'[3]Correpondance  PREPA MARG'!BB:BB),""))</f>
        <v/>
      </c>
      <c r="AC488" t="str">
        <f>IF(U488="","",IF(U488="démarque connue (valeur)",SUMIF('[3]Correpondance  PREPA MARG'!A:A,'Prépa marge'!T488,'[3]Correpondance  PREPA MARG'!DO:DO),""))</f>
        <v/>
      </c>
      <c r="AD488" s="2" t="str">
        <f t="shared" si="262"/>
        <v/>
      </c>
      <c r="AF488" t="s">
        <v>20</v>
      </c>
    </row>
    <row r="489" spans="1:32">
      <c r="A489" s="23"/>
      <c r="B489" s="23"/>
      <c r="C489" s="23"/>
      <c r="D489" s="23"/>
      <c r="E489" s="23"/>
      <c r="F489" s="23"/>
      <c r="G489" s="23"/>
      <c r="H489" s="23"/>
      <c r="I489" s="23"/>
      <c r="J489" s="23"/>
      <c r="K489" s="23"/>
      <c r="L489" s="23"/>
      <c r="M489" s="23"/>
      <c r="N489" s="23"/>
      <c r="O489" s="23"/>
      <c r="P489" s="23"/>
      <c r="Q489" s="23"/>
      <c r="R489" s="29" t="s">
        <v>20</v>
      </c>
      <c r="S489" s="23"/>
      <c r="T489" s="23" t="str">
        <f>IF(COUNTIF('[3]Correpondance  PREPA MARG'!A:A,'Prépa marge'!C489)=0,IF(U488="démarque connue (valeur)","",T488),'Prépa marge'!C489)</f>
        <v>Boulangerie/viennoiserie</v>
      </c>
      <c r="U489" s="23" t="str">
        <f t="shared" si="263"/>
        <v/>
      </c>
      <c r="V489" t="str">
        <f>IF(U489="","",IF(U489="CA HT",SUMIF('[3]Correpondance  PREPA MARG'!A:A,'Prépa marge'!T489,'[3]Correpondance  PREPA MARG'!CO:CO),""))</f>
        <v/>
      </c>
      <c r="W489" t="str">
        <f t="shared" si="257"/>
        <v/>
      </c>
      <c r="X489" t="str">
        <f>IF(U489="","",IF(AND(U489="Marge ABACO (valeur)",X483=""),SUMIF('[3]Correpondance  PREPA MARG'!A:A,'Prépa marge'!T489,'[3]Correpondance  PREPA MARG'!DB:DB),""))</f>
        <v/>
      </c>
      <c r="Y489" t="str">
        <f>IF(U489="","",IF(U489="Frais accessoires",SUMIF('[3]Correpondance  PREPA MARG'!A:A,'Prépa marge'!T489,'[3]Correpondance  PREPA MARG'!AO:AO),""))</f>
        <v/>
      </c>
      <c r="Z489" t="str">
        <f>IF(U489="","",IF(U489="Cotisation Centrale",SUMIF('[3]Correpondance  PREPA MARG'!A:A,'Prépa marge'!T489,'[3]Correpondance  PREPA MARG'!BO:BO),""))</f>
        <v/>
      </c>
      <c r="AA489" t="str">
        <f>IF(U489="","",IF(U489="CA HT REEL",SUMIF('[3]Correpondance  PREPA MARG'!A:A,'Prépa marge'!T489,'[3]Correpondance  PREPA MARG'!AB:AB),""))</f>
        <v/>
      </c>
      <c r="AB489" t="str">
        <f>IF(U489="","",IF(U489="CAMV REEL",SUMIF('[3]Correpondance  PREPA MARG'!A:A,'Prépa marge'!T489,'[3]Correpondance  PREPA MARG'!BB:BB),""))</f>
        <v/>
      </c>
      <c r="AC489" t="str">
        <f>IF(U489="","",IF(U489="démarque connue (valeur)",SUMIF('[3]Correpondance  PREPA MARG'!A:A,'Prépa marge'!T489,'[3]Correpondance  PREPA MARG'!DO:DO),""))</f>
        <v/>
      </c>
      <c r="AD489" s="2" t="str">
        <f t="shared" si="262"/>
        <v/>
      </c>
      <c r="AF489" t="s">
        <v>20</v>
      </c>
    </row>
    <row r="490" spans="1:32" ht="15.75" thickBot="1">
      <c r="A490" s="23"/>
      <c r="B490" s="23"/>
      <c r="C490" s="30" t="s">
        <v>29</v>
      </c>
      <c r="D490" s="31"/>
      <c r="E490" s="31"/>
      <c r="F490" s="31"/>
      <c r="G490" s="31"/>
      <c r="H490" s="31"/>
      <c r="I490" s="31"/>
      <c r="J490" s="31"/>
      <c r="K490" s="31"/>
      <c r="L490" s="31"/>
      <c r="M490" s="31"/>
      <c r="N490" s="31"/>
      <c r="O490" s="31"/>
      <c r="P490" s="32"/>
      <c r="Q490" s="23"/>
      <c r="R490" s="33" t="s">
        <v>20</v>
      </c>
      <c r="S490" s="23"/>
      <c r="T490" s="23" t="str">
        <f>IF(COUNTIF('[3]Correpondance  PREPA MARG'!A:A,'Prépa marge'!C490)=0,IF(U489="démarque connue (valeur)","",T489),'Prépa marge'!C490)</f>
        <v>Boulangerie/viennoiserie</v>
      </c>
      <c r="U490" s="23" t="str">
        <f t="shared" si="263"/>
        <v/>
      </c>
      <c r="V490" t="str">
        <f>IF(U490="","",IF(U490="CA HT",SUMIF('[3]Correpondance  PREPA MARG'!A:A,'Prépa marge'!T490,'[3]Correpondance  PREPA MARG'!CO:CO),""))</f>
        <v/>
      </c>
      <c r="W490" t="str">
        <f t="shared" si="257"/>
        <v/>
      </c>
      <c r="X490" t="str">
        <f>IF(U490="","",IF(AND(U490="Marge ABACO (valeur)",X484=""),SUMIF('[3]Correpondance  PREPA MARG'!A:A,'Prépa marge'!T490,'[3]Correpondance  PREPA MARG'!DB:DB),""))</f>
        <v/>
      </c>
      <c r="Y490" t="str">
        <f>IF(U490="","",IF(U490="Frais accessoires",SUMIF('[3]Correpondance  PREPA MARG'!A:A,'Prépa marge'!T490,'[3]Correpondance  PREPA MARG'!AO:AO),""))</f>
        <v/>
      </c>
      <c r="Z490" t="str">
        <f>IF(U490="","",IF(U490="Cotisation Centrale",SUMIF('[3]Correpondance  PREPA MARG'!A:A,'Prépa marge'!T490,'[3]Correpondance  PREPA MARG'!BO:BO),""))</f>
        <v/>
      </c>
      <c r="AA490" t="str">
        <f>IF(U490="","",IF(U490="CA HT REEL",SUMIF('[3]Correpondance  PREPA MARG'!A:A,'Prépa marge'!T490,'[3]Correpondance  PREPA MARG'!AB:AB),""))</f>
        <v/>
      </c>
      <c r="AB490" t="str">
        <f>IF(U490="","",IF(U490="CAMV REEL",SUMIF('[3]Correpondance  PREPA MARG'!A:A,'Prépa marge'!T490,'[3]Correpondance  PREPA MARG'!BB:BB),""))</f>
        <v/>
      </c>
      <c r="AC490" t="str">
        <f>IF(U490="","",IF(U490="démarque connue (valeur)",SUMIF('[3]Correpondance  PREPA MARG'!A:A,'Prépa marge'!T490,'[3]Correpondance  PREPA MARG'!DO:DO),""))</f>
        <v/>
      </c>
      <c r="AD490" s="2" t="str">
        <f t="shared" si="262"/>
        <v/>
      </c>
      <c r="AF490" t="s">
        <v>20</v>
      </c>
    </row>
    <row r="491" spans="1:32" ht="15.75" thickBot="1">
      <c r="A491" s="23"/>
      <c r="B491" s="23"/>
      <c r="C491" s="54" t="s">
        <v>7</v>
      </c>
      <c r="D491" s="78">
        <v>17</v>
      </c>
      <c r="E491" s="79"/>
      <c r="F491" s="79"/>
      <c r="G491" s="79"/>
      <c r="H491" s="79"/>
      <c r="I491" s="79"/>
      <c r="J491" s="79"/>
      <c r="K491" s="79"/>
      <c r="L491" s="79"/>
      <c r="M491" s="79"/>
      <c r="N491" s="79"/>
      <c r="O491" s="80"/>
      <c r="P491" s="44">
        <f>SUM(D491:O491)</f>
        <v>17</v>
      </c>
      <c r="Q491" s="23"/>
      <c r="R491" s="45">
        <v>3811</v>
      </c>
      <c r="S491" s="23"/>
      <c r="T491" s="23" t="str">
        <f>IF(COUNTIF('[3]Correpondance  PREPA MARG'!A:A,'Prépa marge'!C491)=0,IF(U490="démarque connue (valeur)","",T490),'Prépa marge'!C491)</f>
        <v>Boulangerie/viennoiserie</v>
      </c>
      <c r="U491" s="23" t="str">
        <f t="shared" si="263"/>
        <v>démarque connue (valeur)</v>
      </c>
      <c r="V491" t="str">
        <f>IF(U491="","",IF(U491="CA HT",SUMIF('[3]Correpondance  PREPA MARG'!A:A,'Prépa marge'!T491,'[3]Correpondance  PREPA MARG'!CO:CO),""))</f>
        <v/>
      </c>
      <c r="W491" t="str">
        <f t="shared" si="257"/>
        <v/>
      </c>
      <c r="X491" t="str">
        <f>IF(U491="","",IF(AND(U491="Marge ABACO (valeur)",X485=""),SUMIF('[3]Correpondance  PREPA MARG'!A:A,'Prépa marge'!T491,'[3]Correpondance  PREPA MARG'!DB:DB),""))</f>
        <v/>
      </c>
      <c r="Y491" t="str">
        <f>IF(U491="","",IF(U491="Frais accessoires",SUMIF('[3]Correpondance  PREPA MARG'!A:A,'Prépa marge'!T491,'[3]Correpondance  PREPA MARG'!AO:AO),""))</f>
        <v/>
      </c>
      <c r="Z491" t="str">
        <f>IF(U491="","",IF(U491="Cotisation Centrale",SUMIF('[3]Correpondance  PREPA MARG'!A:A,'Prépa marge'!T491,'[3]Correpondance  PREPA MARG'!BO:BO),""))</f>
        <v/>
      </c>
      <c r="AA491" t="str">
        <f>IF(U491="","",IF(U491="CA HT REEL",SUMIF('[3]Correpondance  PREPA MARG'!A:A,'Prépa marge'!T491,'[3]Correpondance  PREPA MARG'!AB:AB),""))</f>
        <v/>
      </c>
      <c r="AB491" t="str">
        <f>IF(U491="","",IF(U491="CAMV REEL",SUMIF('[3]Correpondance  PREPA MARG'!A:A,'Prépa marge'!T491,'[3]Correpondance  PREPA MARG'!BB:BB),""))</f>
        <v/>
      </c>
      <c r="AC491">
        <f ca="1">IF(U491="","",IF(U491="démarque connue (valeur)",SUMIF('[3]Correpondance  PREPA MARG'!A:A,'Prépa marge'!T491,'[3]Correpondance  PREPA MARG'!DO:DO),""))</f>
        <v>82</v>
      </c>
      <c r="AD491" s="2">
        <f t="shared" ca="1" si="262"/>
        <v>65</v>
      </c>
      <c r="AF491">
        <v>2896</v>
      </c>
    </row>
    <row r="492" spans="1:32" ht="15.75" thickBot="1">
      <c r="A492" s="23"/>
      <c r="B492" s="23"/>
      <c r="C492" s="59" t="s">
        <v>30</v>
      </c>
      <c r="D492" s="81">
        <f t="shared" ref="D492:L492" si="278">IF(D483=0,0,D491/D483)</f>
        <v>0.11333333333333333</v>
      </c>
      <c r="E492" s="81">
        <f t="shared" si="278"/>
        <v>0</v>
      </c>
      <c r="F492" s="81">
        <f t="shared" si="278"/>
        <v>0</v>
      </c>
      <c r="G492" s="81">
        <f t="shared" si="278"/>
        <v>0</v>
      </c>
      <c r="H492" s="81">
        <f t="shared" si="278"/>
        <v>0</v>
      </c>
      <c r="I492" s="81">
        <f t="shared" si="278"/>
        <v>0</v>
      </c>
      <c r="J492" s="81">
        <f t="shared" si="278"/>
        <v>0</v>
      </c>
      <c r="K492" s="81">
        <f t="shared" si="278"/>
        <v>0</v>
      </c>
      <c r="L492" s="81">
        <f t="shared" si="278"/>
        <v>0</v>
      </c>
      <c r="M492" s="81">
        <f>IF(M483=0,0,M491/M483)</f>
        <v>0</v>
      </c>
      <c r="N492" s="81">
        <f>IF(N483=0,0,N491/N483)</f>
        <v>0</v>
      </c>
      <c r="O492" s="81">
        <f>IF(O483=0,0,O491/O483)</f>
        <v>0</v>
      </c>
      <c r="P492" s="82">
        <f>IF(P483=0,0,P491/P483)</f>
        <v>0.11333333333333333</v>
      </c>
      <c r="Q492" s="23"/>
      <c r="R492" s="83" t="s">
        <v>20</v>
      </c>
      <c r="S492" s="23"/>
      <c r="T492" s="23" t="str">
        <f>IF(COUNTIF('[3]Correpondance  PREPA MARG'!A:A,'Prépa marge'!C492)=0,IF(U491="démarque connue (valeur)","",T491),'Prépa marge'!C492)</f>
        <v/>
      </c>
      <c r="U492" s="23" t="str">
        <f t="shared" si="263"/>
        <v/>
      </c>
      <c r="V492" t="str">
        <f>IF(U492="","",IF(U492="CA HT",SUMIF('[3]Correpondance  PREPA MARG'!A:A,'Prépa marge'!T492,'[3]Correpondance  PREPA MARG'!CO:CO),""))</f>
        <v/>
      </c>
      <c r="W492" t="str">
        <f t="shared" si="257"/>
        <v/>
      </c>
      <c r="X492" t="str">
        <f>IF(U492="","",IF(AND(U492="Marge ABACO (valeur)",X486=""),SUMIF('[3]Correpondance  PREPA MARG'!A:A,'Prépa marge'!T492,'[3]Correpondance  PREPA MARG'!DB:DB),""))</f>
        <v/>
      </c>
      <c r="Y492" t="str">
        <f>IF(U492="","",IF(U492="Frais accessoires",SUMIF('[3]Correpondance  PREPA MARG'!A:A,'Prépa marge'!T492,'[3]Correpondance  PREPA MARG'!AO:AO),""))</f>
        <v/>
      </c>
      <c r="Z492" t="str">
        <f>IF(U492="","",IF(U492="Cotisation Centrale",SUMIF('[3]Correpondance  PREPA MARG'!A:A,'Prépa marge'!T492,'[3]Correpondance  PREPA MARG'!BO:BO),""))</f>
        <v/>
      </c>
      <c r="AA492" t="str">
        <f>IF(U492="","",IF(U492="CA HT REEL",SUMIF('[3]Correpondance  PREPA MARG'!A:A,'Prépa marge'!T492,'[3]Correpondance  PREPA MARG'!AB:AB),""))</f>
        <v/>
      </c>
      <c r="AB492" t="str">
        <f>IF(U492="","",IF(U492="CAMV REEL",SUMIF('[3]Correpondance  PREPA MARG'!A:A,'Prépa marge'!T492,'[3]Correpondance  PREPA MARG'!BB:BB),""))</f>
        <v/>
      </c>
      <c r="AC492" t="str">
        <f>IF(U492="","",IF(U492="démarque connue (valeur)",SUMIF('[3]Correpondance  PREPA MARG'!A:A,'Prépa marge'!T492,'[3]Correpondance  PREPA MARG'!DO:DO),""))</f>
        <v/>
      </c>
      <c r="AD492" s="2" t="str">
        <f t="shared" si="262"/>
        <v/>
      </c>
      <c r="AF492" t="s">
        <v>20</v>
      </c>
    </row>
    <row r="493" spans="1:32" ht="15.75" thickBot="1">
      <c r="A493" s="23"/>
      <c r="B493" s="23"/>
      <c r="C493" s="84" t="s">
        <v>31</v>
      </c>
      <c r="D493" s="85"/>
      <c r="E493" s="86"/>
      <c r="F493" s="86">
        <f>+'[2]PRMV DET'!F157+'[2]PRMV DET'!F199</f>
        <v>0</v>
      </c>
      <c r="G493" s="86">
        <f>+'[2]PRMV DET'!G157+'[2]PRMV DET'!G199</f>
        <v>0</v>
      </c>
      <c r="H493" s="86">
        <f>+'[2]PRMV DET'!H157+'[2]PRMV DET'!H199</f>
        <v>0</v>
      </c>
      <c r="I493" s="86">
        <f>+'[2]PRMV DET'!I157+'[2]PRMV DET'!I199</f>
        <v>0</v>
      </c>
      <c r="J493" s="86">
        <f>+'[2]PRMV DET'!J157+'[2]PRMV DET'!J199</f>
        <v>0</v>
      </c>
      <c r="K493" s="86">
        <f>+'[2]PRMV DET'!K157+'[2]PRMV DET'!K199</f>
        <v>0</v>
      </c>
      <c r="L493" s="86">
        <f>+'[2]PRMV DET'!L157+'[2]PRMV DET'!L199</f>
        <v>0</v>
      </c>
      <c r="M493" s="86">
        <f>+'[2]PRMV DET'!M157+'[2]PRMV DET'!M199</f>
        <v>0</v>
      </c>
      <c r="N493" s="86">
        <f>+'[2]PRMV DET'!N157+'[2]PRMV DET'!N199</f>
        <v>0</v>
      </c>
      <c r="O493" s="87">
        <f>+'[2]PRMV DET'!O157+'[2]PRMV DET'!O199</f>
        <v>0</v>
      </c>
      <c r="P493" s="88">
        <f>IF(P483&lt;&gt;0,P494/P483,0)</f>
        <v>0</v>
      </c>
      <c r="Q493" s="23"/>
      <c r="R493" s="83" t="s">
        <v>20</v>
      </c>
      <c r="S493" s="23"/>
      <c r="T493" s="23" t="str">
        <f>IF(COUNTIF('[3]Correpondance  PREPA MARG'!A:A,'Prépa marge'!C493)=0,IF(U492="démarque connue (valeur)","",T492),'Prépa marge'!C493)</f>
        <v/>
      </c>
      <c r="U493" s="23" t="str">
        <f t="shared" si="263"/>
        <v/>
      </c>
      <c r="V493" t="str">
        <f>IF(U493="","",IF(U493="CA HT",SUMIF('[3]Correpondance  PREPA MARG'!A:A,'Prépa marge'!T493,'[3]Correpondance  PREPA MARG'!CO:CO),""))</f>
        <v/>
      </c>
      <c r="W493" t="str">
        <f t="shared" si="257"/>
        <v/>
      </c>
      <c r="X493" t="str">
        <f>IF(U493="","",IF(AND(U493="Marge ABACO (valeur)",X487=""),SUMIF('[3]Correpondance  PREPA MARG'!A:A,'Prépa marge'!T493,'[3]Correpondance  PREPA MARG'!DB:DB),""))</f>
        <v/>
      </c>
      <c r="Y493" t="str">
        <f>IF(U493="","",IF(U493="Frais accessoires",SUMIF('[3]Correpondance  PREPA MARG'!A:A,'Prépa marge'!T493,'[3]Correpondance  PREPA MARG'!AO:AO),""))</f>
        <v/>
      </c>
      <c r="Z493" t="str">
        <f>IF(U493="","",IF(U493="Cotisation Centrale",SUMIF('[3]Correpondance  PREPA MARG'!A:A,'Prépa marge'!T493,'[3]Correpondance  PREPA MARG'!BO:BO),""))</f>
        <v/>
      </c>
      <c r="AA493" t="str">
        <f>IF(U493="","",IF(U493="CA HT REEL",SUMIF('[3]Correpondance  PREPA MARG'!A:A,'Prépa marge'!T493,'[3]Correpondance  PREPA MARG'!AB:AB),""))</f>
        <v/>
      </c>
      <c r="AB493" t="str">
        <f>IF(U493="","",IF(U493="CAMV REEL",SUMIF('[3]Correpondance  PREPA MARG'!A:A,'Prépa marge'!T493,'[3]Correpondance  PREPA MARG'!BB:BB),""))</f>
        <v/>
      </c>
      <c r="AC493" t="str">
        <f>IF(U493="","",IF(U493="démarque connue (valeur)",SUMIF('[3]Correpondance  PREPA MARG'!A:A,'Prépa marge'!T493,'[3]Correpondance  PREPA MARG'!DO:DO),""))</f>
        <v/>
      </c>
      <c r="AD493" s="2" t="str">
        <f t="shared" si="262"/>
        <v/>
      </c>
      <c r="AF493" t="s">
        <v>20</v>
      </c>
    </row>
    <row r="494" spans="1:32" ht="15.75" thickBot="1">
      <c r="A494" s="23"/>
      <c r="B494" s="23"/>
      <c r="C494" s="89" t="s">
        <v>32</v>
      </c>
      <c r="D494" s="47">
        <f t="shared" ref="D494:L494" si="279">D483*D493</f>
        <v>0</v>
      </c>
      <c r="E494" s="47">
        <f t="shared" si="279"/>
        <v>0</v>
      </c>
      <c r="F494" s="47">
        <f t="shared" si="279"/>
        <v>0</v>
      </c>
      <c r="G494" s="47">
        <f t="shared" si="279"/>
        <v>0</v>
      </c>
      <c r="H494" s="47">
        <f t="shared" si="279"/>
        <v>0</v>
      </c>
      <c r="I494" s="47">
        <f t="shared" si="279"/>
        <v>0</v>
      </c>
      <c r="J494" s="47">
        <f t="shared" si="279"/>
        <v>0</v>
      </c>
      <c r="K494" s="47">
        <f t="shared" si="279"/>
        <v>0</v>
      </c>
      <c r="L494" s="47">
        <f t="shared" si="279"/>
        <v>0</v>
      </c>
      <c r="M494" s="47">
        <f>M483*M493</f>
        <v>0</v>
      </c>
      <c r="N494" s="47">
        <f>N483*N493</f>
        <v>0</v>
      </c>
      <c r="O494" s="47">
        <f>O483*O493</f>
        <v>0</v>
      </c>
      <c r="P494" s="90">
        <f>SUM(D494:O494)</f>
        <v>0</v>
      </c>
      <c r="Q494" s="23"/>
      <c r="R494" s="91" t="s">
        <v>20</v>
      </c>
      <c r="S494" s="92"/>
      <c r="T494" s="23" t="str">
        <f>IF(COUNTIF('[3]Correpondance  PREPA MARG'!A:A,'Prépa marge'!C494)=0,IF(U493="démarque connue (valeur)","",T493),'Prépa marge'!C494)</f>
        <v/>
      </c>
      <c r="U494" s="23" t="str">
        <f t="shared" si="263"/>
        <v/>
      </c>
      <c r="V494" t="str">
        <f>IF(U494="","",IF(U494="CA HT",SUMIF('[3]Correpondance  PREPA MARG'!A:A,'Prépa marge'!T494,'[3]Correpondance  PREPA MARG'!CO:CO),""))</f>
        <v/>
      </c>
      <c r="W494" t="str">
        <f t="shared" si="257"/>
        <v/>
      </c>
      <c r="X494" t="str">
        <f>IF(U494="","",IF(AND(U494="Marge ABACO (valeur)",X488=""),SUMIF('[3]Correpondance  PREPA MARG'!A:A,'Prépa marge'!T494,'[3]Correpondance  PREPA MARG'!DB:DB),""))</f>
        <v/>
      </c>
      <c r="Y494" t="str">
        <f>IF(U494="","",IF(U494="Frais accessoires",SUMIF('[3]Correpondance  PREPA MARG'!A:A,'Prépa marge'!T494,'[3]Correpondance  PREPA MARG'!AO:AO),""))</f>
        <v/>
      </c>
      <c r="Z494" t="str">
        <f>IF(U494="","",IF(U494="Cotisation Centrale",SUMIF('[3]Correpondance  PREPA MARG'!A:A,'Prépa marge'!T494,'[3]Correpondance  PREPA MARG'!BO:BO),""))</f>
        <v/>
      </c>
      <c r="AA494" t="str">
        <f>IF(U494="","",IF(U494="CA HT REEL",SUMIF('[3]Correpondance  PREPA MARG'!A:A,'Prépa marge'!T494,'[3]Correpondance  PREPA MARG'!AB:AB),""))</f>
        <v/>
      </c>
      <c r="AB494" t="str">
        <f>IF(U494="","",IF(U494="CAMV REEL",SUMIF('[3]Correpondance  PREPA MARG'!A:A,'Prépa marge'!T494,'[3]Correpondance  PREPA MARG'!BB:BB),""))</f>
        <v/>
      </c>
      <c r="AC494" t="str">
        <f>IF(U494="","",IF(U494="démarque connue (valeur)",SUMIF('[3]Correpondance  PREPA MARG'!A:A,'Prépa marge'!T494,'[3]Correpondance  PREPA MARG'!DO:DO),""))</f>
        <v/>
      </c>
      <c r="AD494" s="2" t="str">
        <f t="shared" si="262"/>
        <v/>
      </c>
      <c r="AF494" t="s">
        <v>20</v>
      </c>
    </row>
    <row r="495" spans="1:32" ht="15.75" thickBot="1">
      <c r="A495" s="23"/>
      <c r="B495" s="23"/>
      <c r="C495" s="84" t="s">
        <v>33</v>
      </c>
      <c r="D495" s="93"/>
      <c r="E495" s="94"/>
      <c r="F495" s="94"/>
      <c r="G495" s="94"/>
      <c r="H495" s="94"/>
      <c r="I495" s="94"/>
      <c r="J495" s="94"/>
      <c r="K495" s="94"/>
      <c r="L495" s="94"/>
      <c r="M495" s="94"/>
      <c r="N495" s="94"/>
      <c r="O495" s="95"/>
      <c r="P495" s="96">
        <f>SUM(D495:O495)</f>
        <v>0</v>
      </c>
      <c r="Q495" s="23"/>
      <c r="R495" s="91" t="s">
        <v>20</v>
      </c>
      <c r="S495" s="92"/>
      <c r="T495" s="23" t="str">
        <f>IF(COUNTIF('[3]Correpondance  PREPA MARG'!A:A,'Prépa marge'!C495)=0,IF(U494="démarque connue (valeur)","",T494),'Prépa marge'!C495)</f>
        <v/>
      </c>
      <c r="U495" s="23" t="str">
        <f t="shared" si="263"/>
        <v/>
      </c>
      <c r="V495" t="str">
        <f>IF(U495="","",IF(U495="CA HT",SUMIF('[3]Correpondance  PREPA MARG'!A:A,'Prépa marge'!T495,'[3]Correpondance  PREPA MARG'!CO:CO),""))</f>
        <v/>
      </c>
      <c r="W495" t="str">
        <f t="shared" si="257"/>
        <v/>
      </c>
      <c r="X495" t="str">
        <f>IF(U495="","",IF(AND(U495="Marge ABACO (valeur)",X489=""),SUMIF('[3]Correpondance  PREPA MARG'!A:A,'Prépa marge'!T495,'[3]Correpondance  PREPA MARG'!DB:DB),""))</f>
        <v/>
      </c>
      <c r="Y495" t="str">
        <f>IF(U495="","",IF(U495="Frais accessoires",SUMIF('[3]Correpondance  PREPA MARG'!A:A,'Prépa marge'!T495,'[3]Correpondance  PREPA MARG'!AO:AO),""))</f>
        <v/>
      </c>
      <c r="Z495" t="str">
        <f>IF(U495="","",IF(U495="Cotisation Centrale",SUMIF('[3]Correpondance  PREPA MARG'!A:A,'Prépa marge'!T495,'[3]Correpondance  PREPA MARG'!BO:BO),""))</f>
        <v/>
      </c>
      <c r="AA495" t="str">
        <f>IF(U495="","",IF(U495="CA HT REEL",SUMIF('[3]Correpondance  PREPA MARG'!A:A,'Prépa marge'!T495,'[3]Correpondance  PREPA MARG'!AB:AB),""))</f>
        <v/>
      </c>
      <c r="AB495" t="str">
        <f>IF(U495="","",IF(U495="CAMV REEL",SUMIF('[3]Correpondance  PREPA MARG'!A:A,'Prépa marge'!T495,'[3]Correpondance  PREPA MARG'!BB:BB),""))</f>
        <v/>
      </c>
      <c r="AC495" t="str">
        <f>IF(U495="","",IF(U495="démarque connue (valeur)",SUMIF('[3]Correpondance  PREPA MARG'!A:A,'Prépa marge'!T495,'[3]Correpondance  PREPA MARG'!DO:DO),""))</f>
        <v/>
      </c>
      <c r="AD495" s="2" t="str">
        <f t="shared" si="262"/>
        <v/>
      </c>
      <c r="AF495" t="s">
        <v>20</v>
      </c>
    </row>
    <row r="496" spans="1:32">
      <c r="A496" s="23"/>
      <c r="B496" s="23"/>
      <c r="C496" s="59" t="s">
        <v>34</v>
      </c>
      <c r="D496" s="81">
        <f t="shared" ref="D496:L496" si="280">IF(D483&lt;&gt;0,D495/D483,0)</f>
        <v>0</v>
      </c>
      <c r="E496" s="81">
        <f t="shared" si="280"/>
        <v>0</v>
      </c>
      <c r="F496" s="81">
        <f t="shared" si="280"/>
        <v>0</v>
      </c>
      <c r="G496" s="81">
        <f t="shared" si="280"/>
        <v>0</v>
      </c>
      <c r="H496" s="81">
        <f t="shared" si="280"/>
        <v>0</v>
      </c>
      <c r="I496" s="81">
        <f t="shared" si="280"/>
        <v>0</v>
      </c>
      <c r="J496" s="81">
        <f t="shared" si="280"/>
        <v>0</v>
      </c>
      <c r="K496" s="81">
        <f t="shared" si="280"/>
        <v>0</v>
      </c>
      <c r="L496" s="81">
        <f t="shared" si="280"/>
        <v>0</v>
      </c>
      <c r="M496" s="81">
        <f>IF(M483&lt;&gt;0,M495/M483,0)</f>
        <v>0</v>
      </c>
      <c r="N496" s="81">
        <f>IF(N483&lt;&gt;0,N495/N483,0)</f>
        <v>0</v>
      </c>
      <c r="O496" s="81">
        <f>IF(O483&lt;&gt;0,O495/O483,0)</f>
        <v>0</v>
      </c>
      <c r="P496" s="82">
        <f>IF(P483&lt;&gt;0,P495/P483,0)</f>
        <v>0</v>
      </c>
      <c r="Q496" s="23"/>
      <c r="R496" s="83" t="s">
        <v>20</v>
      </c>
      <c r="S496" s="97"/>
      <c r="T496" s="23" t="str">
        <f>IF(COUNTIF('[3]Correpondance  PREPA MARG'!A:A,'Prépa marge'!C496)=0,IF(U495="démarque connue (valeur)","",T495),'Prépa marge'!C496)</f>
        <v/>
      </c>
      <c r="U496" s="23" t="str">
        <f t="shared" si="263"/>
        <v/>
      </c>
      <c r="V496" t="str">
        <f>IF(U496="","",IF(U496="CA HT",SUMIF('[3]Correpondance  PREPA MARG'!A:A,'Prépa marge'!T496,'[3]Correpondance  PREPA MARG'!CO:CO),""))</f>
        <v/>
      </c>
      <c r="W496" t="str">
        <f t="shared" si="257"/>
        <v/>
      </c>
      <c r="X496" t="str">
        <f>IF(U496="","",IF(AND(U496="Marge ABACO (valeur)",X490=""),SUMIF('[3]Correpondance  PREPA MARG'!A:A,'Prépa marge'!T496,'[3]Correpondance  PREPA MARG'!DB:DB),""))</f>
        <v/>
      </c>
      <c r="Y496" t="str">
        <f>IF(U496="","",IF(U496="Frais accessoires",SUMIF('[3]Correpondance  PREPA MARG'!A:A,'Prépa marge'!T496,'[3]Correpondance  PREPA MARG'!AO:AO),""))</f>
        <v/>
      </c>
      <c r="Z496" t="str">
        <f>IF(U496="","",IF(U496="Cotisation Centrale",SUMIF('[3]Correpondance  PREPA MARG'!A:A,'Prépa marge'!T496,'[3]Correpondance  PREPA MARG'!BO:BO),""))</f>
        <v/>
      </c>
      <c r="AA496" t="str">
        <f>IF(U496="","",IF(U496="CA HT REEL",SUMIF('[3]Correpondance  PREPA MARG'!A:A,'Prépa marge'!T496,'[3]Correpondance  PREPA MARG'!AB:AB),""))</f>
        <v/>
      </c>
      <c r="AB496" t="str">
        <f>IF(U496="","",IF(U496="CAMV REEL",SUMIF('[3]Correpondance  PREPA MARG'!A:A,'Prépa marge'!T496,'[3]Correpondance  PREPA MARG'!BB:BB),""))</f>
        <v/>
      </c>
      <c r="AC496" t="str">
        <f>IF(U496="","",IF(U496="démarque connue (valeur)",SUMIF('[3]Correpondance  PREPA MARG'!A:A,'Prépa marge'!T496,'[3]Correpondance  PREPA MARG'!DO:DO),""))</f>
        <v/>
      </c>
      <c r="AD496" s="2" t="str">
        <f t="shared" si="262"/>
        <v/>
      </c>
      <c r="AF496" t="s">
        <v>20</v>
      </c>
    </row>
    <row r="497" spans="1:32">
      <c r="A497" s="23"/>
      <c r="B497" s="23"/>
      <c r="C497" s="59" t="s">
        <v>35</v>
      </c>
      <c r="D497" s="98">
        <f>D471-D483</f>
        <v>0</v>
      </c>
      <c r="E497" s="98">
        <f>E471-E483</f>
        <v>0</v>
      </c>
      <c r="F497" s="98">
        <f>F471-F483</f>
        <v>0</v>
      </c>
      <c r="G497" s="98">
        <f t="shared" ref="G497:L497" si="281">G471-G483</f>
        <v>0</v>
      </c>
      <c r="H497" s="98">
        <f t="shared" si="281"/>
        <v>0</v>
      </c>
      <c r="I497" s="98">
        <f t="shared" si="281"/>
        <v>0</v>
      </c>
      <c r="J497" s="98">
        <f t="shared" si="281"/>
        <v>0</v>
      </c>
      <c r="K497" s="98">
        <f t="shared" si="281"/>
        <v>0</v>
      </c>
      <c r="L497" s="98">
        <f t="shared" si="281"/>
        <v>0</v>
      </c>
      <c r="M497" s="98">
        <f>M471-M483</f>
        <v>0</v>
      </c>
      <c r="N497" s="98">
        <f>N471-N483</f>
        <v>0</v>
      </c>
      <c r="O497" s="98">
        <f>O471-O483</f>
        <v>0</v>
      </c>
      <c r="P497" s="74">
        <f>SUM(D497:O497)</f>
        <v>0</v>
      </c>
      <c r="Q497" s="23"/>
      <c r="R497" s="57" t="s">
        <v>20</v>
      </c>
      <c r="S497" s="92"/>
      <c r="T497" s="23" t="str">
        <f>IF(COUNTIF('[3]Correpondance  PREPA MARG'!A:A,'Prépa marge'!C497)=0,IF(U496="démarque connue (valeur)","",T496),'Prépa marge'!C497)</f>
        <v/>
      </c>
      <c r="U497" s="23" t="str">
        <f t="shared" si="263"/>
        <v/>
      </c>
      <c r="V497" t="str">
        <f>IF(U497="","",IF(U497="CA HT",SUMIF('[3]Correpondance  PREPA MARG'!A:A,'Prépa marge'!T497,'[3]Correpondance  PREPA MARG'!CO:CO),""))</f>
        <v/>
      </c>
      <c r="W497" t="str">
        <f t="shared" si="257"/>
        <v/>
      </c>
      <c r="X497" t="str">
        <f>IF(U497="","",IF(AND(U497="Marge ABACO (valeur)",X491=""),SUMIF('[3]Correpondance  PREPA MARG'!A:A,'Prépa marge'!T497,'[3]Correpondance  PREPA MARG'!DB:DB),""))</f>
        <v/>
      </c>
      <c r="Y497" t="str">
        <f>IF(U497="","",IF(U497="Frais accessoires",SUMIF('[3]Correpondance  PREPA MARG'!A:A,'Prépa marge'!T497,'[3]Correpondance  PREPA MARG'!AO:AO),""))</f>
        <v/>
      </c>
      <c r="Z497" t="str">
        <f>IF(U497="","",IF(U497="Cotisation Centrale",SUMIF('[3]Correpondance  PREPA MARG'!A:A,'Prépa marge'!T497,'[3]Correpondance  PREPA MARG'!BO:BO),""))</f>
        <v/>
      </c>
      <c r="AA497" t="str">
        <f>IF(U497="","",IF(U497="CA HT REEL",SUMIF('[3]Correpondance  PREPA MARG'!A:A,'Prépa marge'!T497,'[3]Correpondance  PREPA MARG'!AB:AB),""))</f>
        <v/>
      </c>
      <c r="AB497" t="str">
        <f>IF(U497="","",IF(U497="CAMV REEL",SUMIF('[3]Correpondance  PREPA MARG'!A:A,'Prépa marge'!T497,'[3]Correpondance  PREPA MARG'!BB:BB),""))</f>
        <v/>
      </c>
      <c r="AC497" t="str">
        <f>IF(U497="","",IF(U497="démarque connue (valeur)",SUMIF('[3]Correpondance  PREPA MARG'!A:A,'Prépa marge'!T497,'[3]Correpondance  PREPA MARG'!DO:DO),""))</f>
        <v/>
      </c>
      <c r="AD497" s="2" t="str">
        <f t="shared" si="262"/>
        <v/>
      </c>
      <c r="AF497" t="s">
        <v>20</v>
      </c>
    </row>
    <row r="498" spans="1:32">
      <c r="A498" s="23"/>
      <c r="B498" s="23"/>
      <c r="C498" s="59" t="s">
        <v>22</v>
      </c>
      <c r="D498" s="99">
        <f t="shared" ref="D498:L498" si="282">IF(D483&lt;&gt;0,D497/D483,0)</f>
        <v>0</v>
      </c>
      <c r="E498" s="99">
        <f t="shared" si="282"/>
        <v>0</v>
      </c>
      <c r="F498" s="99">
        <f t="shared" si="282"/>
        <v>0</v>
      </c>
      <c r="G498" s="99">
        <f t="shared" si="282"/>
        <v>0</v>
      </c>
      <c r="H498" s="99">
        <f t="shared" si="282"/>
        <v>0</v>
      </c>
      <c r="I498" s="99">
        <f t="shared" si="282"/>
        <v>0</v>
      </c>
      <c r="J498" s="99">
        <f t="shared" si="282"/>
        <v>0</v>
      </c>
      <c r="K498" s="99">
        <f t="shared" si="282"/>
        <v>0</v>
      </c>
      <c r="L498" s="99">
        <f t="shared" si="282"/>
        <v>0</v>
      </c>
      <c r="M498" s="99">
        <f>IF(M483&lt;&gt;0,M497/M483,0)</f>
        <v>0</v>
      </c>
      <c r="N498" s="99">
        <f>IF(N483&lt;&gt;0,N497/N483,0)</f>
        <v>0</v>
      </c>
      <c r="O498" s="99">
        <f>IF(O483&lt;&gt;0,O497/O483,0)</f>
        <v>0</v>
      </c>
      <c r="P498" s="61">
        <f>IF(P483&lt;&gt;0,P497/P483,0)</f>
        <v>0</v>
      </c>
      <c r="Q498" s="23"/>
      <c r="R498" s="62" t="s">
        <v>20</v>
      </c>
      <c r="S498" s="92"/>
      <c r="T498" s="23" t="str">
        <f>IF(COUNTIF('[3]Correpondance  PREPA MARG'!A:A,'Prépa marge'!C498)=0,IF(U497="démarque connue (valeur)","",T497),'Prépa marge'!C498)</f>
        <v/>
      </c>
      <c r="U498" s="23" t="str">
        <f t="shared" si="263"/>
        <v/>
      </c>
      <c r="V498" t="str">
        <f>IF(U498="","",IF(U498="CA HT",SUMIF('[3]Correpondance  PREPA MARG'!A:A,'Prépa marge'!T498,'[3]Correpondance  PREPA MARG'!CO:CO),""))</f>
        <v/>
      </c>
      <c r="W498" t="str">
        <f t="shared" si="257"/>
        <v/>
      </c>
      <c r="X498" t="str">
        <f>IF(U498="","",IF(AND(U498="Marge ABACO (valeur)",X492=""),SUMIF('[3]Correpondance  PREPA MARG'!A:A,'Prépa marge'!T498,'[3]Correpondance  PREPA MARG'!DB:DB),""))</f>
        <v/>
      </c>
      <c r="Y498" t="str">
        <f>IF(U498="","",IF(U498="Frais accessoires",SUMIF('[3]Correpondance  PREPA MARG'!A:A,'Prépa marge'!T498,'[3]Correpondance  PREPA MARG'!AO:AO),""))</f>
        <v/>
      </c>
      <c r="Z498" t="str">
        <f>IF(U498="","",IF(U498="Cotisation Centrale",SUMIF('[3]Correpondance  PREPA MARG'!A:A,'Prépa marge'!T498,'[3]Correpondance  PREPA MARG'!BO:BO),""))</f>
        <v/>
      </c>
      <c r="AA498" t="str">
        <f>IF(U498="","",IF(U498="CA HT REEL",SUMIF('[3]Correpondance  PREPA MARG'!A:A,'Prépa marge'!T498,'[3]Correpondance  PREPA MARG'!AB:AB),""))</f>
        <v/>
      </c>
      <c r="AB498" t="str">
        <f>IF(U498="","",IF(U498="CAMV REEL",SUMIF('[3]Correpondance  PREPA MARG'!A:A,'Prépa marge'!T498,'[3]Correpondance  PREPA MARG'!BB:BB),""))</f>
        <v/>
      </c>
      <c r="AC498" t="str">
        <f>IF(U498="","",IF(U498="démarque connue (valeur)",SUMIF('[3]Correpondance  PREPA MARG'!A:A,'Prépa marge'!T498,'[3]Correpondance  PREPA MARG'!DO:DO),""))</f>
        <v/>
      </c>
      <c r="AD498" s="2" t="str">
        <f t="shared" si="262"/>
        <v/>
      </c>
      <c r="AF498" t="s">
        <v>20</v>
      </c>
    </row>
    <row r="499" spans="1:32">
      <c r="A499" s="23"/>
      <c r="B499" s="23"/>
      <c r="C499" s="100" t="s">
        <v>36</v>
      </c>
      <c r="D499" s="47">
        <f t="shared" ref="D499:L499" si="283">D479-D491-D494-D495-D497</f>
        <v>72</v>
      </c>
      <c r="E499" s="47">
        <f t="shared" si="283"/>
        <v>0</v>
      </c>
      <c r="F499" s="47">
        <f t="shared" si="283"/>
        <v>0</v>
      </c>
      <c r="G499" s="47">
        <f t="shared" si="283"/>
        <v>0</v>
      </c>
      <c r="H499" s="47">
        <f t="shared" si="283"/>
        <v>0</v>
      </c>
      <c r="I499" s="47">
        <f t="shared" si="283"/>
        <v>0</v>
      </c>
      <c r="J499" s="47">
        <f t="shared" si="283"/>
        <v>0</v>
      </c>
      <c r="K499" s="47">
        <f t="shared" si="283"/>
        <v>0</v>
      </c>
      <c r="L499" s="47">
        <f t="shared" si="283"/>
        <v>0</v>
      </c>
      <c r="M499" s="47">
        <f>M479-M491-M494-M495-M497</f>
        <v>0</v>
      </c>
      <c r="N499" s="47">
        <f>N479-N491-N494-N495-N497</f>
        <v>0</v>
      </c>
      <c r="O499" s="47">
        <f>O479-O491-O494-O495-O497</f>
        <v>0</v>
      </c>
      <c r="P499" s="101">
        <f>SUM(D499:O499)</f>
        <v>72</v>
      </c>
      <c r="Q499" s="23"/>
      <c r="R499" s="102" t="s">
        <v>20</v>
      </c>
      <c r="S499" s="92"/>
      <c r="T499" s="23" t="str">
        <f>IF(COUNTIF('[3]Correpondance  PREPA MARG'!A:A,'Prépa marge'!C499)=0,IF(U498="démarque connue (valeur)","",T498),'Prépa marge'!C499)</f>
        <v/>
      </c>
      <c r="U499" s="23" t="str">
        <f t="shared" si="263"/>
        <v/>
      </c>
      <c r="V499" t="str">
        <f>IF(U499="","",IF(U499="CA HT",SUMIF('[3]Correpondance  PREPA MARG'!A:A,'Prépa marge'!T499,'[3]Correpondance  PREPA MARG'!CO:CO),""))</f>
        <v/>
      </c>
      <c r="W499" t="str">
        <f t="shared" si="257"/>
        <v/>
      </c>
      <c r="X499" t="str">
        <f>IF(U499="","",IF(AND(U499="Marge ABACO (valeur)",X493=""),SUMIF('[3]Correpondance  PREPA MARG'!A:A,'Prépa marge'!T499,'[3]Correpondance  PREPA MARG'!DB:DB),""))</f>
        <v/>
      </c>
      <c r="Y499" t="str">
        <f>IF(U499="","",IF(U499="Frais accessoires",SUMIF('[3]Correpondance  PREPA MARG'!A:A,'Prépa marge'!T499,'[3]Correpondance  PREPA MARG'!AO:AO),""))</f>
        <v/>
      </c>
      <c r="Z499" t="str">
        <f>IF(U499="","",IF(U499="Cotisation Centrale",SUMIF('[3]Correpondance  PREPA MARG'!A:A,'Prépa marge'!T499,'[3]Correpondance  PREPA MARG'!BO:BO),""))</f>
        <v/>
      </c>
      <c r="AA499" t="str">
        <f>IF(U499="","",IF(U499="CA HT REEL",SUMIF('[3]Correpondance  PREPA MARG'!A:A,'Prépa marge'!T499,'[3]Correpondance  PREPA MARG'!AB:AB),""))</f>
        <v/>
      </c>
      <c r="AB499" t="str">
        <f>IF(U499="","",IF(U499="CAMV REEL",SUMIF('[3]Correpondance  PREPA MARG'!A:A,'Prépa marge'!T499,'[3]Correpondance  PREPA MARG'!BB:BB),""))</f>
        <v/>
      </c>
      <c r="AC499" t="str">
        <f>IF(U499="","",IF(U499="démarque connue (valeur)",SUMIF('[3]Correpondance  PREPA MARG'!A:A,'Prépa marge'!T499,'[3]Correpondance  PREPA MARG'!DO:DO),""))</f>
        <v/>
      </c>
      <c r="AD499" s="2" t="str">
        <f t="shared" si="262"/>
        <v/>
      </c>
      <c r="AF499" t="s">
        <v>20</v>
      </c>
    </row>
    <row r="500" spans="1:32">
      <c r="A500" s="23"/>
      <c r="B500" s="23"/>
      <c r="C500" s="50" t="s">
        <v>37</v>
      </c>
      <c r="D500" s="67">
        <f t="shared" ref="D500:L500" si="284">D492+D493+D496+D498</f>
        <v>0.11333333333333333</v>
      </c>
      <c r="E500" s="67">
        <f t="shared" si="284"/>
        <v>0</v>
      </c>
      <c r="F500" s="67">
        <f t="shared" si="284"/>
        <v>0</v>
      </c>
      <c r="G500" s="67">
        <f t="shared" si="284"/>
        <v>0</v>
      </c>
      <c r="H500" s="67">
        <f t="shared" si="284"/>
        <v>0</v>
      </c>
      <c r="I500" s="67">
        <f t="shared" si="284"/>
        <v>0</v>
      </c>
      <c r="J500" s="67">
        <f t="shared" si="284"/>
        <v>0</v>
      </c>
      <c r="K500" s="67">
        <f t="shared" si="284"/>
        <v>0</v>
      </c>
      <c r="L500" s="67">
        <f t="shared" si="284"/>
        <v>0</v>
      </c>
      <c r="M500" s="67">
        <f>M492+M493+M496+M498</f>
        <v>0</v>
      </c>
      <c r="N500" s="67">
        <f>N492+N493+N496+N498</f>
        <v>0</v>
      </c>
      <c r="O500" s="67">
        <f>O492+O493+O496+O498</f>
        <v>0</v>
      </c>
      <c r="P500" s="67">
        <f>P492+P493+P496+P498</f>
        <v>0.11333333333333333</v>
      </c>
      <c r="Q500" s="23"/>
      <c r="R500" s="68" t="s">
        <v>20</v>
      </c>
      <c r="S500" s="92"/>
      <c r="T500" s="23" t="str">
        <f>IF(COUNTIF('[3]Correpondance  PREPA MARG'!A:A,'Prépa marge'!C500)=0,IF(U499="démarque connue (valeur)","",T499),'Prépa marge'!C500)</f>
        <v/>
      </c>
      <c r="U500" s="23" t="str">
        <f t="shared" si="263"/>
        <v/>
      </c>
      <c r="V500" t="str">
        <f>IF(U500="","",IF(U500="CA HT",SUMIF('[3]Correpondance  PREPA MARG'!A:A,'Prépa marge'!T500,'[3]Correpondance  PREPA MARG'!CO:CO),""))</f>
        <v/>
      </c>
      <c r="W500" t="str">
        <f t="shared" si="257"/>
        <v/>
      </c>
      <c r="X500" t="str">
        <f>IF(U500="","",IF(AND(U500="Marge ABACO (valeur)",X494=""),SUMIF('[3]Correpondance  PREPA MARG'!A:A,'Prépa marge'!T500,'[3]Correpondance  PREPA MARG'!DB:DB),""))</f>
        <v/>
      </c>
      <c r="Y500" t="str">
        <f>IF(U500="","",IF(U500="Frais accessoires",SUMIF('[3]Correpondance  PREPA MARG'!A:A,'Prépa marge'!T500,'[3]Correpondance  PREPA MARG'!AO:AO),""))</f>
        <v/>
      </c>
      <c r="Z500" t="str">
        <f>IF(U500="","",IF(U500="Cotisation Centrale",SUMIF('[3]Correpondance  PREPA MARG'!A:A,'Prépa marge'!T500,'[3]Correpondance  PREPA MARG'!BO:BO),""))</f>
        <v/>
      </c>
      <c r="AA500" t="str">
        <f>IF(U500="","",IF(U500="CA HT REEL",SUMIF('[3]Correpondance  PREPA MARG'!A:A,'Prépa marge'!T500,'[3]Correpondance  PREPA MARG'!AB:AB),""))</f>
        <v/>
      </c>
      <c r="AB500" t="str">
        <f>IF(U500="","",IF(U500="CAMV REEL",SUMIF('[3]Correpondance  PREPA MARG'!A:A,'Prépa marge'!T500,'[3]Correpondance  PREPA MARG'!BB:BB),""))</f>
        <v/>
      </c>
      <c r="AC500" t="str">
        <f>IF(U500="","",IF(U500="démarque connue (valeur)",SUMIF('[3]Correpondance  PREPA MARG'!A:A,'Prépa marge'!T500,'[3]Correpondance  PREPA MARG'!DO:DO),""))</f>
        <v/>
      </c>
      <c r="AD500" s="2" t="str">
        <f t="shared" si="262"/>
        <v/>
      </c>
      <c r="AF500" t="s">
        <v>20</v>
      </c>
    </row>
    <row r="501" spans="1:32">
      <c r="A501" s="23"/>
      <c r="B501" s="23"/>
      <c r="C501" s="50" t="s">
        <v>38</v>
      </c>
      <c r="D501" s="103">
        <f t="shared" ref="D501:L501" si="285">D491+D494+D495+D497</f>
        <v>17</v>
      </c>
      <c r="E501" s="103">
        <f t="shared" si="285"/>
        <v>0</v>
      </c>
      <c r="F501" s="103">
        <f t="shared" si="285"/>
        <v>0</v>
      </c>
      <c r="G501" s="103">
        <f t="shared" si="285"/>
        <v>0</v>
      </c>
      <c r="H501" s="103">
        <f t="shared" si="285"/>
        <v>0</v>
      </c>
      <c r="I501" s="103">
        <f t="shared" si="285"/>
        <v>0</v>
      </c>
      <c r="J501" s="103">
        <f t="shared" si="285"/>
        <v>0</v>
      </c>
      <c r="K501" s="103">
        <f t="shared" si="285"/>
        <v>0</v>
      </c>
      <c r="L501" s="103">
        <f t="shared" si="285"/>
        <v>0</v>
      </c>
      <c r="M501" s="103">
        <f>M491+M494+M495+M497</f>
        <v>0</v>
      </c>
      <c r="N501" s="103">
        <f>N491+N494+N495+N497</f>
        <v>0</v>
      </c>
      <c r="O501" s="103">
        <f>O491+O494+O495+O497</f>
        <v>0</v>
      </c>
      <c r="P501" s="103">
        <f>P491+P494+P495+P497</f>
        <v>17</v>
      </c>
      <c r="Q501" s="23"/>
      <c r="R501" s="104" t="s">
        <v>20</v>
      </c>
      <c r="S501" s="92"/>
      <c r="T501" s="23" t="str">
        <f>IF(COUNTIF('[3]Correpondance  PREPA MARG'!A:A,'Prépa marge'!C501)=0,IF(U500="démarque connue (valeur)","",T500),'Prépa marge'!C501)</f>
        <v/>
      </c>
      <c r="U501" s="23" t="str">
        <f t="shared" si="263"/>
        <v/>
      </c>
      <c r="V501" t="str">
        <f>IF(U501="","",IF(U501="CA HT",SUMIF('[3]Correpondance  PREPA MARG'!A:A,'Prépa marge'!T501,'[3]Correpondance  PREPA MARG'!CO:CO),""))</f>
        <v/>
      </c>
      <c r="W501" t="str">
        <f t="shared" si="257"/>
        <v/>
      </c>
      <c r="X501" t="str">
        <f>IF(U501="","",IF(AND(U501="Marge ABACO (valeur)",X495=""),SUMIF('[3]Correpondance  PREPA MARG'!A:A,'Prépa marge'!T501,'[3]Correpondance  PREPA MARG'!DB:DB),""))</f>
        <v/>
      </c>
      <c r="Y501" t="str">
        <f>IF(U501="","",IF(U501="Frais accessoires",SUMIF('[3]Correpondance  PREPA MARG'!A:A,'Prépa marge'!T501,'[3]Correpondance  PREPA MARG'!AO:AO),""))</f>
        <v/>
      </c>
      <c r="Z501" t="str">
        <f>IF(U501="","",IF(U501="Cotisation Centrale",SUMIF('[3]Correpondance  PREPA MARG'!A:A,'Prépa marge'!T501,'[3]Correpondance  PREPA MARG'!BO:BO),""))</f>
        <v/>
      </c>
      <c r="AA501" t="str">
        <f>IF(U501="","",IF(U501="CA HT REEL",SUMIF('[3]Correpondance  PREPA MARG'!A:A,'Prépa marge'!T501,'[3]Correpondance  PREPA MARG'!AB:AB),""))</f>
        <v/>
      </c>
      <c r="AB501" t="str">
        <f>IF(U501="","",IF(U501="CAMV REEL",SUMIF('[3]Correpondance  PREPA MARG'!A:A,'Prépa marge'!T501,'[3]Correpondance  PREPA MARG'!BB:BB),""))</f>
        <v/>
      </c>
      <c r="AC501" t="str">
        <f>IF(U501="","",IF(U501="démarque connue (valeur)",SUMIF('[3]Correpondance  PREPA MARG'!A:A,'Prépa marge'!T501,'[3]Correpondance  PREPA MARG'!DO:DO),""))</f>
        <v/>
      </c>
      <c r="AD501" s="2" t="str">
        <f t="shared" si="262"/>
        <v/>
      </c>
      <c r="AF501" t="s">
        <v>20</v>
      </c>
    </row>
    <row r="502" spans="1:32">
      <c r="A502" s="23"/>
      <c r="B502" s="23"/>
      <c r="C502" s="23"/>
      <c r="D502" s="23"/>
      <c r="E502" s="23"/>
      <c r="F502" s="23"/>
      <c r="G502" s="23"/>
      <c r="H502" s="23"/>
      <c r="I502" s="23"/>
      <c r="J502" s="23"/>
      <c r="K502" s="23"/>
      <c r="L502" s="23"/>
      <c r="M502" s="23"/>
      <c r="N502" s="23"/>
      <c r="O502" s="23"/>
      <c r="P502" s="23"/>
      <c r="Q502" s="23"/>
      <c r="R502" s="29" t="s">
        <v>20</v>
      </c>
      <c r="S502" s="23"/>
      <c r="T502" s="23" t="str">
        <f>IF(COUNTIF('[3]Correpondance  PREPA MARG'!A:A,'Prépa marge'!C502)=0,IF(U501="démarque connue (valeur)","",T501),'Prépa marge'!C502)</f>
        <v/>
      </c>
      <c r="U502" s="23" t="str">
        <f t="shared" si="263"/>
        <v/>
      </c>
      <c r="V502" t="str">
        <f>IF(U502="","",IF(U502="CA HT",SUMIF('[3]Correpondance  PREPA MARG'!A:A,'Prépa marge'!T502,'[3]Correpondance  PREPA MARG'!CO:CO),""))</f>
        <v/>
      </c>
      <c r="W502" t="str">
        <f t="shared" si="257"/>
        <v/>
      </c>
      <c r="X502" t="str">
        <f>IF(U502="","",IF(AND(U502="Marge ABACO (valeur)",X496=""),SUMIF('[3]Correpondance  PREPA MARG'!A:A,'Prépa marge'!T502,'[3]Correpondance  PREPA MARG'!DB:DB),""))</f>
        <v/>
      </c>
      <c r="Y502" t="str">
        <f>IF(U502="","",IF(U502="Frais accessoires",SUMIF('[3]Correpondance  PREPA MARG'!A:A,'Prépa marge'!T502,'[3]Correpondance  PREPA MARG'!AO:AO),""))</f>
        <v/>
      </c>
      <c r="Z502" t="str">
        <f>IF(U502="","",IF(U502="Cotisation Centrale",SUMIF('[3]Correpondance  PREPA MARG'!A:A,'Prépa marge'!T502,'[3]Correpondance  PREPA MARG'!BO:BO),""))</f>
        <v/>
      </c>
      <c r="AA502" t="str">
        <f>IF(U502="","",IF(U502="CA HT REEL",SUMIF('[3]Correpondance  PREPA MARG'!A:A,'Prépa marge'!T502,'[3]Correpondance  PREPA MARG'!AB:AB),""))</f>
        <v/>
      </c>
      <c r="AB502" t="str">
        <f>IF(U502="","",IF(U502="CAMV REEL",SUMIF('[3]Correpondance  PREPA MARG'!A:A,'Prépa marge'!T502,'[3]Correpondance  PREPA MARG'!BB:BB),""))</f>
        <v/>
      </c>
      <c r="AC502" t="str">
        <f>IF(U502="","",IF(U502="démarque connue (valeur)",SUMIF('[3]Correpondance  PREPA MARG'!A:A,'Prépa marge'!T502,'[3]Correpondance  PREPA MARG'!DO:DO),""))</f>
        <v/>
      </c>
      <c r="AD502" s="2" t="str">
        <f t="shared" si="262"/>
        <v/>
      </c>
      <c r="AF502" t="s">
        <v>20</v>
      </c>
    </row>
    <row r="503" spans="1:32">
      <c r="A503" s="23"/>
      <c r="B503" s="23"/>
      <c r="C503" s="30" t="s">
        <v>39</v>
      </c>
      <c r="D503" s="105"/>
      <c r="E503" s="105"/>
      <c r="F503" s="105"/>
      <c r="G503" s="105"/>
      <c r="H503" s="105"/>
      <c r="I503" s="105"/>
      <c r="J503" s="105"/>
      <c r="K503" s="105"/>
      <c r="L503" s="105"/>
      <c r="M503" s="105"/>
      <c r="N503" s="105"/>
      <c r="O503" s="105"/>
      <c r="P503" s="32"/>
      <c r="Q503" s="23"/>
      <c r="R503" s="33" t="s">
        <v>20</v>
      </c>
      <c r="S503" s="92"/>
      <c r="T503" s="23" t="str">
        <f>IF(COUNTIF('[3]Correpondance  PREPA MARG'!A:A,'Prépa marge'!C503)=0,IF(U502="démarque connue (valeur)","",T502),'Prépa marge'!C503)</f>
        <v/>
      </c>
      <c r="U503" s="23" t="str">
        <f t="shared" si="263"/>
        <v/>
      </c>
      <c r="V503" t="str">
        <f>IF(U503="","",IF(U503="CA HT",SUMIF('[3]Correpondance  PREPA MARG'!A:A,'Prépa marge'!T503,'[3]Correpondance  PREPA MARG'!CO:CO),""))</f>
        <v/>
      </c>
      <c r="W503" t="str">
        <f t="shared" si="257"/>
        <v/>
      </c>
      <c r="X503" t="str">
        <f>IF(U503="","",IF(AND(U503="Marge ABACO (valeur)",X497=""),SUMIF('[3]Correpondance  PREPA MARG'!A:A,'Prépa marge'!T503,'[3]Correpondance  PREPA MARG'!DB:DB),""))</f>
        <v/>
      </c>
      <c r="Y503" t="str">
        <f>IF(U503="","",IF(U503="Frais accessoires",SUMIF('[3]Correpondance  PREPA MARG'!A:A,'Prépa marge'!T503,'[3]Correpondance  PREPA MARG'!AO:AO),""))</f>
        <v/>
      </c>
      <c r="Z503" t="str">
        <f>IF(U503="","",IF(U503="Cotisation Centrale",SUMIF('[3]Correpondance  PREPA MARG'!A:A,'Prépa marge'!T503,'[3]Correpondance  PREPA MARG'!BO:BO),""))</f>
        <v/>
      </c>
      <c r="AA503" t="str">
        <f>IF(U503="","",IF(U503="CA HT REEL",SUMIF('[3]Correpondance  PREPA MARG'!A:A,'Prépa marge'!T503,'[3]Correpondance  PREPA MARG'!AB:AB),""))</f>
        <v/>
      </c>
      <c r="AB503" t="str">
        <f>IF(U503="","",IF(U503="CAMV REEL",SUMIF('[3]Correpondance  PREPA MARG'!A:A,'Prépa marge'!T503,'[3]Correpondance  PREPA MARG'!BB:BB),""))</f>
        <v/>
      </c>
      <c r="AC503" t="str">
        <f>IF(U503="","",IF(U503="démarque connue (valeur)",SUMIF('[3]Correpondance  PREPA MARG'!A:A,'Prépa marge'!T503,'[3]Correpondance  PREPA MARG'!DO:DO),""))</f>
        <v/>
      </c>
      <c r="AD503" s="2" t="str">
        <f t="shared" si="262"/>
        <v/>
      </c>
      <c r="AF503" t="s">
        <v>20</v>
      </c>
    </row>
    <row r="504" spans="1:32">
      <c r="A504" s="23"/>
      <c r="B504" s="23"/>
      <c r="C504" s="106" t="s">
        <v>40</v>
      </c>
      <c r="D504" s="107">
        <f t="shared" ref="D504:L504" si="286">IF(D483&lt;&gt;0,D499/D483,0)</f>
        <v>0.48</v>
      </c>
      <c r="E504" s="107">
        <f t="shared" si="286"/>
        <v>0</v>
      </c>
      <c r="F504" s="107">
        <f t="shared" si="286"/>
        <v>0</v>
      </c>
      <c r="G504" s="107">
        <f t="shared" si="286"/>
        <v>0</v>
      </c>
      <c r="H504" s="107">
        <f t="shared" si="286"/>
        <v>0</v>
      </c>
      <c r="I504" s="107">
        <f t="shared" si="286"/>
        <v>0</v>
      </c>
      <c r="J504" s="107">
        <f t="shared" si="286"/>
        <v>0</v>
      </c>
      <c r="K504" s="107">
        <f t="shared" si="286"/>
        <v>0</v>
      </c>
      <c r="L504" s="107">
        <f t="shared" si="286"/>
        <v>0</v>
      </c>
      <c r="M504" s="107">
        <f>IF(M483&lt;&gt;0,M499/M483,0)</f>
        <v>0</v>
      </c>
      <c r="N504" s="107">
        <f>IF(N483&lt;&gt;0,N499/N483,0)</f>
        <v>0</v>
      </c>
      <c r="O504" s="107">
        <f>IF(O483&lt;&gt;0,O499/O483,0)</f>
        <v>0</v>
      </c>
      <c r="P504" s="107">
        <f>IF(P483&lt;&gt;0,P499/P483,0)</f>
        <v>0.48</v>
      </c>
      <c r="Q504" s="23"/>
      <c r="R504" s="108" t="s">
        <v>20</v>
      </c>
      <c r="S504" s="92"/>
      <c r="T504" s="23" t="str">
        <f>IF(COUNTIF('[3]Correpondance  PREPA MARG'!A:A,'Prépa marge'!C504)=0,IF(U503="démarque connue (valeur)","",T503),'Prépa marge'!C504)</f>
        <v/>
      </c>
      <c r="U504" s="23" t="str">
        <f t="shared" si="263"/>
        <v/>
      </c>
      <c r="V504" t="str">
        <f>IF(U504="","",IF(U504="CA HT",SUMIF('[3]Correpondance  PREPA MARG'!A:A,'Prépa marge'!T504,'[3]Correpondance  PREPA MARG'!CO:CO),""))</f>
        <v/>
      </c>
      <c r="W504" t="str">
        <f t="shared" si="257"/>
        <v/>
      </c>
      <c r="X504" t="str">
        <f>IF(U504="","",IF(AND(U504="Marge ABACO (valeur)",X498=""),SUMIF('[3]Correpondance  PREPA MARG'!A:A,'Prépa marge'!T504,'[3]Correpondance  PREPA MARG'!DB:DB),""))</f>
        <v/>
      </c>
      <c r="Y504" t="str">
        <f>IF(U504="","",IF(U504="Frais accessoires",SUMIF('[3]Correpondance  PREPA MARG'!A:A,'Prépa marge'!T504,'[3]Correpondance  PREPA MARG'!AO:AO),""))</f>
        <v/>
      </c>
      <c r="Z504" t="str">
        <f>IF(U504="","",IF(U504="Cotisation Centrale",SUMIF('[3]Correpondance  PREPA MARG'!A:A,'Prépa marge'!T504,'[3]Correpondance  PREPA MARG'!BO:BO),""))</f>
        <v/>
      </c>
      <c r="AA504" t="str">
        <f>IF(U504="","",IF(U504="CA HT REEL",SUMIF('[3]Correpondance  PREPA MARG'!A:A,'Prépa marge'!T504,'[3]Correpondance  PREPA MARG'!AB:AB),""))</f>
        <v/>
      </c>
      <c r="AB504" t="str">
        <f>IF(U504="","",IF(U504="CAMV REEL",SUMIF('[3]Correpondance  PREPA MARG'!A:A,'Prépa marge'!T504,'[3]Correpondance  PREPA MARG'!BB:BB),""))</f>
        <v/>
      </c>
      <c r="AC504" t="str">
        <f>IF(U504="","",IF(U504="démarque connue (valeur)",SUMIF('[3]Correpondance  PREPA MARG'!A:A,'Prépa marge'!T504,'[3]Correpondance  PREPA MARG'!DO:DO),""))</f>
        <v/>
      </c>
      <c r="AD504" s="2" t="str">
        <f t="shared" si="262"/>
        <v/>
      </c>
      <c r="AF504" t="s">
        <v>20</v>
      </c>
    </row>
    <row r="505" spans="1:32">
      <c r="A505" s="23"/>
      <c r="B505" s="23"/>
      <c r="C505" s="109" t="s">
        <v>41</v>
      </c>
      <c r="D505" s="110">
        <f>D499</f>
        <v>72</v>
      </c>
      <c r="E505" s="110">
        <f t="shared" ref="E505:M505" si="287">D505+E499</f>
        <v>72</v>
      </c>
      <c r="F505" s="110">
        <f t="shared" si="287"/>
        <v>72</v>
      </c>
      <c r="G505" s="110">
        <f t="shared" si="287"/>
        <v>72</v>
      </c>
      <c r="H505" s="110">
        <f t="shared" si="287"/>
        <v>72</v>
      </c>
      <c r="I505" s="110">
        <f t="shared" si="287"/>
        <v>72</v>
      </c>
      <c r="J505" s="110">
        <f t="shared" si="287"/>
        <v>72</v>
      </c>
      <c r="K505" s="110">
        <f t="shared" si="287"/>
        <v>72</v>
      </c>
      <c r="L505" s="110">
        <f t="shared" si="287"/>
        <v>72</v>
      </c>
      <c r="M505" s="110">
        <f t="shared" si="287"/>
        <v>72</v>
      </c>
      <c r="N505" s="110">
        <f>M505+N499</f>
        <v>72</v>
      </c>
      <c r="O505" s="110">
        <f>N505+O499</f>
        <v>72</v>
      </c>
      <c r="P505" s="111"/>
      <c r="Q505" s="23"/>
      <c r="R505" s="112" t="s">
        <v>20</v>
      </c>
      <c r="S505" s="92"/>
      <c r="T505" s="23" t="str">
        <f>IF(COUNTIF('[3]Correpondance  PREPA MARG'!A:A,'Prépa marge'!C505)=0,IF(U504="démarque connue (valeur)","",T504),'Prépa marge'!C505)</f>
        <v/>
      </c>
      <c r="U505" s="23" t="str">
        <f t="shared" si="263"/>
        <v/>
      </c>
      <c r="V505" t="str">
        <f>IF(U505="","",IF(U505="CA HT",SUMIF('[3]Correpondance  PREPA MARG'!A:A,'Prépa marge'!T505,'[3]Correpondance  PREPA MARG'!CO:CO),""))</f>
        <v/>
      </c>
      <c r="W505" t="str">
        <f t="shared" si="257"/>
        <v/>
      </c>
      <c r="X505" t="str">
        <f>IF(U505="","",IF(AND(U505="Marge ABACO (valeur)",X499=""),SUMIF('[3]Correpondance  PREPA MARG'!A:A,'Prépa marge'!T505,'[3]Correpondance  PREPA MARG'!DB:DB),""))</f>
        <v/>
      </c>
      <c r="Y505" t="str">
        <f>IF(U505="","",IF(U505="Frais accessoires",SUMIF('[3]Correpondance  PREPA MARG'!A:A,'Prépa marge'!T505,'[3]Correpondance  PREPA MARG'!AO:AO),""))</f>
        <v/>
      </c>
      <c r="Z505" t="str">
        <f>IF(U505="","",IF(U505="Cotisation Centrale",SUMIF('[3]Correpondance  PREPA MARG'!A:A,'Prépa marge'!T505,'[3]Correpondance  PREPA MARG'!BO:BO),""))</f>
        <v/>
      </c>
      <c r="AA505" t="str">
        <f>IF(U505="","",IF(U505="CA HT REEL",SUMIF('[3]Correpondance  PREPA MARG'!A:A,'Prépa marge'!T505,'[3]Correpondance  PREPA MARG'!AB:AB),""))</f>
        <v/>
      </c>
      <c r="AB505" t="str">
        <f>IF(U505="","",IF(U505="CAMV REEL",SUMIF('[3]Correpondance  PREPA MARG'!A:A,'Prépa marge'!T505,'[3]Correpondance  PREPA MARG'!BB:BB),""))</f>
        <v/>
      </c>
      <c r="AC505" t="str">
        <f>IF(U505="","",IF(U505="démarque connue (valeur)",SUMIF('[3]Correpondance  PREPA MARG'!A:A,'Prépa marge'!T505,'[3]Correpondance  PREPA MARG'!DO:DO),""))</f>
        <v/>
      </c>
      <c r="AD505" s="2" t="str">
        <f t="shared" si="262"/>
        <v/>
      </c>
      <c r="AF505" t="s">
        <v>20</v>
      </c>
    </row>
    <row r="506" spans="1:32">
      <c r="A506" s="23"/>
      <c r="B506" s="23"/>
      <c r="C506" s="109" t="s">
        <v>42</v>
      </c>
      <c r="D506" s="110">
        <f>D483</f>
        <v>150</v>
      </c>
      <c r="E506" s="110">
        <f t="shared" ref="E506:M506" si="288">D506+E483</f>
        <v>150</v>
      </c>
      <c r="F506" s="110">
        <f t="shared" si="288"/>
        <v>150</v>
      </c>
      <c r="G506" s="110">
        <f t="shared" si="288"/>
        <v>150</v>
      </c>
      <c r="H506" s="110">
        <f t="shared" si="288"/>
        <v>150</v>
      </c>
      <c r="I506" s="110">
        <f t="shared" si="288"/>
        <v>150</v>
      </c>
      <c r="J506" s="110">
        <f t="shared" si="288"/>
        <v>150</v>
      </c>
      <c r="K506" s="110">
        <f t="shared" si="288"/>
        <v>150</v>
      </c>
      <c r="L506" s="110">
        <f t="shared" si="288"/>
        <v>150</v>
      </c>
      <c r="M506" s="110">
        <f t="shared" si="288"/>
        <v>150</v>
      </c>
      <c r="N506" s="110">
        <f>M506+N483</f>
        <v>150</v>
      </c>
      <c r="O506" s="110">
        <f>N506+O483</f>
        <v>150</v>
      </c>
      <c r="P506" s="111"/>
      <c r="Q506" s="23"/>
      <c r="R506" s="112" t="s">
        <v>20</v>
      </c>
      <c r="S506" s="92"/>
      <c r="T506" s="23" t="str">
        <f>IF(COUNTIF('[3]Correpondance  PREPA MARG'!A:A,'Prépa marge'!C506)=0,IF(U505="démarque connue (valeur)","",T505),'Prépa marge'!C506)</f>
        <v/>
      </c>
      <c r="U506" s="23" t="str">
        <f t="shared" si="263"/>
        <v/>
      </c>
      <c r="V506" t="str">
        <f>IF(U506="","",IF(U506="CA HT",SUMIF('[3]Correpondance  PREPA MARG'!A:A,'Prépa marge'!T506,'[3]Correpondance  PREPA MARG'!CO:CO),""))</f>
        <v/>
      </c>
      <c r="W506" t="str">
        <f t="shared" si="257"/>
        <v/>
      </c>
      <c r="X506" t="str">
        <f>IF(U506="","",IF(AND(U506="Marge ABACO (valeur)",X500=""),SUMIF('[3]Correpondance  PREPA MARG'!A:A,'Prépa marge'!T506,'[3]Correpondance  PREPA MARG'!DB:DB),""))</f>
        <v/>
      </c>
      <c r="Y506" t="str">
        <f>IF(U506="","",IF(U506="Frais accessoires",SUMIF('[3]Correpondance  PREPA MARG'!A:A,'Prépa marge'!T506,'[3]Correpondance  PREPA MARG'!AO:AO),""))</f>
        <v/>
      </c>
      <c r="Z506" t="str">
        <f>IF(U506="","",IF(U506="Cotisation Centrale",SUMIF('[3]Correpondance  PREPA MARG'!A:A,'Prépa marge'!T506,'[3]Correpondance  PREPA MARG'!BO:BO),""))</f>
        <v/>
      </c>
      <c r="AA506" t="str">
        <f>IF(U506="","",IF(U506="CA HT REEL",SUMIF('[3]Correpondance  PREPA MARG'!A:A,'Prépa marge'!T506,'[3]Correpondance  PREPA MARG'!AB:AB),""))</f>
        <v/>
      </c>
      <c r="AB506" t="str">
        <f>IF(U506="","",IF(U506="CAMV REEL",SUMIF('[3]Correpondance  PREPA MARG'!A:A,'Prépa marge'!T506,'[3]Correpondance  PREPA MARG'!BB:BB),""))</f>
        <v/>
      </c>
      <c r="AC506" t="str">
        <f>IF(U506="","",IF(U506="démarque connue (valeur)",SUMIF('[3]Correpondance  PREPA MARG'!A:A,'Prépa marge'!T506,'[3]Correpondance  PREPA MARG'!DO:DO),""))</f>
        <v/>
      </c>
      <c r="AD506" s="2" t="str">
        <f t="shared" si="262"/>
        <v/>
      </c>
      <c r="AF506" t="s">
        <v>20</v>
      </c>
    </row>
    <row r="507" spans="1:32" ht="15.75" thickBot="1">
      <c r="A507" s="23"/>
      <c r="B507" s="23"/>
      <c r="C507" s="113" t="s">
        <v>43</v>
      </c>
      <c r="D507" s="114">
        <f>D504</f>
        <v>0.48</v>
      </c>
      <c r="E507" s="114">
        <f t="shared" ref="E507:L507" si="289">IF(E483&lt;&gt;0,E505/E506,0)</f>
        <v>0</v>
      </c>
      <c r="F507" s="114">
        <f t="shared" si="289"/>
        <v>0</v>
      </c>
      <c r="G507" s="114">
        <f t="shared" si="289"/>
        <v>0</v>
      </c>
      <c r="H507" s="114">
        <f t="shared" si="289"/>
        <v>0</v>
      </c>
      <c r="I507" s="114">
        <f t="shared" si="289"/>
        <v>0</v>
      </c>
      <c r="J507" s="114">
        <f t="shared" si="289"/>
        <v>0</v>
      </c>
      <c r="K507" s="114">
        <f t="shared" si="289"/>
        <v>0</v>
      </c>
      <c r="L507" s="114">
        <f t="shared" si="289"/>
        <v>0</v>
      </c>
      <c r="M507" s="114">
        <f>IF(M483&lt;&gt;0,M505/M506,0)</f>
        <v>0</v>
      </c>
      <c r="N507" s="114">
        <f>IF(N483&lt;&gt;0,N505/N506,0)</f>
        <v>0</v>
      </c>
      <c r="O507" s="114">
        <f>IF(O483&lt;&gt;0,O505/O506,0)</f>
        <v>0</v>
      </c>
      <c r="P507" s="115"/>
      <c r="Q507" s="23"/>
      <c r="R507" s="116" t="s">
        <v>20</v>
      </c>
      <c r="S507" s="92"/>
      <c r="T507" s="23" t="str">
        <f>IF(COUNTIF('[3]Correpondance  PREPA MARG'!A:A,'Prépa marge'!C507)=0,IF(U506="démarque connue (valeur)","",T506),'Prépa marge'!C507)</f>
        <v/>
      </c>
      <c r="U507" s="23" t="str">
        <f t="shared" si="263"/>
        <v/>
      </c>
      <c r="V507" t="str">
        <f>IF(U507="","",IF(U507="CA HT",SUMIF('[3]Correpondance  PREPA MARG'!A:A,'Prépa marge'!T507,'[3]Correpondance  PREPA MARG'!CO:CO),""))</f>
        <v/>
      </c>
      <c r="W507" t="str">
        <f t="shared" si="257"/>
        <v/>
      </c>
      <c r="X507" t="str">
        <f>IF(U507="","",IF(AND(U507="Marge ABACO (valeur)",X501=""),SUMIF('[3]Correpondance  PREPA MARG'!A:A,'Prépa marge'!T507,'[3]Correpondance  PREPA MARG'!DB:DB),""))</f>
        <v/>
      </c>
      <c r="Y507" t="str">
        <f>IF(U507="","",IF(U507="Frais accessoires",SUMIF('[3]Correpondance  PREPA MARG'!A:A,'Prépa marge'!T507,'[3]Correpondance  PREPA MARG'!AO:AO),""))</f>
        <v/>
      </c>
      <c r="Z507" t="str">
        <f>IF(U507="","",IF(U507="Cotisation Centrale",SUMIF('[3]Correpondance  PREPA MARG'!A:A,'Prépa marge'!T507,'[3]Correpondance  PREPA MARG'!BO:BO),""))</f>
        <v/>
      </c>
      <c r="AA507" t="str">
        <f>IF(U507="","",IF(U507="CA HT REEL",SUMIF('[3]Correpondance  PREPA MARG'!A:A,'Prépa marge'!T507,'[3]Correpondance  PREPA MARG'!AB:AB),""))</f>
        <v/>
      </c>
      <c r="AB507" t="str">
        <f>IF(U507="","",IF(U507="CAMV REEL",SUMIF('[3]Correpondance  PREPA MARG'!A:A,'Prépa marge'!T507,'[3]Correpondance  PREPA MARG'!BB:BB),""))</f>
        <v/>
      </c>
      <c r="AC507" t="str">
        <f>IF(U507="","",IF(U507="démarque connue (valeur)",SUMIF('[3]Correpondance  PREPA MARG'!A:A,'Prépa marge'!T507,'[3]Correpondance  PREPA MARG'!DO:DO),""))</f>
        <v/>
      </c>
      <c r="AD507" s="2" t="str">
        <f t="shared" si="262"/>
        <v/>
      </c>
      <c r="AF507" t="s">
        <v>20</v>
      </c>
    </row>
    <row r="508" spans="1:32" ht="15.75" thickBot="1">
      <c r="A508" s="23"/>
      <c r="B508" s="23"/>
      <c r="C508" s="117" t="s">
        <v>44</v>
      </c>
      <c r="D508" s="118" t="s">
        <v>14</v>
      </c>
      <c r="E508" s="119" t="s">
        <v>14</v>
      </c>
      <c r="F508" s="119" t="s">
        <v>14</v>
      </c>
      <c r="G508" s="119" t="s">
        <v>14</v>
      </c>
      <c r="H508" s="119" t="s">
        <v>14</v>
      </c>
      <c r="I508" s="119" t="s">
        <v>14</v>
      </c>
      <c r="J508" s="119" t="s">
        <v>14</v>
      </c>
      <c r="K508" s="119" t="s">
        <v>14</v>
      </c>
      <c r="L508" s="119" t="s">
        <v>14</v>
      </c>
      <c r="M508" s="119" t="s">
        <v>14</v>
      </c>
      <c r="N508" s="119" t="s">
        <v>14</v>
      </c>
      <c r="O508" s="119" t="s">
        <v>14</v>
      </c>
      <c r="P508" s="120" t="s">
        <v>14</v>
      </c>
      <c r="Q508" s="23"/>
      <c r="R508" s="121" t="s">
        <v>20</v>
      </c>
      <c r="S508" s="92"/>
      <c r="T508" s="23" t="str">
        <f>IF(COUNTIF('[3]Correpondance  PREPA MARG'!A:A,'Prépa marge'!C508)=0,IF(U507="démarque connue (valeur)","",T507),'Prépa marge'!C508)</f>
        <v/>
      </c>
      <c r="U508" s="23" t="str">
        <f t="shared" si="263"/>
        <v/>
      </c>
      <c r="V508" t="str">
        <f>IF(U508="","",IF(U508="CA HT",SUMIF('[3]Correpondance  PREPA MARG'!A:A,'Prépa marge'!T508,'[3]Correpondance  PREPA MARG'!CO:CO),""))</f>
        <v/>
      </c>
      <c r="W508" t="str">
        <f t="shared" si="257"/>
        <v/>
      </c>
      <c r="X508" t="str">
        <f>IF(U508="","",IF(AND(U508="Marge ABACO (valeur)",X502=""),SUMIF('[3]Correpondance  PREPA MARG'!A:A,'Prépa marge'!T508,'[3]Correpondance  PREPA MARG'!DB:DB),""))</f>
        <v/>
      </c>
      <c r="Y508" t="str">
        <f>IF(U508="","",IF(U508="Frais accessoires",SUMIF('[3]Correpondance  PREPA MARG'!A:A,'Prépa marge'!T508,'[3]Correpondance  PREPA MARG'!AO:AO),""))</f>
        <v/>
      </c>
      <c r="Z508" t="str">
        <f>IF(U508="","",IF(U508="Cotisation Centrale",SUMIF('[3]Correpondance  PREPA MARG'!A:A,'Prépa marge'!T508,'[3]Correpondance  PREPA MARG'!BO:BO),""))</f>
        <v/>
      </c>
      <c r="AA508" t="str">
        <f>IF(U508="","",IF(U508="CA HT REEL",SUMIF('[3]Correpondance  PREPA MARG'!A:A,'Prépa marge'!T508,'[3]Correpondance  PREPA MARG'!AB:AB),""))</f>
        <v/>
      </c>
      <c r="AB508" t="str">
        <f>IF(U508="","",IF(U508="CAMV REEL",SUMIF('[3]Correpondance  PREPA MARG'!A:A,'Prépa marge'!T508,'[3]Correpondance  PREPA MARG'!BB:BB),""))</f>
        <v/>
      </c>
      <c r="AC508" t="str">
        <f>IF(U508="","",IF(U508="démarque connue (valeur)",SUMIF('[3]Correpondance  PREPA MARG'!A:A,'Prépa marge'!T508,'[3]Correpondance  PREPA MARG'!DO:DO),""))</f>
        <v/>
      </c>
      <c r="AD508" s="2" t="str">
        <f t="shared" si="262"/>
        <v/>
      </c>
      <c r="AF508" t="s">
        <v>20</v>
      </c>
    </row>
    <row r="509" spans="1:32">
      <c r="A509" s="23"/>
      <c r="B509" s="23"/>
      <c r="C509" s="23"/>
      <c r="D509" s="23"/>
      <c r="E509" s="23"/>
      <c r="F509" s="23"/>
      <c r="G509" s="23"/>
      <c r="H509" s="23"/>
      <c r="I509" s="23"/>
      <c r="J509" s="23"/>
      <c r="K509" s="23"/>
      <c r="L509" s="23"/>
      <c r="M509" s="23"/>
      <c r="N509" s="23"/>
      <c r="O509" s="23"/>
      <c r="P509" s="23"/>
      <c r="Q509" s="23"/>
      <c r="R509" s="29" t="s">
        <v>20</v>
      </c>
      <c r="S509" s="92"/>
      <c r="T509" s="23" t="str">
        <f>IF(COUNTIF('[3]Correpondance  PREPA MARG'!A:A,'Prépa marge'!C509)=0,IF(U508="démarque connue (valeur)","",T508),'Prépa marge'!C509)</f>
        <v/>
      </c>
      <c r="U509" s="23" t="str">
        <f t="shared" si="263"/>
        <v/>
      </c>
      <c r="V509" t="str">
        <f>IF(U509="","",IF(U509="CA HT",SUMIF('[3]Correpondance  PREPA MARG'!A:A,'Prépa marge'!T509,'[3]Correpondance  PREPA MARG'!CO:CO),""))</f>
        <v/>
      </c>
      <c r="W509" t="str">
        <f t="shared" si="257"/>
        <v/>
      </c>
      <c r="X509" t="str">
        <f>IF(U509="","",IF(AND(U509="Marge ABACO (valeur)",X503=""),SUMIF('[3]Correpondance  PREPA MARG'!A:A,'Prépa marge'!T509,'[3]Correpondance  PREPA MARG'!DB:DB),""))</f>
        <v/>
      </c>
      <c r="Y509" t="str">
        <f>IF(U509="","",IF(U509="Frais accessoires",SUMIF('[3]Correpondance  PREPA MARG'!A:A,'Prépa marge'!T509,'[3]Correpondance  PREPA MARG'!AO:AO),""))</f>
        <v/>
      </c>
      <c r="Z509" t="str">
        <f>IF(U509="","",IF(U509="Cotisation Centrale",SUMIF('[3]Correpondance  PREPA MARG'!A:A,'Prépa marge'!T509,'[3]Correpondance  PREPA MARG'!BO:BO),""))</f>
        <v/>
      </c>
      <c r="AA509" t="str">
        <f>IF(U509="","",IF(U509="CA HT REEL",SUMIF('[3]Correpondance  PREPA MARG'!A:A,'Prépa marge'!T509,'[3]Correpondance  PREPA MARG'!AB:AB),""))</f>
        <v/>
      </c>
      <c r="AB509" t="str">
        <f>IF(U509="","",IF(U509="CAMV REEL",SUMIF('[3]Correpondance  PREPA MARG'!A:A,'Prépa marge'!T509,'[3]Correpondance  PREPA MARG'!BB:BB),""))</f>
        <v/>
      </c>
      <c r="AC509" t="str">
        <f>IF(U509="","",IF(U509="démarque connue (valeur)",SUMIF('[3]Correpondance  PREPA MARG'!A:A,'Prépa marge'!T509,'[3]Correpondance  PREPA MARG'!DO:DO),""))</f>
        <v/>
      </c>
      <c r="AD509" s="2" t="str">
        <f t="shared" si="262"/>
        <v/>
      </c>
      <c r="AF509" t="s">
        <v>20</v>
      </c>
    </row>
    <row r="510" spans="1:32">
      <c r="A510" s="23"/>
      <c r="B510" s="23"/>
      <c r="C510" s="24" t="str">
        <f>[2]Rens!$C$28</f>
        <v>Pâtisserie</v>
      </c>
      <c r="D510" s="26">
        <f>+D468</f>
        <v>41943</v>
      </c>
      <c r="E510" s="26">
        <f t="shared" ref="E510:L510" si="290">DATE(YEAR(D510),MONTH(D510)+2,0)</f>
        <v>41973</v>
      </c>
      <c r="F510" s="26">
        <f t="shared" si="290"/>
        <v>42004</v>
      </c>
      <c r="G510" s="26">
        <f t="shared" si="290"/>
        <v>42035</v>
      </c>
      <c r="H510" s="26">
        <f t="shared" si="290"/>
        <v>42063</v>
      </c>
      <c r="I510" s="26">
        <f t="shared" si="290"/>
        <v>42094</v>
      </c>
      <c r="J510" s="26">
        <f t="shared" si="290"/>
        <v>42124</v>
      </c>
      <c r="K510" s="26">
        <f t="shared" si="290"/>
        <v>42155</v>
      </c>
      <c r="L510" s="26">
        <f t="shared" si="290"/>
        <v>42185</v>
      </c>
      <c r="M510" s="26">
        <f>DATE(YEAR(L510),MONTH(L510)+2,0)</f>
        <v>42216</v>
      </c>
      <c r="N510" s="26">
        <f>DATE(YEAR(M510),MONTH(M510)+2,0)</f>
        <v>42247</v>
      </c>
      <c r="O510" s="26">
        <f>DATE(YEAR(N510),MONTH(N510)+2,0)</f>
        <v>42277</v>
      </c>
      <c r="P510" s="27" t="s">
        <v>16</v>
      </c>
      <c r="Q510" s="23"/>
      <c r="R510" s="28" t="s">
        <v>20</v>
      </c>
      <c r="S510" s="23"/>
      <c r="T510" s="23" t="str">
        <f>IF(COUNTIF('[3]Correpondance  PREPA MARG'!A:A,'Prépa marge'!C510)=0,IF(U509="démarque connue (valeur)","",T509),'Prépa marge'!C510)</f>
        <v>Pâtisserie</v>
      </c>
      <c r="U510" s="23" t="str">
        <f t="shared" si="263"/>
        <v/>
      </c>
      <c r="V510" t="str">
        <f>IF(U510="","",IF(U510="CA HT",SUMIF('[3]Correpondance  PREPA MARG'!A:A,'Prépa marge'!T510,'[3]Correpondance  PREPA MARG'!CO:CO),""))</f>
        <v/>
      </c>
      <c r="W510" t="str">
        <f t="shared" si="257"/>
        <v/>
      </c>
      <c r="X510" t="str">
        <f>IF(U510="","",IF(AND(U510="Marge ABACO (valeur)",X504=""),SUMIF('[3]Correpondance  PREPA MARG'!A:A,'Prépa marge'!T510,'[3]Correpondance  PREPA MARG'!DB:DB),""))</f>
        <v/>
      </c>
      <c r="Y510" t="str">
        <f>IF(U510="","",IF(U510="Frais accessoires",SUMIF('[3]Correpondance  PREPA MARG'!A:A,'Prépa marge'!T510,'[3]Correpondance  PREPA MARG'!AO:AO),""))</f>
        <v/>
      </c>
      <c r="Z510" t="str">
        <f>IF(U510="","",IF(U510="Cotisation Centrale",SUMIF('[3]Correpondance  PREPA MARG'!A:A,'Prépa marge'!T510,'[3]Correpondance  PREPA MARG'!BO:BO),""))</f>
        <v/>
      </c>
      <c r="AA510" t="str">
        <f>IF(U510="","",IF(U510="CA HT REEL",SUMIF('[3]Correpondance  PREPA MARG'!A:A,'Prépa marge'!T510,'[3]Correpondance  PREPA MARG'!AB:AB),""))</f>
        <v/>
      </c>
      <c r="AB510" t="str">
        <f>IF(U510="","",IF(U510="CAMV REEL",SUMIF('[3]Correpondance  PREPA MARG'!A:A,'Prépa marge'!T510,'[3]Correpondance  PREPA MARG'!BB:BB),""))</f>
        <v/>
      </c>
      <c r="AC510" t="str">
        <f>IF(U510="","",IF(U510="démarque connue (valeur)",SUMIF('[3]Correpondance  PREPA MARG'!A:A,'Prépa marge'!T510,'[3]Correpondance  PREPA MARG'!DO:DO),""))</f>
        <v/>
      </c>
      <c r="AD510" s="2" t="str">
        <f t="shared" si="262"/>
        <v/>
      </c>
      <c r="AF510" t="s">
        <v>20</v>
      </c>
    </row>
    <row r="511" spans="1:32">
      <c r="A511" s="23"/>
      <c r="B511" s="23"/>
      <c r="C511" s="23"/>
      <c r="D511" s="23"/>
      <c r="E511" s="23"/>
      <c r="F511" s="23"/>
      <c r="G511" s="23"/>
      <c r="H511" s="23"/>
      <c r="I511" s="23"/>
      <c r="J511" s="23"/>
      <c r="K511" s="23"/>
      <c r="L511" s="23"/>
      <c r="M511" s="23"/>
      <c r="N511" s="23"/>
      <c r="O511" s="23"/>
      <c r="P511" s="23"/>
      <c r="Q511" s="23"/>
      <c r="R511" s="29" t="s">
        <v>20</v>
      </c>
      <c r="S511" s="23"/>
      <c r="T511" s="23" t="str">
        <f>IF(COUNTIF('[3]Correpondance  PREPA MARG'!A:A,'Prépa marge'!C511)=0,IF(U510="démarque connue (valeur)","",T510),'Prépa marge'!C511)</f>
        <v>Pâtisserie</v>
      </c>
      <c r="U511" s="23" t="str">
        <f t="shared" si="263"/>
        <v/>
      </c>
      <c r="V511" t="str">
        <f>IF(U511="","",IF(U511="CA HT",SUMIF('[3]Correpondance  PREPA MARG'!A:A,'Prépa marge'!T511,'[3]Correpondance  PREPA MARG'!CO:CO),""))</f>
        <v/>
      </c>
      <c r="W511" t="str">
        <f t="shared" si="257"/>
        <v/>
      </c>
      <c r="X511" t="str">
        <f>IF(U511="","",IF(AND(U511="Marge ABACO (valeur)",X505=""),SUMIF('[3]Correpondance  PREPA MARG'!A:A,'Prépa marge'!T511,'[3]Correpondance  PREPA MARG'!DB:DB),""))</f>
        <v/>
      </c>
      <c r="Y511" t="str">
        <f>IF(U511="","",IF(U511="Frais accessoires",SUMIF('[3]Correpondance  PREPA MARG'!A:A,'Prépa marge'!T511,'[3]Correpondance  PREPA MARG'!AO:AO),""))</f>
        <v/>
      </c>
      <c r="Z511" t="str">
        <f>IF(U511="","",IF(U511="Cotisation Centrale",SUMIF('[3]Correpondance  PREPA MARG'!A:A,'Prépa marge'!T511,'[3]Correpondance  PREPA MARG'!BO:BO),""))</f>
        <v/>
      </c>
      <c r="AA511" t="str">
        <f>IF(U511="","",IF(U511="CA HT REEL",SUMIF('[3]Correpondance  PREPA MARG'!A:A,'Prépa marge'!T511,'[3]Correpondance  PREPA MARG'!AB:AB),""))</f>
        <v/>
      </c>
      <c r="AB511" t="str">
        <f>IF(U511="","",IF(U511="CAMV REEL",SUMIF('[3]Correpondance  PREPA MARG'!A:A,'Prépa marge'!T511,'[3]Correpondance  PREPA MARG'!BB:BB),""))</f>
        <v/>
      </c>
      <c r="AC511" t="str">
        <f>IF(U511="","",IF(U511="démarque connue (valeur)",SUMIF('[3]Correpondance  PREPA MARG'!A:A,'Prépa marge'!T511,'[3]Correpondance  PREPA MARG'!DO:DO),""))</f>
        <v/>
      </c>
      <c r="AD511" s="2" t="str">
        <f t="shared" si="262"/>
        <v/>
      </c>
      <c r="AF511" t="s">
        <v>20</v>
      </c>
    </row>
    <row r="512" spans="1:32" ht="15.75" thickBot="1">
      <c r="A512" s="23"/>
      <c r="B512" s="23"/>
      <c r="C512" s="30" t="s">
        <v>18</v>
      </c>
      <c r="D512" s="31"/>
      <c r="E512" s="31"/>
      <c r="F512" s="31"/>
      <c r="G512" s="31"/>
      <c r="H512" s="31"/>
      <c r="I512" s="31"/>
      <c r="J512" s="31"/>
      <c r="K512" s="31"/>
      <c r="L512" s="31"/>
      <c r="M512" s="31"/>
      <c r="N512" s="31"/>
      <c r="O512" s="31"/>
      <c r="P512" s="32"/>
      <c r="Q512" s="23"/>
      <c r="R512" s="33" t="s">
        <v>20</v>
      </c>
      <c r="S512" s="23"/>
      <c r="T512" s="23" t="str">
        <f>IF(COUNTIF('[3]Correpondance  PREPA MARG'!A:A,'Prépa marge'!C512)=0,IF(U511="démarque connue (valeur)","",T511),'Prépa marge'!C512)</f>
        <v>Pâtisserie</v>
      </c>
      <c r="U512" s="23" t="str">
        <f t="shared" si="263"/>
        <v/>
      </c>
      <c r="V512" t="str">
        <f>IF(U512="","",IF(U512="CA HT",SUMIF('[3]Correpondance  PREPA MARG'!A:A,'Prépa marge'!T512,'[3]Correpondance  PREPA MARG'!CO:CO),""))</f>
        <v/>
      </c>
      <c r="W512" t="str">
        <f t="shared" si="257"/>
        <v/>
      </c>
      <c r="X512" t="str">
        <f>IF(U512="","",IF(AND(U512="Marge ABACO (valeur)",X506=""),SUMIF('[3]Correpondance  PREPA MARG'!A:A,'Prépa marge'!T512,'[3]Correpondance  PREPA MARG'!DB:DB),""))</f>
        <v/>
      </c>
      <c r="Y512" t="str">
        <f>IF(U512="","",IF(U512="Frais accessoires",SUMIF('[3]Correpondance  PREPA MARG'!A:A,'Prépa marge'!T512,'[3]Correpondance  PREPA MARG'!AO:AO),""))</f>
        <v/>
      </c>
      <c r="Z512" t="str">
        <f>IF(U512="","",IF(U512="Cotisation Centrale",SUMIF('[3]Correpondance  PREPA MARG'!A:A,'Prépa marge'!T512,'[3]Correpondance  PREPA MARG'!BO:BO),""))</f>
        <v/>
      </c>
      <c r="AA512" t="str">
        <f>IF(U512="","",IF(U512="CA HT REEL",SUMIF('[3]Correpondance  PREPA MARG'!A:A,'Prépa marge'!T512,'[3]Correpondance  PREPA MARG'!AB:AB),""))</f>
        <v/>
      </c>
      <c r="AB512" t="str">
        <f>IF(U512="","",IF(U512="CAMV REEL",SUMIF('[3]Correpondance  PREPA MARG'!A:A,'Prépa marge'!T512,'[3]Correpondance  PREPA MARG'!BB:BB),""))</f>
        <v/>
      </c>
      <c r="AC512" t="str">
        <f>IF(U512="","",IF(U512="démarque connue (valeur)",SUMIF('[3]Correpondance  PREPA MARG'!A:A,'Prépa marge'!T512,'[3]Correpondance  PREPA MARG'!DO:DO),""))</f>
        <v/>
      </c>
      <c r="AD512" s="2" t="str">
        <f t="shared" si="262"/>
        <v/>
      </c>
      <c r="AF512" t="s">
        <v>20</v>
      </c>
    </row>
    <row r="513" spans="1:32">
      <c r="A513" s="23"/>
      <c r="B513" s="23"/>
      <c r="C513" s="34" t="s">
        <v>0</v>
      </c>
      <c r="D513" s="35"/>
      <c r="E513" s="36"/>
      <c r="F513" s="36"/>
      <c r="G513" s="36"/>
      <c r="H513" s="36"/>
      <c r="I513" s="36"/>
      <c r="J513" s="36"/>
      <c r="K513" s="36"/>
      <c r="L513" s="36"/>
      <c r="M513" s="36"/>
      <c r="N513" s="36"/>
      <c r="O513" s="37"/>
      <c r="P513" s="38">
        <f>SUM(D513:O513)</f>
        <v>0</v>
      </c>
      <c r="Q513" s="23"/>
      <c r="R513" s="39">
        <v>31793</v>
      </c>
      <c r="S513" s="23"/>
      <c r="T513" s="23" t="str">
        <f>IF(COUNTIF('[3]Correpondance  PREPA MARG'!A:A,'Prépa marge'!C513)=0,IF(U512="démarque connue (valeur)","",T512),'Prépa marge'!C513)</f>
        <v>Pâtisserie</v>
      </c>
      <c r="U513" s="23" t="str">
        <f t="shared" si="263"/>
        <v>CA HT</v>
      </c>
      <c r="V513">
        <f ca="1">IF(U513="","",IF(U513="CA HT",SUMIF('[3]Correpondance  PREPA MARG'!A:A,'Prépa marge'!T513,'[3]Correpondance  PREPA MARG'!CO:CO),""))</f>
        <v>0</v>
      </c>
      <c r="W513" t="str">
        <f t="shared" si="257"/>
        <v/>
      </c>
      <c r="X513" t="str">
        <f>IF(U513="","",IF(AND(U513="Marge ABACO (valeur)",X507=""),SUMIF('[3]Correpondance  PREPA MARG'!A:A,'Prépa marge'!T513,'[3]Correpondance  PREPA MARG'!DB:DB),""))</f>
        <v/>
      </c>
      <c r="Y513" t="str">
        <f>IF(U513="","",IF(U513="Frais accessoires",SUMIF('[3]Correpondance  PREPA MARG'!A:A,'Prépa marge'!T513,'[3]Correpondance  PREPA MARG'!AO:AO),""))</f>
        <v/>
      </c>
      <c r="Z513" t="str">
        <f>IF(U513="","",IF(U513="Cotisation Centrale",SUMIF('[3]Correpondance  PREPA MARG'!A:A,'Prépa marge'!T513,'[3]Correpondance  PREPA MARG'!BO:BO),""))</f>
        <v/>
      </c>
      <c r="AA513" t="str">
        <f>IF(U513="","",IF(U513="CA HT REEL",SUMIF('[3]Correpondance  PREPA MARG'!A:A,'Prépa marge'!T513,'[3]Correpondance  PREPA MARG'!AB:AB),""))</f>
        <v/>
      </c>
      <c r="AB513" t="str">
        <f>IF(U513="","",IF(U513="CAMV REEL",SUMIF('[3]Correpondance  PREPA MARG'!A:A,'Prépa marge'!T513,'[3]Correpondance  PREPA MARG'!BB:BB),""))</f>
        <v/>
      </c>
      <c r="AC513" t="str">
        <f>IF(U513="","",IF(U513="démarque connue (valeur)",SUMIF('[3]Correpondance  PREPA MARG'!A:A,'Prépa marge'!T513,'[3]Correpondance  PREPA MARG'!DO:DO),""))</f>
        <v/>
      </c>
      <c r="AD513" s="2" t="str">
        <f t="shared" ca="1" si="262"/>
        <v/>
      </c>
      <c r="AF513">
        <v>39025</v>
      </c>
    </row>
    <row r="514" spans="1:32" ht="15.75" thickBot="1">
      <c r="A514" s="23"/>
      <c r="B514" s="23"/>
      <c r="C514" s="40" t="s">
        <v>1</v>
      </c>
      <c r="D514" s="41"/>
      <c r="E514" s="42"/>
      <c r="F514" s="42"/>
      <c r="G514" s="42"/>
      <c r="H514" s="42"/>
      <c r="I514" s="42"/>
      <c r="J514" s="42"/>
      <c r="K514" s="42"/>
      <c r="L514" s="42"/>
      <c r="M514" s="42"/>
      <c r="N514" s="42"/>
      <c r="O514" s="43"/>
      <c r="P514" s="44">
        <f>SUM(D514:O514)</f>
        <v>0</v>
      </c>
      <c r="Q514" s="23"/>
      <c r="R514" s="45">
        <v>11732</v>
      </c>
      <c r="S514" s="23"/>
      <c r="T514" s="23" t="str">
        <f>IF(COUNTIF('[3]Correpondance  PREPA MARG'!A:A,'Prépa marge'!C514)=0,IF(U513="démarque connue (valeur)","",T513),'Prépa marge'!C514)</f>
        <v>Pâtisserie</v>
      </c>
      <c r="U514" s="23" t="str">
        <f t="shared" si="263"/>
        <v>PRMV ABACO</v>
      </c>
      <c r="V514" t="str">
        <f>IF(U514="","",IF(U514="CA HT",SUMIF('[3]Correpondance  PREPA MARG'!A:A,'Prépa marge'!T514,'[3]Correpondance  PREPA MARG'!CO:CO),""))</f>
        <v/>
      </c>
      <c r="W514">
        <f t="shared" ca="1" si="257"/>
        <v>0</v>
      </c>
      <c r="X514" t="str">
        <f>IF(U514="","",IF(AND(U514="Marge ABACO (valeur)",X508=""),SUMIF('[3]Correpondance  PREPA MARG'!A:A,'Prépa marge'!T514,'[3]Correpondance  PREPA MARG'!DB:DB),""))</f>
        <v/>
      </c>
      <c r="Y514" t="str">
        <f>IF(U514="","",IF(U514="Frais accessoires",SUMIF('[3]Correpondance  PREPA MARG'!A:A,'Prépa marge'!T514,'[3]Correpondance  PREPA MARG'!AO:AO),""))</f>
        <v/>
      </c>
      <c r="Z514" t="str">
        <f>IF(U514="","",IF(U514="Cotisation Centrale",SUMIF('[3]Correpondance  PREPA MARG'!A:A,'Prépa marge'!T514,'[3]Correpondance  PREPA MARG'!BO:BO),""))</f>
        <v/>
      </c>
      <c r="AA514" t="str">
        <f>IF(U514="","",IF(U514="CA HT REEL",SUMIF('[3]Correpondance  PREPA MARG'!A:A,'Prépa marge'!T514,'[3]Correpondance  PREPA MARG'!AB:AB),""))</f>
        <v/>
      </c>
      <c r="AB514" t="str">
        <f>IF(U514="","",IF(U514="CAMV REEL",SUMIF('[3]Correpondance  PREPA MARG'!A:A,'Prépa marge'!T514,'[3]Correpondance  PREPA MARG'!BB:BB),""))</f>
        <v/>
      </c>
      <c r="AC514" t="str">
        <f>IF(U514="","",IF(U514="démarque connue (valeur)",SUMIF('[3]Correpondance  PREPA MARG'!A:A,'Prépa marge'!T514,'[3]Correpondance  PREPA MARG'!DO:DO),""))</f>
        <v/>
      </c>
      <c r="AD514" s="2" t="str">
        <f t="shared" ca="1" si="262"/>
        <v/>
      </c>
      <c r="AF514">
        <v>14741</v>
      </c>
    </row>
    <row r="515" spans="1:32">
      <c r="A515" s="23"/>
      <c r="B515" s="23"/>
      <c r="C515" s="46" t="s">
        <v>19</v>
      </c>
      <c r="D515" s="47">
        <f t="shared" ref="D515:L515" si="291">D513-D514</f>
        <v>0</v>
      </c>
      <c r="E515" s="47">
        <f t="shared" si="291"/>
        <v>0</v>
      </c>
      <c r="F515" s="47">
        <f t="shared" si="291"/>
        <v>0</v>
      </c>
      <c r="G515" s="47">
        <f t="shared" si="291"/>
        <v>0</v>
      </c>
      <c r="H515" s="47">
        <f t="shared" si="291"/>
        <v>0</v>
      </c>
      <c r="I515" s="47">
        <f t="shared" si="291"/>
        <v>0</v>
      </c>
      <c r="J515" s="47">
        <f t="shared" si="291"/>
        <v>0</v>
      </c>
      <c r="K515" s="47">
        <f t="shared" si="291"/>
        <v>0</v>
      </c>
      <c r="L515" s="47">
        <f t="shared" si="291"/>
        <v>0</v>
      </c>
      <c r="M515" s="47">
        <f>M513-M514</f>
        <v>0</v>
      </c>
      <c r="N515" s="47">
        <f>N513-N514</f>
        <v>0</v>
      </c>
      <c r="O515" s="47">
        <f>O513-O514</f>
        <v>0</v>
      </c>
      <c r="P515" s="48">
        <f>P513-P514</f>
        <v>0</v>
      </c>
      <c r="Q515" s="23"/>
      <c r="R515" s="49" t="s">
        <v>20</v>
      </c>
      <c r="S515" s="23"/>
      <c r="T515" s="23" t="str">
        <f>IF(COUNTIF('[3]Correpondance  PREPA MARG'!A:A,'Prépa marge'!C515)=0,IF(U514="démarque connue (valeur)","",T514),'Prépa marge'!C515)</f>
        <v>Pâtisserie</v>
      </c>
      <c r="U515" s="23" t="str">
        <f t="shared" si="263"/>
        <v>Marge ABACO (valeur)</v>
      </c>
      <c r="V515" t="str">
        <f>IF(U515="","",IF(U515="CA HT",SUMIF('[3]Correpondance  PREPA MARG'!A:A,'Prépa marge'!T515,'[3]Correpondance  PREPA MARG'!CO:CO),""))</f>
        <v/>
      </c>
      <c r="W515" t="str">
        <f t="shared" si="257"/>
        <v/>
      </c>
      <c r="X515">
        <f ca="1">IF(U515="","",IF(AND(U515="Marge ABACO (valeur)",X509=""),SUMIF('[3]Correpondance  PREPA MARG'!A:A,'Prépa marge'!T515,'[3]Correpondance  PREPA MARG'!DB:DB),""))</f>
        <v>0</v>
      </c>
      <c r="Y515" t="str">
        <f>IF(U515="","",IF(U515="Frais accessoires",SUMIF('[3]Correpondance  PREPA MARG'!A:A,'Prépa marge'!T515,'[3]Correpondance  PREPA MARG'!AO:AO),""))</f>
        <v/>
      </c>
      <c r="Z515" t="str">
        <f>IF(U515="","",IF(U515="Cotisation Centrale",SUMIF('[3]Correpondance  PREPA MARG'!A:A,'Prépa marge'!T515,'[3]Correpondance  PREPA MARG'!BO:BO),""))</f>
        <v/>
      </c>
      <c r="AA515" t="str">
        <f>IF(U515="","",IF(U515="CA HT REEL",SUMIF('[3]Correpondance  PREPA MARG'!A:A,'Prépa marge'!T515,'[3]Correpondance  PREPA MARG'!AB:AB),""))</f>
        <v/>
      </c>
      <c r="AB515" t="str">
        <f>IF(U515="","",IF(U515="CAMV REEL",SUMIF('[3]Correpondance  PREPA MARG'!A:A,'Prépa marge'!T515,'[3]Correpondance  PREPA MARG'!BB:BB),""))</f>
        <v/>
      </c>
      <c r="AC515" t="str">
        <f>IF(U515="","",IF(U515="démarque connue (valeur)",SUMIF('[3]Correpondance  PREPA MARG'!A:A,'Prépa marge'!T515,'[3]Correpondance  PREPA MARG'!DO:DO),""))</f>
        <v/>
      </c>
      <c r="AD515" s="2" t="str">
        <f t="shared" ca="1" si="262"/>
        <v/>
      </c>
      <c r="AF515" t="s">
        <v>20</v>
      </c>
    </row>
    <row r="516" spans="1:32" ht="15.75" thickBot="1">
      <c r="A516" s="23"/>
      <c r="B516" s="23"/>
      <c r="C516" s="50" t="s">
        <v>21</v>
      </c>
      <c r="D516" s="51">
        <f t="shared" ref="D516:L516" si="292">IF(D513=0,0,D515/D513)</f>
        <v>0</v>
      </c>
      <c r="E516" s="51">
        <f t="shared" si="292"/>
        <v>0</v>
      </c>
      <c r="F516" s="51">
        <f t="shared" si="292"/>
        <v>0</v>
      </c>
      <c r="G516" s="51">
        <f t="shared" si="292"/>
        <v>0</v>
      </c>
      <c r="H516" s="51">
        <f t="shared" si="292"/>
        <v>0</v>
      </c>
      <c r="I516" s="51">
        <f t="shared" si="292"/>
        <v>0</v>
      </c>
      <c r="J516" s="51">
        <f t="shared" si="292"/>
        <v>0</v>
      </c>
      <c r="K516" s="51">
        <f t="shared" si="292"/>
        <v>0</v>
      </c>
      <c r="L516" s="51">
        <f t="shared" si="292"/>
        <v>0</v>
      </c>
      <c r="M516" s="51">
        <f>IF(M513=0,0,M515/M513)</f>
        <v>0</v>
      </c>
      <c r="N516" s="51">
        <f>IF(N513=0,0,N515/N513)</f>
        <v>0</v>
      </c>
      <c r="O516" s="51">
        <f>IF(O513=0,0,O515/O513)</f>
        <v>0</v>
      </c>
      <c r="P516" s="52">
        <f>IF(P513=0,0,P515/P513)</f>
        <v>0</v>
      </c>
      <c r="Q516" s="23"/>
      <c r="R516" s="53" t="s">
        <v>20</v>
      </c>
      <c r="S516" s="23"/>
      <c r="T516" s="23" t="str">
        <f>IF(COUNTIF('[3]Correpondance  PREPA MARG'!A:A,'Prépa marge'!C516)=0,IF(U515="démarque connue (valeur)","",T515),'Prépa marge'!C516)</f>
        <v>Pâtisserie</v>
      </c>
      <c r="U516" s="23" t="str">
        <f t="shared" si="263"/>
        <v/>
      </c>
      <c r="V516" t="str">
        <f>IF(U516="","",IF(U516="CA HT",SUMIF('[3]Correpondance  PREPA MARG'!A:A,'Prépa marge'!T516,'[3]Correpondance  PREPA MARG'!CO:CO),""))</f>
        <v/>
      </c>
      <c r="W516" t="str">
        <f t="shared" si="257"/>
        <v/>
      </c>
      <c r="X516" t="str">
        <f>IF(U516="","",IF(AND(U516="Marge ABACO (valeur)",X510=""),SUMIF('[3]Correpondance  PREPA MARG'!A:A,'Prépa marge'!T516,'[3]Correpondance  PREPA MARG'!DB:DB),""))</f>
        <v/>
      </c>
      <c r="Y516" t="str">
        <f>IF(U516="","",IF(U516="Frais accessoires",SUMIF('[3]Correpondance  PREPA MARG'!A:A,'Prépa marge'!T516,'[3]Correpondance  PREPA MARG'!AO:AO),""))</f>
        <v/>
      </c>
      <c r="Z516" t="str">
        <f>IF(U516="","",IF(U516="Cotisation Centrale",SUMIF('[3]Correpondance  PREPA MARG'!A:A,'Prépa marge'!T516,'[3]Correpondance  PREPA MARG'!BO:BO),""))</f>
        <v/>
      </c>
      <c r="AA516" t="str">
        <f>IF(U516="","",IF(U516="CA HT REEL",SUMIF('[3]Correpondance  PREPA MARG'!A:A,'Prépa marge'!T516,'[3]Correpondance  PREPA MARG'!AB:AB),""))</f>
        <v/>
      </c>
      <c r="AB516" t="str">
        <f>IF(U516="","",IF(U516="CAMV REEL",SUMIF('[3]Correpondance  PREPA MARG'!A:A,'Prépa marge'!T516,'[3]Correpondance  PREPA MARG'!BB:BB),""))</f>
        <v/>
      </c>
      <c r="AC516" t="str">
        <f>IF(U516="","",IF(U516="démarque connue (valeur)",SUMIF('[3]Correpondance  PREPA MARG'!A:A,'Prépa marge'!T516,'[3]Correpondance  PREPA MARG'!DO:DO),""))</f>
        <v/>
      </c>
      <c r="AD516" s="2" t="str">
        <f t="shared" si="262"/>
        <v/>
      </c>
      <c r="AF516" t="s">
        <v>20</v>
      </c>
    </row>
    <row r="517" spans="1:32">
      <c r="A517" s="23"/>
      <c r="B517" s="23"/>
      <c r="C517" s="54" t="s">
        <v>3</v>
      </c>
      <c r="D517" s="35"/>
      <c r="E517" s="36"/>
      <c r="F517" s="36"/>
      <c r="G517" s="36"/>
      <c r="H517" s="36"/>
      <c r="I517" s="55"/>
      <c r="J517" s="55"/>
      <c r="K517" s="36"/>
      <c r="L517" s="36"/>
      <c r="M517" s="36"/>
      <c r="N517" s="36"/>
      <c r="O517" s="37"/>
      <c r="P517" s="56">
        <f>SUM(D517:O517)</f>
        <v>0</v>
      </c>
      <c r="Q517" s="23"/>
      <c r="R517" s="57">
        <v>1628.880000000001</v>
      </c>
      <c r="S517" s="23"/>
      <c r="T517" s="23" t="str">
        <f>IF(COUNTIF('[3]Correpondance  PREPA MARG'!A:A,'Prépa marge'!C517)=0,IF(U516="démarque connue (valeur)","",T516),'Prépa marge'!C517)</f>
        <v>Pâtisserie</v>
      </c>
      <c r="U517" s="23" t="str">
        <f t="shared" si="263"/>
        <v>Frais accessoires</v>
      </c>
      <c r="V517" t="str">
        <f>IF(U517="","",IF(U517="CA HT",SUMIF('[3]Correpondance  PREPA MARG'!A:A,'Prépa marge'!T517,'[3]Correpondance  PREPA MARG'!CO:CO),""))</f>
        <v/>
      </c>
      <c r="W517" t="str">
        <f t="shared" si="257"/>
        <v/>
      </c>
      <c r="X517" t="str">
        <f>IF(U517="","",IF(AND(U517="Marge ABACO (valeur)",X511=""),SUMIF('[3]Correpondance  PREPA MARG'!A:A,'Prépa marge'!T517,'[3]Correpondance  PREPA MARG'!DB:DB),""))</f>
        <v/>
      </c>
      <c r="Y517">
        <f ca="1">IF(U517="","",IF(U517="Frais accessoires",SUMIF('[3]Correpondance  PREPA MARG'!A:A,'Prépa marge'!T517,'[3]Correpondance  PREPA MARG'!AO:AO),""))</f>
        <v>0</v>
      </c>
      <c r="Z517" t="str">
        <f>IF(U517="","",IF(U517="Cotisation Centrale",SUMIF('[3]Correpondance  PREPA MARG'!A:A,'Prépa marge'!T517,'[3]Correpondance  PREPA MARG'!BO:BO),""))</f>
        <v/>
      </c>
      <c r="AA517" t="str">
        <f>IF(U517="","",IF(U517="CA HT REEL",SUMIF('[3]Correpondance  PREPA MARG'!A:A,'Prépa marge'!T517,'[3]Correpondance  PREPA MARG'!AB:AB),""))</f>
        <v/>
      </c>
      <c r="AB517" t="str">
        <f>IF(U517="","",IF(U517="CAMV REEL",SUMIF('[3]Correpondance  PREPA MARG'!A:A,'Prépa marge'!T517,'[3]Correpondance  PREPA MARG'!BB:BB),""))</f>
        <v/>
      </c>
      <c r="AC517" t="str">
        <f>IF(U517="","",IF(U517="démarque connue (valeur)",SUMIF('[3]Correpondance  PREPA MARG'!A:A,'Prépa marge'!T517,'[3]Correpondance  PREPA MARG'!DO:DO),""))</f>
        <v/>
      </c>
      <c r="AD517" s="2" t="str">
        <f t="shared" ca="1" si="262"/>
        <v/>
      </c>
      <c r="AF517">
        <v>1669.23</v>
      </c>
    </row>
    <row r="518" spans="1:32" ht="15.75" thickBot="1">
      <c r="A518" s="23"/>
      <c r="B518" s="23"/>
      <c r="C518" s="58" t="s">
        <v>4</v>
      </c>
      <c r="D518" s="41"/>
      <c r="E518" s="42"/>
      <c r="F518" s="42"/>
      <c r="G518" s="42"/>
      <c r="H518" s="42"/>
      <c r="I518" s="42"/>
      <c r="J518" s="42"/>
      <c r="K518" s="42"/>
      <c r="L518" s="42"/>
      <c r="M518" s="42"/>
      <c r="N518" s="42"/>
      <c r="O518" s="43"/>
      <c r="P518" s="56">
        <f>SUM(D518:O518)</f>
        <v>0</v>
      </c>
      <c r="Q518" s="23"/>
      <c r="R518" s="57">
        <v>762.45999999999913</v>
      </c>
      <c r="S518" s="23"/>
      <c r="T518" s="23" t="str">
        <f>IF(COUNTIF('[3]Correpondance  PREPA MARG'!A:A,'Prépa marge'!C518)=0,IF(U517="démarque connue (valeur)","",T517),'Prépa marge'!C518)</f>
        <v>Pâtisserie</v>
      </c>
      <c r="U518" s="23" t="str">
        <f t="shared" si="263"/>
        <v>Cotisation Centrale</v>
      </c>
      <c r="V518" t="str">
        <f>IF(U518="","",IF(U518="CA HT",SUMIF('[3]Correpondance  PREPA MARG'!A:A,'Prépa marge'!T518,'[3]Correpondance  PREPA MARG'!CO:CO),""))</f>
        <v/>
      </c>
      <c r="W518" t="str">
        <f t="shared" si="257"/>
        <v/>
      </c>
      <c r="X518" t="str">
        <f>IF(U518="","",IF(AND(U518="Marge ABACO (valeur)",X512=""),SUMIF('[3]Correpondance  PREPA MARG'!A:A,'Prépa marge'!T518,'[3]Correpondance  PREPA MARG'!DB:DB),""))</f>
        <v/>
      </c>
      <c r="Y518" t="str">
        <f>IF(U518="","",IF(U518="Frais accessoires",SUMIF('[3]Correpondance  PREPA MARG'!A:A,'Prépa marge'!T518,'[3]Correpondance  PREPA MARG'!AO:AO),""))</f>
        <v/>
      </c>
      <c r="Z518">
        <f ca="1">IF(U518="","",IF(U518="Cotisation Centrale",SUMIF('[3]Correpondance  PREPA MARG'!A:A,'Prépa marge'!T518,'[3]Correpondance  PREPA MARG'!BO:BO),""))</f>
        <v>0</v>
      </c>
      <c r="AA518" t="str">
        <f>IF(U518="","",IF(U518="CA HT REEL",SUMIF('[3]Correpondance  PREPA MARG'!A:A,'Prépa marge'!T518,'[3]Correpondance  PREPA MARG'!AB:AB),""))</f>
        <v/>
      </c>
      <c r="AB518" t="str">
        <f>IF(U518="","",IF(U518="CAMV REEL",SUMIF('[3]Correpondance  PREPA MARG'!A:A,'Prépa marge'!T518,'[3]Correpondance  PREPA MARG'!BB:BB),""))</f>
        <v/>
      </c>
      <c r="AC518" t="str">
        <f>IF(U518="","",IF(U518="démarque connue (valeur)",SUMIF('[3]Correpondance  PREPA MARG'!A:A,'Prépa marge'!T518,'[3]Correpondance  PREPA MARG'!DO:DO),""))</f>
        <v/>
      </c>
      <c r="AD518" s="2" t="str">
        <f t="shared" ca="1" si="262"/>
        <v/>
      </c>
      <c r="AF518">
        <v>873.97</v>
      </c>
    </row>
    <row r="519" spans="1:32">
      <c r="A519" s="23"/>
      <c r="B519" s="23"/>
      <c r="C519" s="59" t="s">
        <v>22</v>
      </c>
      <c r="D519" s="60">
        <f t="shared" ref="D519:L519" si="293">IF(D525&lt;&gt;0,(D517+D518)/D525,0)</f>
        <v>0</v>
      </c>
      <c r="E519" s="60">
        <f t="shared" si="293"/>
        <v>0</v>
      </c>
      <c r="F519" s="60">
        <f t="shared" si="293"/>
        <v>0</v>
      </c>
      <c r="G519" s="60">
        <f t="shared" si="293"/>
        <v>0</v>
      </c>
      <c r="H519" s="60">
        <f t="shared" si="293"/>
        <v>0</v>
      </c>
      <c r="I519" s="60">
        <f t="shared" si="293"/>
        <v>0</v>
      </c>
      <c r="J519" s="60">
        <f t="shared" si="293"/>
        <v>0</v>
      </c>
      <c r="K519" s="60">
        <f t="shared" si="293"/>
        <v>0</v>
      </c>
      <c r="L519" s="60">
        <f t="shared" si="293"/>
        <v>0</v>
      </c>
      <c r="M519" s="60">
        <f>IF(M525&lt;&gt;0,(M517+M518)/M525,0)</f>
        <v>0</v>
      </c>
      <c r="N519" s="60">
        <f>IF(N525&lt;&gt;0,(N517+N518)/N525,0)</f>
        <v>0</v>
      </c>
      <c r="O519" s="60">
        <f>IF(O525&lt;&gt;0,(O517+O518)/O525,0)</f>
        <v>0</v>
      </c>
      <c r="P519" s="61">
        <f>IF(P525&lt;&gt;0,(P517+P518)/P525,0)</f>
        <v>0</v>
      </c>
      <c r="Q519" s="23"/>
      <c r="R519" s="62" t="s">
        <v>20</v>
      </c>
      <c r="S519" s="23"/>
      <c r="T519" s="23" t="str">
        <f>IF(COUNTIF('[3]Correpondance  PREPA MARG'!A:A,'Prépa marge'!C519)=0,IF(U518="démarque connue (valeur)","",T518),'Prépa marge'!C519)</f>
        <v>Pâtisserie</v>
      </c>
      <c r="U519" s="23" t="str">
        <f t="shared" si="263"/>
        <v/>
      </c>
      <c r="V519" t="str">
        <f>IF(U519="","",IF(U519="CA HT",SUMIF('[3]Correpondance  PREPA MARG'!A:A,'Prépa marge'!T519,'[3]Correpondance  PREPA MARG'!CO:CO),""))</f>
        <v/>
      </c>
      <c r="W519" t="str">
        <f t="shared" ref="W519:W582" si="294">IF(AND(V518&lt;&gt;"",X520&lt;&gt;""),V518-X520,"")</f>
        <v/>
      </c>
      <c r="X519" t="str">
        <f>IF(U519="","",IF(AND(U519="Marge ABACO (valeur)",X513=""),SUMIF('[3]Correpondance  PREPA MARG'!A:A,'Prépa marge'!T519,'[3]Correpondance  PREPA MARG'!DB:DB),""))</f>
        <v/>
      </c>
      <c r="Y519" t="str">
        <f>IF(U519="","",IF(U519="Frais accessoires",SUMIF('[3]Correpondance  PREPA MARG'!A:A,'Prépa marge'!T519,'[3]Correpondance  PREPA MARG'!AO:AO),""))</f>
        <v/>
      </c>
      <c r="Z519" t="str">
        <f>IF(U519="","",IF(U519="Cotisation Centrale",SUMIF('[3]Correpondance  PREPA MARG'!A:A,'Prépa marge'!T519,'[3]Correpondance  PREPA MARG'!BO:BO),""))</f>
        <v/>
      </c>
      <c r="AA519" t="str">
        <f>IF(U519="","",IF(U519="CA HT REEL",SUMIF('[3]Correpondance  PREPA MARG'!A:A,'Prépa marge'!T519,'[3]Correpondance  PREPA MARG'!AB:AB),""))</f>
        <v/>
      </c>
      <c r="AB519" t="str">
        <f>IF(U519="","",IF(U519="CAMV REEL",SUMIF('[3]Correpondance  PREPA MARG'!A:A,'Prépa marge'!T519,'[3]Correpondance  PREPA MARG'!BB:BB),""))</f>
        <v/>
      </c>
      <c r="AC519" t="str">
        <f>IF(U519="","",IF(U519="démarque connue (valeur)",SUMIF('[3]Correpondance  PREPA MARG'!A:A,'Prépa marge'!T519,'[3]Correpondance  PREPA MARG'!DO:DO),""))</f>
        <v/>
      </c>
      <c r="AD519" s="2" t="str">
        <f t="shared" si="262"/>
        <v/>
      </c>
      <c r="AF519" t="s">
        <v>20</v>
      </c>
    </row>
    <row r="520" spans="1:32">
      <c r="A520" s="23"/>
      <c r="B520" s="23"/>
      <c r="C520" s="63" t="s">
        <v>23</v>
      </c>
      <c r="D520" s="64">
        <f>D514+D517+D518</f>
        <v>0</v>
      </c>
      <c r="E520" s="64">
        <f t="shared" ref="E520:L520" si="295">E514+E517+E518</f>
        <v>0</v>
      </c>
      <c r="F520" s="64">
        <f t="shared" si="295"/>
        <v>0</v>
      </c>
      <c r="G520" s="64">
        <f t="shared" si="295"/>
        <v>0</v>
      </c>
      <c r="H520" s="64">
        <f t="shared" si="295"/>
        <v>0</v>
      </c>
      <c r="I520" s="64">
        <f t="shared" si="295"/>
        <v>0</v>
      </c>
      <c r="J520" s="64">
        <f t="shared" si="295"/>
        <v>0</v>
      </c>
      <c r="K520" s="64">
        <f t="shared" si="295"/>
        <v>0</v>
      </c>
      <c r="L520" s="64">
        <f t="shared" si="295"/>
        <v>0</v>
      </c>
      <c r="M520" s="64">
        <f>M514+M517+M518</f>
        <v>0</v>
      </c>
      <c r="N520" s="64">
        <f>N514+N517+N518</f>
        <v>0</v>
      </c>
      <c r="O520" s="64">
        <f>O514+O517+O518</f>
        <v>0</v>
      </c>
      <c r="P520" s="65">
        <f>SUM(D520:O520)</f>
        <v>0</v>
      </c>
      <c r="Q520" s="23"/>
      <c r="R520" s="66" t="s">
        <v>20</v>
      </c>
      <c r="S520" s="23"/>
      <c r="T520" s="23" t="str">
        <f>IF(COUNTIF('[3]Correpondance  PREPA MARG'!A:A,'Prépa marge'!C520)=0,IF(U519="démarque connue (valeur)","",T519),'Prépa marge'!C520)</f>
        <v>Pâtisserie</v>
      </c>
      <c r="U520" s="23" t="str">
        <f t="shared" si="263"/>
        <v/>
      </c>
      <c r="V520" t="str">
        <f>IF(U520="","",IF(U520="CA HT",SUMIF('[3]Correpondance  PREPA MARG'!A:A,'Prépa marge'!T520,'[3]Correpondance  PREPA MARG'!CO:CO),""))</f>
        <v/>
      </c>
      <c r="W520" t="str">
        <f t="shared" ca="1" si="294"/>
        <v/>
      </c>
      <c r="X520" t="str">
        <f>IF(U520="","",IF(AND(U520="Marge ABACO (valeur)",X514=""),SUMIF('[3]Correpondance  PREPA MARG'!A:A,'Prépa marge'!T520,'[3]Correpondance  PREPA MARG'!DB:DB),""))</f>
        <v/>
      </c>
      <c r="Y520" t="str">
        <f>IF(U520="","",IF(U520="Frais accessoires",SUMIF('[3]Correpondance  PREPA MARG'!A:A,'Prépa marge'!T520,'[3]Correpondance  PREPA MARG'!AO:AO),""))</f>
        <v/>
      </c>
      <c r="Z520" t="str">
        <f>IF(U520="","",IF(U520="Cotisation Centrale",SUMIF('[3]Correpondance  PREPA MARG'!A:A,'Prépa marge'!T520,'[3]Correpondance  PREPA MARG'!BO:BO),""))</f>
        <v/>
      </c>
      <c r="AA520" t="str">
        <f>IF(U520="","",IF(U520="CA HT REEL",SUMIF('[3]Correpondance  PREPA MARG'!A:A,'Prépa marge'!T520,'[3]Correpondance  PREPA MARG'!AB:AB),""))</f>
        <v/>
      </c>
      <c r="AB520" t="str">
        <f>IF(U520="","",IF(U520="CAMV REEL",SUMIF('[3]Correpondance  PREPA MARG'!A:A,'Prépa marge'!T520,'[3]Correpondance  PREPA MARG'!BB:BB),""))</f>
        <v/>
      </c>
      <c r="AC520" t="str">
        <f>IF(U520="","",IF(U520="démarque connue (valeur)",SUMIF('[3]Correpondance  PREPA MARG'!A:A,'Prépa marge'!T520,'[3]Correpondance  PREPA MARG'!DO:DO),""))</f>
        <v/>
      </c>
      <c r="AD520" s="2" t="str">
        <f t="shared" ca="1" si="262"/>
        <v/>
      </c>
      <c r="AF520" t="s">
        <v>20</v>
      </c>
    </row>
    <row r="521" spans="1:32">
      <c r="A521" s="23"/>
      <c r="B521" s="23"/>
      <c r="C521" s="63" t="s">
        <v>19</v>
      </c>
      <c r="D521" s="64">
        <f t="shared" ref="D521:L521" si="296">D513-D520</f>
        <v>0</v>
      </c>
      <c r="E521" s="64">
        <f t="shared" si="296"/>
        <v>0</v>
      </c>
      <c r="F521" s="64">
        <f t="shared" si="296"/>
        <v>0</v>
      </c>
      <c r="G521" s="64">
        <f t="shared" si="296"/>
        <v>0</v>
      </c>
      <c r="H521" s="64">
        <f t="shared" si="296"/>
        <v>0</v>
      </c>
      <c r="I521" s="64">
        <f t="shared" si="296"/>
        <v>0</v>
      </c>
      <c r="J521" s="64">
        <f t="shared" si="296"/>
        <v>0</v>
      </c>
      <c r="K521" s="64">
        <f t="shared" si="296"/>
        <v>0</v>
      </c>
      <c r="L521" s="64">
        <f t="shared" si="296"/>
        <v>0</v>
      </c>
      <c r="M521" s="64">
        <f>M513-M520</f>
        <v>0</v>
      </c>
      <c r="N521" s="64">
        <f>N513-N520</f>
        <v>0</v>
      </c>
      <c r="O521" s="64">
        <f>O513-O520</f>
        <v>0</v>
      </c>
      <c r="P521" s="65">
        <f>SUM(D521:O521)</f>
        <v>0</v>
      </c>
      <c r="Q521" s="23"/>
      <c r="R521" s="66" t="s">
        <v>20</v>
      </c>
      <c r="S521" s="23"/>
      <c r="T521" s="23" t="str">
        <f>IF(COUNTIF('[3]Correpondance  PREPA MARG'!A:A,'Prépa marge'!C521)=0,IF(U520="démarque connue (valeur)","",T520),'Prépa marge'!C521)</f>
        <v>Pâtisserie</v>
      </c>
      <c r="U521" s="23" t="str">
        <f t="shared" si="263"/>
        <v>Marge ABACO (valeur)</v>
      </c>
      <c r="V521" t="str">
        <f>IF(U521="","",IF(U521="CA HT",SUMIF('[3]Correpondance  PREPA MARG'!A:A,'Prépa marge'!T521,'[3]Correpondance  PREPA MARG'!CO:CO),""))</f>
        <v/>
      </c>
      <c r="W521" t="str">
        <f t="shared" si="294"/>
        <v/>
      </c>
      <c r="X521" t="str">
        <f ca="1">IF(U521="","",IF(AND(U521="Marge ABACO (valeur)",X515=""),SUMIF('[3]Correpondance  PREPA MARG'!A:A,'Prépa marge'!T521,'[3]Correpondance  PREPA MARG'!DB:DB),""))</f>
        <v/>
      </c>
      <c r="Y521" t="str">
        <f>IF(U521="","",IF(U521="Frais accessoires",SUMIF('[3]Correpondance  PREPA MARG'!A:A,'Prépa marge'!T521,'[3]Correpondance  PREPA MARG'!AO:AO),""))</f>
        <v/>
      </c>
      <c r="Z521" t="str">
        <f>IF(U521="","",IF(U521="Cotisation Centrale",SUMIF('[3]Correpondance  PREPA MARG'!A:A,'Prépa marge'!T521,'[3]Correpondance  PREPA MARG'!BO:BO),""))</f>
        <v/>
      </c>
      <c r="AA521" t="str">
        <f>IF(U521="","",IF(U521="CA HT REEL",SUMIF('[3]Correpondance  PREPA MARG'!A:A,'Prépa marge'!T521,'[3]Correpondance  PREPA MARG'!AB:AB),""))</f>
        <v/>
      </c>
      <c r="AB521" t="str">
        <f>IF(U521="","",IF(U521="CAMV REEL",SUMIF('[3]Correpondance  PREPA MARG'!A:A,'Prépa marge'!T521,'[3]Correpondance  PREPA MARG'!BB:BB),""))</f>
        <v/>
      </c>
      <c r="AC521" t="str">
        <f>IF(U521="","",IF(U521="démarque connue (valeur)",SUMIF('[3]Correpondance  PREPA MARG'!A:A,'Prépa marge'!T521,'[3]Correpondance  PREPA MARG'!DO:DO),""))</f>
        <v/>
      </c>
      <c r="AD521" s="2" t="str">
        <f t="shared" ca="1" si="262"/>
        <v/>
      </c>
      <c r="AF521" t="s">
        <v>20</v>
      </c>
    </row>
    <row r="522" spans="1:32">
      <c r="A522" s="23"/>
      <c r="B522" s="23"/>
      <c r="C522" s="50" t="s">
        <v>24</v>
      </c>
      <c r="D522" s="67">
        <f t="shared" ref="D522:L522" si="297">IF(D513=0,0,D521/D513)</f>
        <v>0</v>
      </c>
      <c r="E522" s="67">
        <f t="shared" si="297"/>
        <v>0</v>
      </c>
      <c r="F522" s="67">
        <f t="shared" si="297"/>
        <v>0</v>
      </c>
      <c r="G522" s="67">
        <f t="shared" si="297"/>
        <v>0</v>
      </c>
      <c r="H522" s="67">
        <f t="shared" si="297"/>
        <v>0</v>
      </c>
      <c r="I522" s="67">
        <f t="shared" si="297"/>
        <v>0</v>
      </c>
      <c r="J522" s="67">
        <f t="shared" si="297"/>
        <v>0</v>
      </c>
      <c r="K522" s="67">
        <f t="shared" si="297"/>
        <v>0</v>
      </c>
      <c r="L522" s="67">
        <f t="shared" si="297"/>
        <v>0</v>
      </c>
      <c r="M522" s="67">
        <f>IF(M513=0,0,M521/M513)</f>
        <v>0</v>
      </c>
      <c r="N522" s="67">
        <f>IF(N513=0,0,N521/N513)</f>
        <v>0</v>
      </c>
      <c r="O522" s="67">
        <f>IF(O513=0,0,O521/O513)</f>
        <v>0</v>
      </c>
      <c r="P522" s="67">
        <f>IF(P513=0,0,P521/P513)</f>
        <v>0</v>
      </c>
      <c r="Q522" s="23"/>
      <c r="R522" s="68" t="s">
        <v>20</v>
      </c>
      <c r="S522" s="23"/>
      <c r="T522" s="23" t="str">
        <f>IF(COUNTIF('[3]Correpondance  PREPA MARG'!A:A,'Prépa marge'!C522)=0,IF(U521="démarque connue (valeur)","",T521),'Prépa marge'!C522)</f>
        <v>Pâtisserie</v>
      </c>
      <c r="U522" s="23" t="str">
        <f t="shared" si="263"/>
        <v/>
      </c>
      <c r="V522" t="str">
        <f>IF(U522="","",IF(U522="CA HT",SUMIF('[3]Correpondance  PREPA MARG'!A:A,'Prépa marge'!T522,'[3]Correpondance  PREPA MARG'!CO:CO),""))</f>
        <v/>
      </c>
      <c r="W522" t="str">
        <f t="shared" si="294"/>
        <v/>
      </c>
      <c r="X522" t="str">
        <f>IF(U522="","",IF(AND(U522="Marge ABACO (valeur)",X516=""),SUMIF('[3]Correpondance  PREPA MARG'!A:A,'Prépa marge'!T522,'[3]Correpondance  PREPA MARG'!DB:DB),""))</f>
        <v/>
      </c>
      <c r="Y522" t="str">
        <f>IF(U522="","",IF(U522="Frais accessoires",SUMIF('[3]Correpondance  PREPA MARG'!A:A,'Prépa marge'!T522,'[3]Correpondance  PREPA MARG'!AO:AO),""))</f>
        <v/>
      </c>
      <c r="Z522" t="str">
        <f>IF(U522="","",IF(U522="Cotisation Centrale",SUMIF('[3]Correpondance  PREPA MARG'!A:A,'Prépa marge'!T522,'[3]Correpondance  PREPA MARG'!BO:BO),""))</f>
        <v/>
      </c>
      <c r="AA522" t="str">
        <f>IF(U522="","",IF(U522="CA HT REEL",SUMIF('[3]Correpondance  PREPA MARG'!A:A,'Prépa marge'!T522,'[3]Correpondance  PREPA MARG'!AB:AB),""))</f>
        <v/>
      </c>
      <c r="AB522" t="str">
        <f>IF(U522="","",IF(U522="CAMV REEL",SUMIF('[3]Correpondance  PREPA MARG'!A:A,'Prépa marge'!T522,'[3]Correpondance  PREPA MARG'!BB:BB),""))</f>
        <v/>
      </c>
      <c r="AC522" t="str">
        <f>IF(U522="","",IF(U522="démarque connue (valeur)",SUMIF('[3]Correpondance  PREPA MARG'!A:A,'Prépa marge'!T522,'[3]Correpondance  PREPA MARG'!DO:DO),""))</f>
        <v/>
      </c>
      <c r="AD522" s="2" t="str">
        <f t="shared" si="262"/>
        <v/>
      </c>
      <c r="AF522" t="s">
        <v>20</v>
      </c>
    </row>
    <row r="523" spans="1:32">
      <c r="A523" s="23"/>
      <c r="B523" s="23"/>
      <c r="C523" s="23"/>
      <c r="D523" s="23"/>
      <c r="E523" s="23"/>
      <c r="F523" s="23"/>
      <c r="G523" s="23"/>
      <c r="H523" s="23"/>
      <c r="I523" s="23"/>
      <c r="J523" s="23"/>
      <c r="K523" s="23"/>
      <c r="L523" s="23"/>
      <c r="M523" s="23"/>
      <c r="N523" s="23"/>
      <c r="O523" s="23"/>
      <c r="P523" s="23"/>
      <c r="Q523" s="23"/>
      <c r="R523" s="29" t="s">
        <v>20</v>
      </c>
      <c r="S523" s="23"/>
      <c r="T523" s="23" t="str">
        <f>IF(COUNTIF('[3]Correpondance  PREPA MARG'!A:A,'Prépa marge'!C523)=0,IF(U522="démarque connue (valeur)","",T522),'Prépa marge'!C523)</f>
        <v>Pâtisserie</v>
      </c>
      <c r="U523" s="23" t="str">
        <f t="shared" si="263"/>
        <v/>
      </c>
      <c r="V523" t="str">
        <f>IF(U523="","",IF(U523="CA HT",SUMIF('[3]Correpondance  PREPA MARG'!A:A,'Prépa marge'!T523,'[3]Correpondance  PREPA MARG'!CO:CO),""))</f>
        <v/>
      </c>
      <c r="W523" t="str">
        <f t="shared" si="294"/>
        <v/>
      </c>
      <c r="X523" t="str">
        <f>IF(U523="","",IF(AND(U523="Marge ABACO (valeur)",X517=""),SUMIF('[3]Correpondance  PREPA MARG'!A:A,'Prépa marge'!T523,'[3]Correpondance  PREPA MARG'!DB:DB),""))</f>
        <v/>
      </c>
      <c r="Y523" t="str">
        <f>IF(U523="","",IF(U523="Frais accessoires",SUMIF('[3]Correpondance  PREPA MARG'!A:A,'Prépa marge'!T523,'[3]Correpondance  PREPA MARG'!AO:AO),""))</f>
        <v/>
      </c>
      <c r="Z523" t="str">
        <f>IF(U523="","",IF(U523="Cotisation Centrale",SUMIF('[3]Correpondance  PREPA MARG'!A:A,'Prépa marge'!T523,'[3]Correpondance  PREPA MARG'!BO:BO),""))</f>
        <v/>
      </c>
      <c r="AA523" t="str">
        <f>IF(U523="","",IF(U523="CA HT REEL",SUMIF('[3]Correpondance  PREPA MARG'!A:A,'Prépa marge'!T523,'[3]Correpondance  PREPA MARG'!AB:AB),""))</f>
        <v/>
      </c>
      <c r="AB523" t="str">
        <f>IF(U523="","",IF(U523="CAMV REEL",SUMIF('[3]Correpondance  PREPA MARG'!A:A,'Prépa marge'!T523,'[3]Correpondance  PREPA MARG'!BB:BB),""))</f>
        <v/>
      </c>
      <c r="AC523" t="str">
        <f>IF(U523="","",IF(U523="démarque connue (valeur)",SUMIF('[3]Correpondance  PREPA MARG'!A:A,'Prépa marge'!T523,'[3]Correpondance  PREPA MARG'!DO:DO),""))</f>
        <v/>
      </c>
      <c r="AD523" s="2" t="str">
        <f t="shared" ref="AD523:AD586" si="298">IF(SUM(V523:AC523)=0,"",IF(U523="Marge ABACO (valeur)","",SUM(V523:AC523)-P523))</f>
        <v/>
      </c>
      <c r="AF523" t="s">
        <v>20</v>
      </c>
    </row>
    <row r="524" spans="1:32" ht="15.75" thickBot="1">
      <c r="A524" s="23"/>
      <c r="B524" s="23"/>
      <c r="C524" s="30" t="s">
        <v>25</v>
      </c>
      <c r="D524" s="31"/>
      <c r="E524" s="31"/>
      <c r="F524" s="31"/>
      <c r="G524" s="31"/>
      <c r="H524" s="31"/>
      <c r="I524" s="31"/>
      <c r="J524" s="31"/>
      <c r="K524" s="31"/>
      <c r="L524" s="31"/>
      <c r="M524" s="31"/>
      <c r="N524" s="31"/>
      <c r="O524" s="31"/>
      <c r="P524" s="32"/>
      <c r="Q524" s="23"/>
      <c r="R524" s="33" t="s">
        <v>20</v>
      </c>
      <c r="S524" s="23"/>
      <c r="T524" s="23" t="str">
        <f>IF(COUNTIF('[3]Correpondance  PREPA MARG'!A:A,'Prépa marge'!C524)=0,IF(U523="démarque connue (valeur)","",T523),'Prépa marge'!C524)</f>
        <v>Pâtisserie</v>
      </c>
      <c r="U524" s="23" t="str">
        <f t="shared" ref="U524:U587" si="299">IF(OR(C524="CA HT",C524="PRMV ABACO",C524="Frais accessoires",C524="Cotisation Centrale",C524="CA HT REEL",C524="CAMV REEL",C524="démarque connue (valeur)",C524="Marge ABACO (valeur)"),C524,"")</f>
        <v/>
      </c>
      <c r="V524" t="str">
        <f>IF(U524="","",IF(U524="CA HT",SUMIF('[3]Correpondance  PREPA MARG'!A:A,'Prépa marge'!T524,'[3]Correpondance  PREPA MARG'!CO:CO),""))</f>
        <v/>
      </c>
      <c r="W524" t="str">
        <f t="shared" si="294"/>
        <v/>
      </c>
      <c r="X524" t="str">
        <f>IF(U524="","",IF(AND(U524="Marge ABACO (valeur)",X518=""),SUMIF('[3]Correpondance  PREPA MARG'!A:A,'Prépa marge'!T524,'[3]Correpondance  PREPA MARG'!DB:DB),""))</f>
        <v/>
      </c>
      <c r="Y524" t="str">
        <f>IF(U524="","",IF(U524="Frais accessoires",SUMIF('[3]Correpondance  PREPA MARG'!A:A,'Prépa marge'!T524,'[3]Correpondance  PREPA MARG'!AO:AO),""))</f>
        <v/>
      </c>
      <c r="Z524" t="str">
        <f>IF(U524="","",IF(U524="Cotisation Centrale",SUMIF('[3]Correpondance  PREPA MARG'!A:A,'Prépa marge'!T524,'[3]Correpondance  PREPA MARG'!BO:BO),""))</f>
        <v/>
      </c>
      <c r="AA524" t="str">
        <f>IF(U524="","",IF(U524="CA HT REEL",SUMIF('[3]Correpondance  PREPA MARG'!A:A,'Prépa marge'!T524,'[3]Correpondance  PREPA MARG'!AB:AB),""))</f>
        <v/>
      </c>
      <c r="AB524" t="str">
        <f>IF(U524="","",IF(U524="CAMV REEL",SUMIF('[3]Correpondance  PREPA MARG'!A:A,'Prépa marge'!T524,'[3]Correpondance  PREPA MARG'!BB:BB),""))</f>
        <v/>
      </c>
      <c r="AC524" t="str">
        <f>IF(U524="","",IF(U524="démarque connue (valeur)",SUMIF('[3]Correpondance  PREPA MARG'!A:A,'Prépa marge'!T524,'[3]Correpondance  PREPA MARG'!DO:DO),""))</f>
        <v/>
      </c>
      <c r="AD524" s="2" t="str">
        <f t="shared" si="298"/>
        <v/>
      </c>
      <c r="AF524" t="s">
        <v>20</v>
      </c>
    </row>
    <row r="525" spans="1:32">
      <c r="A525" s="23"/>
      <c r="B525" s="23"/>
      <c r="C525" s="69" t="s">
        <v>5</v>
      </c>
      <c r="D525" s="35"/>
      <c r="E525" s="36"/>
      <c r="F525" s="36"/>
      <c r="G525" s="36"/>
      <c r="H525" s="36"/>
      <c r="I525" s="36"/>
      <c r="J525" s="55"/>
      <c r="K525" s="55"/>
      <c r="L525" s="55"/>
      <c r="M525" s="55"/>
      <c r="N525" s="55"/>
      <c r="O525" s="70"/>
      <c r="P525" s="38">
        <f>SUM(D525:O525)</f>
        <v>0</v>
      </c>
      <c r="Q525" s="23"/>
      <c r="R525" s="39">
        <v>31792.309999999998</v>
      </c>
      <c r="S525" s="23"/>
      <c r="T525" s="23" t="str">
        <f>IF(COUNTIF('[3]Correpondance  PREPA MARG'!A:A,'Prépa marge'!C525)=0,IF(U524="démarque connue (valeur)","",T524),'Prépa marge'!C525)</f>
        <v>Pâtisserie</v>
      </c>
      <c r="U525" s="23" t="str">
        <f t="shared" si="299"/>
        <v>CA HT REEL</v>
      </c>
      <c r="V525" t="str">
        <f>IF(U525="","",IF(U525="CA HT",SUMIF('[3]Correpondance  PREPA MARG'!A:A,'Prépa marge'!T525,'[3]Correpondance  PREPA MARG'!CO:CO),""))</f>
        <v/>
      </c>
      <c r="W525" t="str">
        <f t="shared" si="294"/>
        <v/>
      </c>
      <c r="X525" t="str">
        <f>IF(U525="","",IF(AND(U525="Marge ABACO (valeur)",X519=""),SUMIF('[3]Correpondance  PREPA MARG'!A:A,'Prépa marge'!T525,'[3]Correpondance  PREPA MARG'!DB:DB),""))</f>
        <v/>
      </c>
      <c r="Y525" t="str">
        <f>IF(U525="","",IF(U525="Frais accessoires",SUMIF('[3]Correpondance  PREPA MARG'!A:A,'Prépa marge'!T525,'[3]Correpondance  PREPA MARG'!AO:AO),""))</f>
        <v/>
      </c>
      <c r="Z525" t="str">
        <f>IF(U525="","",IF(U525="Cotisation Centrale",SUMIF('[3]Correpondance  PREPA MARG'!A:A,'Prépa marge'!T525,'[3]Correpondance  PREPA MARG'!BO:BO),""))</f>
        <v/>
      </c>
      <c r="AA525">
        <f ca="1">IF(U525="","",IF(U525="CA HT REEL",SUMIF('[3]Correpondance  PREPA MARG'!A:A,'Prépa marge'!T525,'[3]Correpondance  PREPA MARG'!AB:AB),""))</f>
        <v>0</v>
      </c>
      <c r="AB525" t="str">
        <f>IF(U525="","",IF(U525="CAMV REEL",SUMIF('[3]Correpondance  PREPA MARG'!A:A,'Prépa marge'!T525,'[3]Correpondance  PREPA MARG'!BB:BB),""))</f>
        <v/>
      </c>
      <c r="AC525" t="str">
        <f>IF(U525="","",IF(U525="démarque connue (valeur)",SUMIF('[3]Correpondance  PREPA MARG'!A:A,'Prépa marge'!T525,'[3]Correpondance  PREPA MARG'!DO:DO),""))</f>
        <v/>
      </c>
      <c r="AD525" s="2" t="str">
        <f t="shared" ca="1" si="298"/>
        <v/>
      </c>
      <c r="AF525">
        <v>39025.260000000009</v>
      </c>
    </row>
    <row r="526" spans="1:32" ht="15.75" thickBot="1">
      <c r="A526" s="23"/>
      <c r="B526" s="23"/>
      <c r="C526" s="58" t="s">
        <v>6</v>
      </c>
      <c r="D526" s="41"/>
      <c r="E526" s="42"/>
      <c r="F526" s="42"/>
      <c r="G526" s="42"/>
      <c r="H526" s="42"/>
      <c r="I526" s="42"/>
      <c r="J526" s="71"/>
      <c r="K526" s="71"/>
      <c r="L526" s="71"/>
      <c r="M526" s="71"/>
      <c r="N526" s="71"/>
      <c r="O526" s="72"/>
      <c r="P526" s="56">
        <f>SUM(D526:O526)</f>
        <v>0</v>
      </c>
      <c r="Q526" s="23"/>
      <c r="R526" s="57">
        <v>16811.460000000021</v>
      </c>
      <c r="S526" s="23"/>
      <c r="T526" s="23" t="str">
        <f>IF(COUNTIF('[3]Correpondance  PREPA MARG'!A:A,'Prépa marge'!C526)=0,IF(U525="démarque connue (valeur)","",T525),'Prépa marge'!C526)</f>
        <v>Pâtisserie</v>
      </c>
      <c r="U526" s="23" t="str">
        <f t="shared" si="299"/>
        <v>CAMV REEL</v>
      </c>
      <c r="V526" t="str">
        <f>IF(U526="","",IF(U526="CA HT",SUMIF('[3]Correpondance  PREPA MARG'!A:A,'Prépa marge'!T526,'[3]Correpondance  PREPA MARG'!CO:CO),""))</f>
        <v/>
      </c>
      <c r="W526" t="str">
        <f t="shared" si="294"/>
        <v/>
      </c>
      <c r="X526" t="str">
        <f>IF(U526="","",IF(AND(U526="Marge ABACO (valeur)",X520=""),SUMIF('[3]Correpondance  PREPA MARG'!A:A,'Prépa marge'!T526,'[3]Correpondance  PREPA MARG'!DB:DB),""))</f>
        <v/>
      </c>
      <c r="Y526" t="str">
        <f>IF(U526="","",IF(U526="Frais accessoires",SUMIF('[3]Correpondance  PREPA MARG'!A:A,'Prépa marge'!T526,'[3]Correpondance  PREPA MARG'!AO:AO),""))</f>
        <v/>
      </c>
      <c r="Z526" t="str">
        <f>IF(U526="","",IF(U526="Cotisation Centrale",SUMIF('[3]Correpondance  PREPA MARG'!A:A,'Prépa marge'!T526,'[3]Correpondance  PREPA MARG'!BO:BO),""))</f>
        <v/>
      </c>
      <c r="AA526" t="str">
        <f>IF(U526="","",IF(U526="CA HT REEL",SUMIF('[3]Correpondance  PREPA MARG'!A:A,'Prépa marge'!T526,'[3]Correpondance  PREPA MARG'!AB:AB),""))</f>
        <v/>
      </c>
      <c r="AB526">
        <f ca="1">IF(U526="","",IF(U526="CAMV REEL",SUMIF('[3]Correpondance  PREPA MARG'!A:A,'Prépa marge'!T526,'[3]Correpondance  PREPA MARG'!BB:BB),""))</f>
        <v>0</v>
      </c>
      <c r="AC526" t="str">
        <f>IF(U526="","",IF(U526="démarque connue (valeur)",SUMIF('[3]Correpondance  PREPA MARG'!A:A,'Prépa marge'!T526,'[3]Correpondance  PREPA MARG'!DO:DO),""))</f>
        <v/>
      </c>
      <c r="AD526" s="2" t="str">
        <f t="shared" ca="1" si="298"/>
        <v/>
      </c>
      <c r="AF526">
        <v>22786.659999999996</v>
      </c>
    </row>
    <row r="527" spans="1:32">
      <c r="A527" s="23"/>
      <c r="B527" s="23"/>
      <c r="C527" s="59" t="s">
        <v>26</v>
      </c>
      <c r="D527" s="73">
        <f t="shared" ref="D527:L527" si="300">D525-D526-D517-D518</f>
        <v>0</v>
      </c>
      <c r="E527" s="73">
        <f t="shared" si="300"/>
        <v>0</v>
      </c>
      <c r="F527" s="73">
        <f t="shared" si="300"/>
        <v>0</v>
      </c>
      <c r="G527" s="73">
        <f t="shared" si="300"/>
        <v>0</v>
      </c>
      <c r="H527" s="73">
        <f t="shared" si="300"/>
        <v>0</v>
      </c>
      <c r="I527" s="73">
        <f t="shared" si="300"/>
        <v>0</v>
      </c>
      <c r="J527" s="73">
        <f t="shared" si="300"/>
        <v>0</v>
      </c>
      <c r="K527" s="73">
        <f t="shared" si="300"/>
        <v>0</v>
      </c>
      <c r="L527" s="73">
        <f t="shared" si="300"/>
        <v>0</v>
      </c>
      <c r="M527" s="73">
        <f>M525-M526-M517-M518</f>
        <v>0</v>
      </c>
      <c r="N527" s="73">
        <f>N525-N526-N517-N518</f>
        <v>0</v>
      </c>
      <c r="O527" s="73">
        <f>O525-O526-O517-O518</f>
        <v>0</v>
      </c>
      <c r="P527" s="74">
        <f>SUM(D527:O527)</f>
        <v>0</v>
      </c>
      <c r="Q527" s="23"/>
      <c r="R527" s="57" t="s">
        <v>20</v>
      </c>
      <c r="S527" s="23"/>
      <c r="T527" s="23" t="str">
        <f>IF(COUNTIF('[3]Correpondance  PREPA MARG'!A:A,'Prépa marge'!C527)=0,IF(U526="démarque connue (valeur)","",T526),'Prépa marge'!C527)</f>
        <v>Pâtisserie</v>
      </c>
      <c r="U527" s="23" t="str">
        <f t="shared" si="299"/>
        <v/>
      </c>
      <c r="V527" t="str">
        <f>IF(U527="","",IF(U527="CA HT",SUMIF('[3]Correpondance  PREPA MARG'!A:A,'Prépa marge'!T527,'[3]Correpondance  PREPA MARG'!CO:CO),""))</f>
        <v/>
      </c>
      <c r="W527" t="str">
        <f t="shared" si="294"/>
        <v/>
      </c>
      <c r="X527" t="str">
        <f>IF(U527="","",IF(AND(U527="Marge ABACO (valeur)",X521=""),SUMIF('[3]Correpondance  PREPA MARG'!A:A,'Prépa marge'!T527,'[3]Correpondance  PREPA MARG'!DB:DB),""))</f>
        <v/>
      </c>
      <c r="Y527" t="str">
        <f>IF(U527="","",IF(U527="Frais accessoires",SUMIF('[3]Correpondance  PREPA MARG'!A:A,'Prépa marge'!T527,'[3]Correpondance  PREPA MARG'!AO:AO),""))</f>
        <v/>
      </c>
      <c r="Z527" t="str">
        <f>IF(U527="","",IF(U527="Cotisation Centrale",SUMIF('[3]Correpondance  PREPA MARG'!A:A,'Prépa marge'!T527,'[3]Correpondance  PREPA MARG'!BO:BO),""))</f>
        <v/>
      </c>
      <c r="AA527" t="str">
        <f>IF(U527="","",IF(U527="CA HT REEL",SUMIF('[3]Correpondance  PREPA MARG'!A:A,'Prépa marge'!T527,'[3]Correpondance  PREPA MARG'!AB:AB),""))</f>
        <v/>
      </c>
      <c r="AB527" t="str">
        <f>IF(U527="","",IF(U527="CAMV REEL",SUMIF('[3]Correpondance  PREPA MARG'!A:A,'Prépa marge'!T527,'[3]Correpondance  PREPA MARG'!BB:BB),""))</f>
        <v/>
      </c>
      <c r="AC527" t="str">
        <f>IF(U527="","",IF(U527="démarque connue (valeur)",SUMIF('[3]Correpondance  PREPA MARG'!A:A,'Prépa marge'!T527,'[3]Correpondance  PREPA MARG'!DO:DO),""))</f>
        <v/>
      </c>
      <c r="AD527" s="2" t="str">
        <f t="shared" si="298"/>
        <v/>
      </c>
      <c r="AF527" t="s">
        <v>20</v>
      </c>
    </row>
    <row r="528" spans="1:32">
      <c r="A528" s="23"/>
      <c r="B528" s="23"/>
      <c r="C528" s="50" t="s">
        <v>27</v>
      </c>
      <c r="D528" s="67">
        <f t="shared" ref="D528:L528" si="301">IF(D550="ABACO","     néant",IF(D513=0,0,D527/D525))</f>
        <v>0</v>
      </c>
      <c r="E528" s="67">
        <f t="shared" si="301"/>
        <v>0</v>
      </c>
      <c r="F528" s="67" t="str">
        <f t="shared" si="301"/>
        <v xml:space="preserve">     néant</v>
      </c>
      <c r="G528" s="67">
        <f t="shared" si="301"/>
        <v>0</v>
      </c>
      <c r="H528" s="67">
        <f t="shared" si="301"/>
        <v>0</v>
      </c>
      <c r="I528" s="67">
        <f t="shared" si="301"/>
        <v>0</v>
      </c>
      <c r="J528" s="67">
        <f t="shared" si="301"/>
        <v>0</v>
      </c>
      <c r="K528" s="67">
        <f t="shared" si="301"/>
        <v>0</v>
      </c>
      <c r="L528" s="67">
        <f t="shared" si="301"/>
        <v>0</v>
      </c>
      <c r="M528" s="67">
        <f>IF(M550="ABACO","     néant",IF(M513=0,0,M527/M525))</f>
        <v>0</v>
      </c>
      <c r="N528" s="67">
        <f>IF(N550="ABACO","     néant",IF(N513=0,0,N527/N525))</f>
        <v>0</v>
      </c>
      <c r="O528" s="67">
        <f>IF(O550="ABACO","     néant",IF(O513=0,0,O527/O525))</f>
        <v>0</v>
      </c>
      <c r="P528" s="67">
        <f>IF(P550="ABACO","     néant",IF(P513=0,0,P527/P525))</f>
        <v>0</v>
      </c>
      <c r="Q528" s="23"/>
      <c r="R528" s="68" t="s">
        <v>20</v>
      </c>
      <c r="S528" s="23"/>
      <c r="T528" s="23" t="str">
        <f>IF(COUNTIF('[3]Correpondance  PREPA MARG'!A:A,'Prépa marge'!C528)=0,IF(U527="démarque connue (valeur)","",T527),'Prépa marge'!C528)</f>
        <v>Pâtisserie</v>
      </c>
      <c r="U528" s="23" t="str">
        <f t="shared" si="299"/>
        <v/>
      </c>
      <c r="V528" t="str">
        <f>IF(U528="","",IF(U528="CA HT",SUMIF('[3]Correpondance  PREPA MARG'!A:A,'Prépa marge'!T528,'[3]Correpondance  PREPA MARG'!CO:CO),""))</f>
        <v/>
      </c>
      <c r="W528" t="str">
        <f t="shared" si="294"/>
        <v/>
      </c>
      <c r="X528" t="str">
        <f>IF(U528="","",IF(AND(U528="Marge ABACO (valeur)",X522=""),SUMIF('[3]Correpondance  PREPA MARG'!A:A,'Prépa marge'!T528,'[3]Correpondance  PREPA MARG'!DB:DB),""))</f>
        <v/>
      </c>
      <c r="Y528" t="str">
        <f>IF(U528="","",IF(U528="Frais accessoires",SUMIF('[3]Correpondance  PREPA MARG'!A:A,'Prépa marge'!T528,'[3]Correpondance  PREPA MARG'!AO:AO),""))</f>
        <v/>
      </c>
      <c r="Z528" t="str">
        <f>IF(U528="","",IF(U528="Cotisation Centrale",SUMIF('[3]Correpondance  PREPA MARG'!A:A,'Prépa marge'!T528,'[3]Correpondance  PREPA MARG'!BO:BO),""))</f>
        <v/>
      </c>
      <c r="AA528" t="str">
        <f>IF(U528="","",IF(U528="CA HT REEL",SUMIF('[3]Correpondance  PREPA MARG'!A:A,'Prépa marge'!T528,'[3]Correpondance  PREPA MARG'!AB:AB),""))</f>
        <v/>
      </c>
      <c r="AB528" t="str">
        <f>IF(U528="","",IF(U528="CAMV REEL",SUMIF('[3]Correpondance  PREPA MARG'!A:A,'Prépa marge'!T528,'[3]Correpondance  PREPA MARG'!BB:BB),""))</f>
        <v/>
      </c>
      <c r="AC528" t="str">
        <f>IF(U528="","",IF(U528="démarque connue (valeur)",SUMIF('[3]Correpondance  PREPA MARG'!A:A,'Prépa marge'!T528,'[3]Correpondance  PREPA MARG'!DO:DO),""))</f>
        <v/>
      </c>
      <c r="AD528" s="2" t="str">
        <f t="shared" si="298"/>
        <v/>
      </c>
      <c r="AF528" t="s">
        <v>20</v>
      </c>
    </row>
    <row r="529" spans="1:32">
      <c r="A529" s="23"/>
      <c r="B529" s="23"/>
      <c r="C529" s="23"/>
      <c r="D529" s="23"/>
      <c r="E529" s="23"/>
      <c r="F529" s="23"/>
      <c r="G529" s="23"/>
      <c r="H529" s="23"/>
      <c r="I529" s="23"/>
      <c r="J529" s="23"/>
      <c r="K529" s="23"/>
      <c r="L529" s="23"/>
      <c r="M529" s="23"/>
      <c r="N529" s="23"/>
      <c r="O529" s="23"/>
      <c r="P529" s="23"/>
      <c r="Q529" s="23"/>
      <c r="R529" s="29" t="s">
        <v>20</v>
      </c>
      <c r="S529" s="23"/>
      <c r="T529" s="23" t="str">
        <f>IF(COUNTIF('[3]Correpondance  PREPA MARG'!A:A,'Prépa marge'!C529)=0,IF(U528="démarque connue (valeur)","",T528),'Prépa marge'!C529)</f>
        <v>Pâtisserie</v>
      </c>
      <c r="U529" s="23" t="str">
        <f t="shared" si="299"/>
        <v/>
      </c>
      <c r="V529" t="str">
        <f>IF(U529="","",IF(U529="CA HT",SUMIF('[3]Correpondance  PREPA MARG'!A:A,'Prépa marge'!T529,'[3]Correpondance  PREPA MARG'!CO:CO),""))</f>
        <v/>
      </c>
      <c r="W529" t="str">
        <f t="shared" si="294"/>
        <v/>
      </c>
      <c r="X529" t="str">
        <f>IF(U529="","",IF(AND(U529="Marge ABACO (valeur)",X523=""),SUMIF('[3]Correpondance  PREPA MARG'!A:A,'Prépa marge'!T529,'[3]Correpondance  PREPA MARG'!DB:DB),""))</f>
        <v/>
      </c>
      <c r="Y529" t="str">
        <f>IF(U529="","",IF(U529="Frais accessoires",SUMIF('[3]Correpondance  PREPA MARG'!A:A,'Prépa marge'!T529,'[3]Correpondance  PREPA MARG'!AO:AO),""))</f>
        <v/>
      </c>
      <c r="Z529" t="str">
        <f>IF(U529="","",IF(U529="Cotisation Centrale",SUMIF('[3]Correpondance  PREPA MARG'!A:A,'Prépa marge'!T529,'[3]Correpondance  PREPA MARG'!BO:BO),""))</f>
        <v/>
      </c>
      <c r="AA529" t="str">
        <f>IF(U529="","",IF(U529="CA HT REEL",SUMIF('[3]Correpondance  PREPA MARG'!A:A,'Prépa marge'!T529,'[3]Correpondance  PREPA MARG'!AB:AB),""))</f>
        <v/>
      </c>
      <c r="AB529" t="str">
        <f>IF(U529="","",IF(U529="CAMV REEL",SUMIF('[3]Correpondance  PREPA MARG'!A:A,'Prépa marge'!T529,'[3]Correpondance  PREPA MARG'!BB:BB),""))</f>
        <v/>
      </c>
      <c r="AC529" t="str">
        <f>IF(U529="","",IF(U529="démarque connue (valeur)",SUMIF('[3]Correpondance  PREPA MARG'!A:A,'Prépa marge'!T529,'[3]Correpondance  PREPA MARG'!DO:DO),""))</f>
        <v/>
      </c>
      <c r="AD529" s="2" t="str">
        <f t="shared" si="298"/>
        <v/>
      </c>
      <c r="AF529" t="s">
        <v>20</v>
      </c>
    </row>
    <row r="530" spans="1:32">
      <c r="A530" s="23"/>
      <c r="B530" s="23"/>
      <c r="C530" s="75" t="s">
        <v>28</v>
      </c>
      <c r="D530" s="76">
        <f t="shared" ref="D530:L530" si="302">IF(D550="ABACO","       NA",D522-D528)</f>
        <v>0</v>
      </c>
      <c r="E530" s="76">
        <f t="shared" si="302"/>
        <v>0</v>
      </c>
      <c r="F530" s="76" t="str">
        <f t="shared" si="302"/>
        <v xml:space="preserve">       NA</v>
      </c>
      <c r="G530" s="76">
        <f t="shared" si="302"/>
        <v>0</v>
      </c>
      <c r="H530" s="76">
        <f t="shared" si="302"/>
        <v>0</v>
      </c>
      <c r="I530" s="76">
        <f t="shared" si="302"/>
        <v>0</v>
      </c>
      <c r="J530" s="76">
        <f t="shared" si="302"/>
        <v>0</v>
      </c>
      <c r="K530" s="76">
        <f t="shared" si="302"/>
        <v>0</v>
      </c>
      <c r="L530" s="76">
        <f t="shared" si="302"/>
        <v>0</v>
      </c>
      <c r="M530" s="76">
        <f>IF(M550="ABACO","       NA",M522-M528)</f>
        <v>0</v>
      </c>
      <c r="N530" s="76">
        <f>IF(N550="ABACO","       NA",N522-N528)</f>
        <v>0</v>
      </c>
      <c r="O530" s="76">
        <f>IF(O550="ABACO","       NA",O522-O528)</f>
        <v>0</v>
      </c>
      <c r="P530" s="76">
        <f>IF(P550="ABACO","       NA",P522-P528)</f>
        <v>0</v>
      </c>
      <c r="Q530" s="23"/>
      <c r="R530" s="77" t="s">
        <v>20</v>
      </c>
      <c r="S530" s="23"/>
      <c r="T530" s="23" t="str">
        <f>IF(COUNTIF('[3]Correpondance  PREPA MARG'!A:A,'Prépa marge'!C530)=0,IF(U529="démarque connue (valeur)","",T529),'Prépa marge'!C530)</f>
        <v>Pâtisserie</v>
      </c>
      <c r="U530" s="23" t="str">
        <f t="shared" si="299"/>
        <v/>
      </c>
      <c r="V530" t="str">
        <f>IF(U530="","",IF(U530="CA HT",SUMIF('[3]Correpondance  PREPA MARG'!A:A,'Prépa marge'!T530,'[3]Correpondance  PREPA MARG'!CO:CO),""))</f>
        <v/>
      </c>
      <c r="W530" t="str">
        <f t="shared" si="294"/>
        <v/>
      </c>
      <c r="X530" t="str">
        <f>IF(U530="","",IF(AND(U530="Marge ABACO (valeur)",X524=""),SUMIF('[3]Correpondance  PREPA MARG'!A:A,'Prépa marge'!T530,'[3]Correpondance  PREPA MARG'!DB:DB),""))</f>
        <v/>
      </c>
      <c r="Y530" t="str">
        <f>IF(U530="","",IF(U530="Frais accessoires",SUMIF('[3]Correpondance  PREPA MARG'!A:A,'Prépa marge'!T530,'[3]Correpondance  PREPA MARG'!AO:AO),""))</f>
        <v/>
      </c>
      <c r="Z530" t="str">
        <f>IF(U530="","",IF(U530="Cotisation Centrale",SUMIF('[3]Correpondance  PREPA MARG'!A:A,'Prépa marge'!T530,'[3]Correpondance  PREPA MARG'!BO:BO),""))</f>
        <v/>
      </c>
      <c r="AA530" t="str">
        <f>IF(U530="","",IF(U530="CA HT REEL",SUMIF('[3]Correpondance  PREPA MARG'!A:A,'Prépa marge'!T530,'[3]Correpondance  PREPA MARG'!AB:AB),""))</f>
        <v/>
      </c>
      <c r="AB530" t="str">
        <f>IF(U530="","",IF(U530="CAMV REEL",SUMIF('[3]Correpondance  PREPA MARG'!A:A,'Prépa marge'!T530,'[3]Correpondance  PREPA MARG'!BB:BB),""))</f>
        <v/>
      </c>
      <c r="AC530" t="str">
        <f>IF(U530="","",IF(U530="démarque connue (valeur)",SUMIF('[3]Correpondance  PREPA MARG'!A:A,'Prépa marge'!T530,'[3]Correpondance  PREPA MARG'!DO:DO),""))</f>
        <v/>
      </c>
      <c r="AD530" s="2" t="str">
        <f t="shared" si="298"/>
        <v/>
      </c>
      <c r="AF530" t="s">
        <v>20</v>
      </c>
    </row>
    <row r="531" spans="1:32">
      <c r="A531" s="23"/>
      <c r="B531" s="23"/>
      <c r="C531" s="23"/>
      <c r="D531" s="23"/>
      <c r="E531" s="23"/>
      <c r="F531" s="23"/>
      <c r="G531" s="23"/>
      <c r="H531" s="23"/>
      <c r="I531" s="23"/>
      <c r="J531" s="23"/>
      <c r="K531" s="23"/>
      <c r="L531" s="23"/>
      <c r="M531" s="23"/>
      <c r="N531" s="23"/>
      <c r="O531" s="23"/>
      <c r="P531" s="23"/>
      <c r="Q531" s="23"/>
      <c r="R531" s="29" t="s">
        <v>20</v>
      </c>
      <c r="S531" s="23"/>
      <c r="T531" s="23" t="str">
        <f>IF(COUNTIF('[3]Correpondance  PREPA MARG'!A:A,'Prépa marge'!C531)=0,IF(U530="démarque connue (valeur)","",T530),'Prépa marge'!C531)</f>
        <v>Pâtisserie</v>
      </c>
      <c r="U531" s="23" t="str">
        <f t="shared" si="299"/>
        <v/>
      </c>
      <c r="V531" t="str">
        <f>IF(U531="","",IF(U531="CA HT",SUMIF('[3]Correpondance  PREPA MARG'!A:A,'Prépa marge'!T531,'[3]Correpondance  PREPA MARG'!CO:CO),""))</f>
        <v/>
      </c>
      <c r="W531" t="str">
        <f t="shared" si="294"/>
        <v/>
      </c>
      <c r="X531" t="str">
        <f>IF(U531="","",IF(AND(U531="Marge ABACO (valeur)",X525=""),SUMIF('[3]Correpondance  PREPA MARG'!A:A,'Prépa marge'!T531,'[3]Correpondance  PREPA MARG'!DB:DB),""))</f>
        <v/>
      </c>
      <c r="Y531" t="str">
        <f>IF(U531="","",IF(U531="Frais accessoires",SUMIF('[3]Correpondance  PREPA MARG'!A:A,'Prépa marge'!T531,'[3]Correpondance  PREPA MARG'!AO:AO),""))</f>
        <v/>
      </c>
      <c r="Z531" t="str">
        <f>IF(U531="","",IF(U531="Cotisation Centrale",SUMIF('[3]Correpondance  PREPA MARG'!A:A,'Prépa marge'!T531,'[3]Correpondance  PREPA MARG'!BO:BO),""))</f>
        <v/>
      </c>
      <c r="AA531" t="str">
        <f>IF(U531="","",IF(U531="CA HT REEL",SUMIF('[3]Correpondance  PREPA MARG'!A:A,'Prépa marge'!T531,'[3]Correpondance  PREPA MARG'!AB:AB),""))</f>
        <v/>
      </c>
      <c r="AB531" t="str">
        <f>IF(U531="","",IF(U531="CAMV REEL",SUMIF('[3]Correpondance  PREPA MARG'!A:A,'Prépa marge'!T531,'[3]Correpondance  PREPA MARG'!BB:BB),""))</f>
        <v/>
      </c>
      <c r="AC531" t="str">
        <f>IF(U531="","",IF(U531="démarque connue (valeur)",SUMIF('[3]Correpondance  PREPA MARG'!A:A,'Prépa marge'!T531,'[3]Correpondance  PREPA MARG'!DO:DO),""))</f>
        <v/>
      </c>
      <c r="AD531" s="2" t="str">
        <f t="shared" si="298"/>
        <v/>
      </c>
      <c r="AF531" t="s">
        <v>20</v>
      </c>
    </row>
    <row r="532" spans="1:32" ht="15.75" thickBot="1">
      <c r="A532" s="23"/>
      <c r="B532" s="23"/>
      <c r="C532" s="30" t="s">
        <v>29</v>
      </c>
      <c r="D532" s="31"/>
      <c r="E532" s="31"/>
      <c r="F532" s="31"/>
      <c r="G532" s="31"/>
      <c r="H532" s="31"/>
      <c r="I532" s="31"/>
      <c r="J532" s="31"/>
      <c r="K532" s="31"/>
      <c r="L532" s="31"/>
      <c r="M532" s="31"/>
      <c r="N532" s="31"/>
      <c r="O532" s="31"/>
      <c r="P532" s="32"/>
      <c r="Q532" s="23"/>
      <c r="R532" s="33" t="s">
        <v>20</v>
      </c>
      <c r="S532" s="23"/>
      <c r="T532" s="23" t="str">
        <f>IF(COUNTIF('[3]Correpondance  PREPA MARG'!A:A,'Prépa marge'!C532)=0,IF(U531="démarque connue (valeur)","",T531),'Prépa marge'!C532)</f>
        <v>Pâtisserie</v>
      </c>
      <c r="U532" s="23" t="str">
        <f t="shared" si="299"/>
        <v/>
      </c>
      <c r="V532" t="str">
        <f>IF(U532="","",IF(U532="CA HT",SUMIF('[3]Correpondance  PREPA MARG'!A:A,'Prépa marge'!T532,'[3]Correpondance  PREPA MARG'!CO:CO),""))</f>
        <v/>
      </c>
      <c r="W532" t="str">
        <f t="shared" si="294"/>
        <v/>
      </c>
      <c r="X532" t="str">
        <f>IF(U532="","",IF(AND(U532="Marge ABACO (valeur)",X526=""),SUMIF('[3]Correpondance  PREPA MARG'!A:A,'Prépa marge'!T532,'[3]Correpondance  PREPA MARG'!DB:DB),""))</f>
        <v/>
      </c>
      <c r="Y532" t="str">
        <f>IF(U532="","",IF(U532="Frais accessoires",SUMIF('[3]Correpondance  PREPA MARG'!A:A,'Prépa marge'!T532,'[3]Correpondance  PREPA MARG'!AO:AO),""))</f>
        <v/>
      </c>
      <c r="Z532" t="str">
        <f>IF(U532="","",IF(U532="Cotisation Centrale",SUMIF('[3]Correpondance  PREPA MARG'!A:A,'Prépa marge'!T532,'[3]Correpondance  PREPA MARG'!BO:BO),""))</f>
        <v/>
      </c>
      <c r="AA532" t="str">
        <f>IF(U532="","",IF(U532="CA HT REEL",SUMIF('[3]Correpondance  PREPA MARG'!A:A,'Prépa marge'!T532,'[3]Correpondance  PREPA MARG'!AB:AB),""))</f>
        <v/>
      </c>
      <c r="AB532" t="str">
        <f>IF(U532="","",IF(U532="CAMV REEL",SUMIF('[3]Correpondance  PREPA MARG'!A:A,'Prépa marge'!T532,'[3]Correpondance  PREPA MARG'!BB:BB),""))</f>
        <v/>
      </c>
      <c r="AC532" t="str">
        <f>IF(U532="","",IF(U532="démarque connue (valeur)",SUMIF('[3]Correpondance  PREPA MARG'!A:A,'Prépa marge'!T532,'[3]Correpondance  PREPA MARG'!DO:DO),""))</f>
        <v/>
      </c>
      <c r="AD532" s="2" t="str">
        <f t="shared" si="298"/>
        <v/>
      </c>
      <c r="AF532" t="s">
        <v>20</v>
      </c>
    </row>
    <row r="533" spans="1:32" ht="15.75" thickBot="1">
      <c r="A533" s="23"/>
      <c r="B533" s="23"/>
      <c r="C533" s="54" t="s">
        <v>7</v>
      </c>
      <c r="D533" s="78"/>
      <c r="E533" s="79"/>
      <c r="F533" s="79"/>
      <c r="G533" s="79"/>
      <c r="H533" s="79"/>
      <c r="I533" s="79"/>
      <c r="J533" s="79"/>
      <c r="K533" s="79"/>
      <c r="L533" s="79"/>
      <c r="M533" s="79"/>
      <c r="N533" s="79"/>
      <c r="O533" s="80"/>
      <c r="P533" s="44">
        <f>SUM(D533:O533)</f>
        <v>0</v>
      </c>
      <c r="Q533" s="23"/>
      <c r="R533" s="45">
        <v>3011</v>
      </c>
      <c r="S533" s="23"/>
      <c r="T533" s="23" t="str">
        <f>IF(COUNTIF('[3]Correpondance  PREPA MARG'!A:A,'Prépa marge'!C533)=0,IF(U532="démarque connue (valeur)","",T532),'Prépa marge'!C533)</f>
        <v>Pâtisserie</v>
      </c>
      <c r="U533" s="23" t="str">
        <f t="shared" si="299"/>
        <v>démarque connue (valeur)</v>
      </c>
      <c r="V533" t="str">
        <f>IF(U533="","",IF(U533="CA HT",SUMIF('[3]Correpondance  PREPA MARG'!A:A,'Prépa marge'!T533,'[3]Correpondance  PREPA MARG'!CO:CO),""))</f>
        <v/>
      </c>
      <c r="W533" t="str">
        <f t="shared" si="294"/>
        <v/>
      </c>
      <c r="X533" t="str">
        <f>IF(U533="","",IF(AND(U533="Marge ABACO (valeur)",X527=""),SUMIF('[3]Correpondance  PREPA MARG'!A:A,'Prépa marge'!T533,'[3]Correpondance  PREPA MARG'!DB:DB),""))</f>
        <v/>
      </c>
      <c r="Y533" t="str">
        <f>IF(U533="","",IF(U533="Frais accessoires",SUMIF('[3]Correpondance  PREPA MARG'!A:A,'Prépa marge'!T533,'[3]Correpondance  PREPA MARG'!AO:AO),""))</f>
        <v/>
      </c>
      <c r="Z533" t="str">
        <f>IF(U533="","",IF(U533="Cotisation Centrale",SUMIF('[3]Correpondance  PREPA MARG'!A:A,'Prépa marge'!T533,'[3]Correpondance  PREPA MARG'!BO:BO),""))</f>
        <v/>
      </c>
      <c r="AA533" t="str">
        <f>IF(U533="","",IF(U533="CA HT REEL",SUMIF('[3]Correpondance  PREPA MARG'!A:A,'Prépa marge'!T533,'[3]Correpondance  PREPA MARG'!AB:AB),""))</f>
        <v/>
      </c>
      <c r="AB533" t="str">
        <f>IF(U533="","",IF(U533="CAMV REEL",SUMIF('[3]Correpondance  PREPA MARG'!A:A,'Prépa marge'!T533,'[3]Correpondance  PREPA MARG'!BB:BB),""))</f>
        <v/>
      </c>
      <c r="AC533">
        <f ca="1">IF(U533="","",IF(U533="démarque connue (valeur)",SUMIF('[3]Correpondance  PREPA MARG'!A:A,'Prépa marge'!T533,'[3]Correpondance  PREPA MARG'!DO:DO),""))</f>
        <v>0</v>
      </c>
      <c r="AD533" s="2" t="str">
        <f t="shared" ca="1" si="298"/>
        <v/>
      </c>
      <c r="AF533">
        <v>3003</v>
      </c>
    </row>
    <row r="534" spans="1:32" ht="15.75" thickBot="1">
      <c r="A534" s="23"/>
      <c r="B534" s="23"/>
      <c r="C534" s="59" t="s">
        <v>30</v>
      </c>
      <c r="D534" s="81">
        <f t="shared" ref="D534:L534" si="303">IF(D525=0,0,D533/D525)</f>
        <v>0</v>
      </c>
      <c r="E534" s="81">
        <f t="shared" si="303"/>
        <v>0</v>
      </c>
      <c r="F534" s="81">
        <f t="shared" si="303"/>
        <v>0</v>
      </c>
      <c r="G534" s="81">
        <f t="shared" si="303"/>
        <v>0</v>
      </c>
      <c r="H534" s="81">
        <f t="shared" si="303"/>
        <v>0</v>
      </c>
      <c r="I534" s="81">
        <f t="shared" si="303"/>
        <v>0</v>
      </c>
      <c r="J534" s="81">
        <f t="shared" si="303"/>
        <v>0</v>
      </c>
      <c r="K534" s="81">
        <f t="shared" si="303"/>
        <v>0</v>
      </c>
      <c r="L534" s="81">
        <f t="shared" si="303"/>
        <v>0</v>
      </c>
      <c r="M534" s="81">
        <f>IF(M525=0,0,M533/M525)</f>
        <v>0</v>
      </c>
      <c r="N534" s="81">
        <f>IF(N525=0,0,N533/N525)</f>
        <v>0</v>
      </c>
      <c r="O534" s="81">
        <f>IF(O525=0,0,O533/O525)</f>
        <v>0</v>
      </c>
      <c r="P534" s="82">
        <f>IF(P525=0,0,P533/P525)</f>
        <v>0</v>
      </c>
      <c r="Q534" s="23"/>
      <c r="R534" s="83" t="s">
        <v>20</v>
      </c>
      <c r="S534" s="23"/>
      <c r="T534" s="23" t="str">
        <f>IF(COUNTIF('[3]Correpondance  PREPA MARG'!A:A,'Prépa marge'!C534)=0,IF(U533="démarque connue (valeur)","",T533),'Prépa marge'!C534)</f>
        <v/>
      </c>
      <c r="U534" s="23" t="str">
        <f t="shared" si="299"/>
        <v/>
      </c>
      <c r="V534" t="str">
        <f>IF(U534="","",IF(U534="CA HT",SUMIF('[3]Correpondance  PREPA MARG'!A:A,'Prépa marge'!T534,'[3]Correpondance  PREPA MARG'!CO:CO),""))</f>
        <v/>
      </c>
      <c r="W534" t="str">
        <f t="shared" si="294"/>
        <v/>
      </c>
      <c r="X534" t="str">
        <f>IF(U534="","",IF(AND(U534="Marge ABACO (valeur)",X528=""),SUMIF('[3]Correpondance  PREPA MARG'!A:A,'Prépa marge'!T534,'[3]Correpondance  PREPA MARG'!DB:DB),""))</f>
        <v/>
      </c>
      <c r="Y534" t="str">
        <f>IF(U534="","",IF(U534="Frais accessoires",SUMIF('[3]Correpondance  PREPA MARG'!A:A,'Prépa marge'!T534,'[3]Correpondance  PREPA MARG'!AO:AO),""))</f>
        <v/>
      </c>
      <c r="Z534" t="str">
        <f>IF(U534="","",IF(U534="Cotisation Centrale",SUMIF('[3]Correpondance  PREPA MARG'!A:A,'Prépa marge'!T534,'[3]Correpondance  PREPA MARG'!BO:BO),""))</f>
        <v/>
      </c>
      <c r="AA534" t="str">
        <f>IF(U534="","",IF(U534="CA HT REEL",SUMIF('[3]Correpondance  PREPA MARG'!A:A,'Prépa marge'!T534,'[3]Correpondance  PREPA MARG'!AB:AB),""))</f>
        <v/>
      </c>
      <c r="AB534" t="str">
        <f>IF(U534="","",IF(U534="CAMV REEL",SUMIF('[3]Correpondance  PREPA MARG'!A:A,'Prépa marge'!T534,'[3]Correpondance  PREPA MARG'!BB:BB),""))</f>
        <v/>
      </c>
      <c r="AC534" t="str">
        <f>IF(U534="","",IF(U534="démarque connue (valeur)",SUMIF('[3]Correpondance  PREPA MARG'!A:A,'Prépa marge'!T534,'[3]Correpondance  PREPA MARG'!DO:DO),""))</f>
        <v/>
      </c>
      <c r="AD534" s="2" t="str">
        <f t="shared" si="298"/>
        <v/>
      </c>
      <c r="AF534" t="s">
        <v>20</v>
      </c>
    </row>
    <row r="535" spans="1:32" ht="15.75" thickBot="1">
      <c r="A535" s="23"/>
      <c r="B535" s="23"/>
      <c r="C535" s="84" t="s">
        <v>31</v>
      </c>
      <c r="D535" s="85"/>
      <c r="E535" s="86"/>
      <c r="F535" s="86"/>
      <c r="G535" s="86"/>
      <c r="H535" s="86"/>
      <c r="I535" s="86"/>
      <c r="J535" s="86"/>
      <c r="K535" s="86"/>
      <c r="L535" s="86"/>
      <c r="M535" s="86"/>
      <c r="N535" s="86"/>
      <c r="O535" s="87"/>
      <c r="P535" s="88">
        <f>IF(P525&lt;&gt;0,P536/P525,0)</f>
        <v>0</v>
      </c>
      <c r="Q535" s="23"/>
      <c r="R535" s="83" t="s">
        <v>20</v>
      </c>
      <c r="S535" s="23"/>
      <c r="T535" s="23" t="str">
        <f>IF(COUNTIF('[3]Correpondance  PREPA MARG'!A:A,'Prépa marge'!C535)=0,IF(U534="démarque connue (valeur)","",T534),'Prépa marge'!C535)</f>
        <v/>
      </c>
      <c r="U535" s="23" t="str">
        <f t="shared" si="299"/>
        <v/>
      </c>
      <c r="V535" t="str">
        <f>IF(U535="","",IF(U535="CA HT",SUMIF('[3]Correpondance  PREPA MARG'!A:A,'Prépa marge'!T535,'[3]Correpondance  PREPA MARG'!CO:CO),""))</f>
        <v/>
      </c>
      <c r="W535" t="str">
        <f t="shared" si="294"/>
        <v/>
      </c>
      <c r="X535" t="str">
        <f>IF(U535="","",IF(AND(U535="Marge ABACO (valeur)",X529=""),SUMIF('[3]Correpondance  PREPA MARG'!A:A,'Prépa marge'!T535,'[3]Correpondance  PREPA MARG'!DB:DB),""))</f>
        <v/>
      </c>
      <c r="Y535" t="str">
        <f>IF(U535="","",IF(U535="Frais accessoires",SUMIF('[3]Correpondance  PREPA MARG'!A:A,'Prépa marge'!T535,'[3]Correpondance  PREPA MARG'!AO:AO),""))</f>
        <v/>
      </c>
      <c r="Z535" t="str">
        <f>IF(U535="","",IF(U535="Cotisation Centrale",SUMIF('[3]Correpondance  PREPA MARG'!A:A,'Prépa marge'!T535,'[3]Correpondance  PREPA MARG'!BO:BO),""))</f>
        <v/>
      </c>
      <c r="AA535" t="str">
        <f>IF(U535="","",IF(U535="CA HT REEL",SUMIF('[3]Correpondance  PREPA MARG'!A:A,'Prépa marge'!T535,'[3]Correpondance  PREPA MARG'!AB:AB),""))</f>
        <v/>
      </c>
      <c r="AB535" t="str">
        <f>IF(U535="","",IF(U535="CAMV REEL",SUMIF('[3]Correpondance  PREPA MARG'!A:A,'Prépa marge'!T535,'[3]Correpondance  PREPA MARG'!BB:BB),""))</f>
        <v/>
      </c>
      <c r="AC535" t="str">
        <f>IF(U535="","",IF(U535="démarque connue (valeur)",SUMIF('[3]Correpondance  PREPA MARG'!A:A,'Prépa marge'!T535,'[3]Correpondance  PREPA MARG'!DO:DO),""))</f>
        <v/>
      </c>
      <c r="AD535" s="2" t="str">
        <f t="shared" si="298"/>
        <v/>
      </c>
      <c r="AF535" t="s">
        <v>20</v>
      </c>
    </row>
    <row r="536" spans="1:32" ht="15.75" thickBot="1">
      <c r="A536" s="23"/>
      <c r="B536" s="23"/>
      <c r="C536" s="89" t="s">
        <v>32</v>
      </c>
      <c r="D536" s="47">
        <f t="shared" ref="D536:L536" si="304">D525*D535</f>
        <v>0</v>
      </c>
      <c r="E536" s="47">
        <f t="shared" si="304"/>
        <v>0</v>
      </c>
      <c r="F536" s="47">
        <f t="shared" si="304"/>
        <v>0</v>
      </c>
      <c r="G536" s="47">
        <f t="shared" si="304"/>
        <v>0</v>
      </c>
      <c r="H536" s="47">
        <f t="shared" si="304"/>
        <v>0</v>
      </c>
      <c r="I536" s="47">
        <f t="shared" si="304"/>
        <v>0</v>
      </c>
      <c r="J536" s="47">
        <f t="shared" si="304"/>
        <v>0</v>
      </c>
      <c r="K536" s="47">
        <f t="shared" si="304"/>
        <v>0</v>
      </c>
      <c r="L536" s="47">
        <f t="shared" si="304"/>
        <v>0</v>
      </c>
      <c r="M536" s="47">
        <f>M525*M535</f>
        <v>0</v>
      </c>
      <c r="N536" s="47">
        <f>N525*N535</f>
        <v>0</v>
      </c>
      <c r="O536" s="47">
        <f>O525*O535</f>
        <v>0</v>
      </c>
      <c r="P536" s="90">
        <f>SUM(D536:O536)</f>
        <v>0</v>
      </c>
      <c r="Q536" s="23"/>
      <c r="R536" s="91" t="s">
        <v>20</v>
      </c>
      <c r="S536" s="92"/>
      <c r="T536" s="23" t="str">
        <f>IF(COUNTIF('[3]Correpondance  PREPA MARG'!A:A,'Prépa marge'!C536)=0,IF(U535="démarque connue (valeur)","",T535),'Prépa marge'!C536)</f>
        <v/>
      </c>
      <c r="U536" s="23" t="str">
        <f t="shared" si="299"/>
        <v/>
      </c>
      <c r="V536" t="str">
        <f>IF(U536="","",IF(U536="CA HT",SUMIF('[3]Correpondance  PREPA MARG'!A:A,'Prépa marge'!T536,'[3]Correpondance  PREPA MARG'!CO:CO),""))</f>
        <v/>
      </c>
      <c r="W536" t="str">
        <f t="shared" si="294"/>
        <v/>
      </c>
      <c r="X536" t="str">
        <f>IF(U536="","",IF(AND(U536="Marge ABACO (valeur)",X530=""),SUMIF('[3]Correpondance  PREPA MARG'!A:A,'Prépa marge'!T536,'[3]Correpondance  PREPA MARG'!DB:DB),""))</f>
        <v/>
      </c>
      <c r="Y536" t="str">
        <f>IF(U536="","",IF(U536="Frais accessoires",SUMIF('[3]Correpondance  PREPA MARG'!A:A,'Prépa marge'!T536,'[3]Correpondance  PREPA MARG'!AO:AO),""))</f>
        <v/>
      </c>
      <c r="Z536" t="str">
        <f>IF(U536="","",IF(U536="Cotisation Centrale",SUMIF('[3]Correpondance  PREPA MARG'!A:A,'Prépa marge'!T536,'[3]Correpondance  PREPA MARG'!BO:BO),""))</f>
        <v/>
      </c>
      <c r="AA536" t="str">
        <f>IF(U536="","",IF(U536="CA HT REEL",SUMIF('[3]Correpondance  PREPA MARG'!A:A,'Prépa marge'!T536,'[3]Correpondance  PREPA MARG'!AB:AB),""))</f>
        <v/>
      </c>
      <c r="AB536" t="str">
        <f>IF(U536="","",IF(U536="CAMV REEL",SUMIF('[3]Correpondance  PREPA MARG'!A:A,'Prépa marge'!T536,'[3]Correpondance  PREPA MARG'!BB:BB),""))</f>
        <v/>
      </c>
      <c r="AC536" t="str">
        <f>IF(U536="","",IF(U536="démarque connue (valeur)",SUMIF('[3]Correpondance  PREPA MARG'!A:A,'Prépa marge'!T536,'[3]Correpondance  PREPA MARG'!DO:DO),""))</f>
        <v/>
      </c>
      <c r="AD536" s="2" t="str">
        <f t="shared" si="298"/>
        <v/>
      </c>
      <c r="AF536" t="s">
        <v>20</v>
      </c>
    </row>
    <row r="537" spans="1:32" ht="15.75" thickBot="1">
      <c r="A537" s="23"/>
      <c r="B537" s="23"/>
      <c r="C537" s="84" t="s">
        <v>33</v>
      </c>
      <c r="D537" s="93"/>
      <c r="E537" s="94"/>
      <c r="F537" s="94"/>
      <c r="G537" s="94"/>
      <c r="H537" s="94"/>
      <c r="I537" s="94"/>
      <c r="J537" s="94"/>
      <c r="K537" s="94"/>
      <c r="L537" s="94"/>
      <c r="M537" s="94"/>
      <c r="N537" s="94"/>
      <c r="O537" s="95"/>
      <c r="P537" s="96">
        <f>SUM(D537:O537)</f>
        <v>0</v>
      </c>
      <c r="Q537" s="23"/>
      <c r="R537" s="91" t="s">
        <v>20</v>
      </c>
      <c r="S537" s="92"/>
      <c r="T537" s="23" t="str">
        <f>IF(COUNTIF('[3]Correpondance  PREPA MARG'!A:A,'Prépa marge'!C537)=0,IF(U536="démarque connue (valeur)","",T536),'Prépa marge'!C537)</f>
        <v/>
      </c>
      <c r="U537" s="23" t="str">
        <f t="shared" si="299"/>
        <v/>
      </c>
      <c r="V537" t="str">
        <f>IF(U537="","",IF(U537="CA HT",SUMIF('[3]Correpondance  PREPA MARG'!A:A,'Prépa marge'!T537,'[3]Correpondance  PREPA MARG'!CO:CO),""))</f>
        <v/>
      </c>
      <c r="W537" t="str">
        <f t="shared" si="294"/>
        <v/>
      </c>
      <c r="X537" t="str">
        <f>IF(U537="","",IF(AND(U537="Marge ABACO (valeur)",X531=""),SUMIF('[3]Correpondance  PREPA MARG'!A:A,'Prépa marge'!T537,'[3]Correpondance  PREPA MARG'!DB:DB),""))</f>
        <v/>
      </c>
      <c r="Y537" t="str">
        <f>IF(U537="","",IF(U537="Frais accessoires",SUMIF('[3]Correpondance  PREPA MARG'!A:A,'Prépa marge'!T537,'[3]Correpondance  PREPA MARG'!AO:AO),""))</f>
        <v/>
      </c>
      <c r="Z537" t="str">
        <f>IF(U537="","",IF(U537="Cotisation Centrale",SUMIF('[3]Correpondance  PREPA MARG'!A:A,'Prépa marge'!T537,'[3]Correpondance  PREPA MARG'!BO:BO),""))</f>
        <v/>
      </c>
      <c r="AA537" t="str">
        <f>IF(U537="","",IF(U537="CA HT REEL",SUMIF('[3]Correpondance  PREPA MARG'!A:A,'Prépa marge'!T537,'[3]Correpondance  PREPA MARG'!AB:AB),""))</f>
        <v/>
      </c>
      <c r="AB537" t="str">
        <f>IF(U537="","",IF(U537="CAMV REEL",SUMIF('[3]Correpondance  PREPA MARG'!A:A,'Prépa marge'!T537,'[3]Correpondance  PREPA MARG'!BB:BB),""))</f>
        <v/>
      </c>
      <c r="AC537" t="str">
        <f>IF(U537="","",IF(U537="démarque connue (valeur)",SUMIF('[3]Correpondance  PREPA MARG'!A:A,'Prépa marge'!T537,'[3]Correpondance  PREPA MARG'!DO:DO),""))</f>
        <v/>
      </c>
      <c r="AD537" s="2" t="str">
        <f t="shared" si="298"/>
        <v/>
      </c>
      <c r="AF537" t="s">
        <v>20</v>
      </c>
    </row>
    <row r="538" spans="1:32">
      <c r="A538" s="23"/>
      <c r="B538" s="23"/>
      <c r="C538" s="59" t="s">
        <v>34</v>
      </c>
      <c r="D538" s="81">
        <f t="shared" ref="D538:L538" si="305">IF(D525&lt;&gt;0,D537/D525,0)</f>
        <v>0</v>
      </c>
      <c r="E538" s="81">
        <f t="shared" si="305"/>
        <v>0</v>
      </c>
      <c r="F538" s="81">
        <f t="shared" si="305"/>
        <v>0</v>
      </c>
      <c r="G538" s="81">
        <f t="shared" si="305"/>
        <v>0</v>
      </c>
      <c r="H538" s="81">
        <f t="shared" si="305"/>
        <v>0</v>
      </c>
      <c r="I538" s="81">
        <f t="shared" si="305"/>
        <v>0</v>
      </c>
      <c r="J538" s="81">
        <f t="shared" si="305"/>
        <v>0</v>
      </c>
      <c r="K538" s="81">
        <f t="shared" si="305"/>
        <v>0</v>
      </c>
      <c r="L538" s="81">
        <f t="shared" si="305"/>
        <v>0</v>
      </c>
      <c r="M538" s="81">
        <f>IF(M525&lt;&gt;0,M537/M525,0)</f>
        <v>0</v>
      </c>
      <c r="N538" s="81">
        <f>IF(N525&lt;&gt;0,N537/N525,0)</f>
        <v>0</v>
      </c>
      <c r="O538" s="81">
        <f>IF(O525&lt;&gt;0,O537/O525,0)</f>
        <v>0</v>
      </c>
      <c r="P538" s="82">
        <f>IF(P525&lt;&gt;0,P537/P525,0)</f>
        <v>0</v>
      </c>
      <c r="Q538" s="23"/>
      <c r="R538" s="83" t="s">
        <v>20</v>
      </c>
      <c r="S538" s="97"/>
      <c r="T538" s="23" t="str">
        <f>IF(COUNTIF('[3]Correpondance  PREPA MARG'!A:A,'Prépa marge'!C538)=0,IF(U537="démarque connue (valeur)","",T537),'Prépa marge'!C538)</f>
        <v/>
      </c>
      <c r="U538" s="23" t="str">
        <f t="shared" si="299"/>
        <v/>
      </c>
      <c r="V538" t="str">
        <f>IF(U538="","",IF(U538="CA HT",SUMIF('[3]Correpondance  PREPA MARG'!A:A,'Prépa marge'!T538,'[3]Correpondance  PREPA MARG'!CO:CO),""))</f>
        <v/>
      </c>
      <c r="W538" t="str">
        <f t="shared" si="294"/>
        <v/>
      </c>
      <c r="X538" t="str">
        <f>IF(U538="","",IF(AND(U538="Marge ABACO (valeur)",X532=""),SUMIF('[3]Correpondance  PREPA MARG'!A:A,'Prépa marge'!T538,'[3]Correpondance  PREPA MARG'!DB:DB),""))</f>
        <v/>
      </c>
      <c r="Y538" t="str">
        <f>IF(U538="","",IF(U538="Frais accessoires",SUMIF('[3]Correpondance  PREPA MARG'!A:A,'Prépa marge'!T538,'[3]Correpondance  PREPA MARG'!AO:AO),""))</f>
        <v/>
      </c>
      <c r="Z538" t="str">
        <f>IF(U538="","",IF(U538="Cotisation Centrale",SUMIF('[3]Correpondance  PREPA MARG'!A:A,'Prépa marge'!T538,'[3]Correpondance  PREPA MARG'!BO:BO),""))</f>
        <v/>
      </c>
      <c r="AA538" t="str">
        <f>IF(U538="","",IF(U538="CA HT REEL",SUMIF('[3]Correpondance  PREPA MARG'!A:A,'Prépa marge'!T538,'[3]Correpondance  PREPA MARG'!AB:AB),""))</f>
        <v/>
      </c>
      <c r="AB538" t="str">
        <f>IF(U538="","",IF(U538="CAMV REEL",SUMIF('[3]Correpondance  PREPA MARG'!A:A,'Prépa marge'!T538,'[3]Correpondance  PREPA MARG'!BB:BB),""))</f>
        <v/>
      </c>
      <c r="AC538" t="str">
        <f>IF(U538="","",IF(U538="démarque connue (valeur)",SUMIF('[3]Correpondance  PREPA MARG'!A:A,'Prépa marge'!T538,'[3]Correpondance  PREPA MARG'!DO:DO),""))</f>
        <v/>
      </c>
      <c r="AD538" s="2" t="str">
        <f t="shared" si="298"/>
        <v/>
      </c>
      <c r="AF538" t="s">
        <v>20</v>
      </c>
    </row>
    <row r="539" spans="1:32">
      <c r="A539" s="23"/>
      <c r="B539" s="23"/>
      <c r="C539" s="59" t="s">
        <v>35</v>
      </c>
      <c r="D539" s="98">
        <f>D513-D525</f>
        <v>0</v>
      </c>
      <c r="E539" s="98">
        <f>E513-E525</f>
        <v>0</v>
      </c>
      <c r="F539" s="98">
        <f>F513-F525</f>
        <v>0</v>
      </c>
      <c r="G539" s="98">
        <f t="shared" ref="G539:L539" si="306">G513-G525</f>
        <v>0</v>
      </c>
      <c r="H539" s="98">
        <f t="shared" si="306"/>
        <v>0</v>
      </c>
      <c r="I539" s="98">
        <f t="shared" si="306"/>
        <v>0</v>
      </c>
      <c r="J539" s="98">
        <f t="shared" si="306"/>
        <v>0</v>
      </c>
      <c r="K539" s="98">
        <f t="shared" si="306"/>
        <v>0</v>
      </c>
      <c r="L539" s="98">
        <f t="shared" si="306"/>
        <v>0</v>
      </c>
      <c r="M539" s="98">
        <f>M513-M525</f>
        <v>0</v>
      </c>
      <c r="N539" s="98">
        <f>N513-N525</f>
        <v>0</v>
      </c>
      <c r="O539" s="98">
        <f>O513-O525</f>
        <v>0</v>
      </c>
      <c r="P539" s="74">
        <f>SUM(D539:O539)</f>
        <v>0</v>
      </c>
      <c r="Q539" s="23"/>
      <c r="R539" s="57" t="s">
        <v>20</v>
      </c>
      <c r="S539" s="92"/>
      <c r="T539" s="23" t="str">
        <f>IF(COUNTIF('[3]Correpondance  PREPA MARG'!A:A,'Prépa marge'!C539)=0,IF(U538="démarque connue (valeur)","",T538),'Prépa marge'!C539)</f>
        <v/>
      </c>
      <c r="U539" s="23" t="str">
        <f t="shared" si="299"/>
        <v/>
      </c>
      <c r="V539" t="str">
        <f>IF(U539="","",IF(U539="CA HT",SUMIF('[3]Correpondance  PREPA MARG'!A:A,'Prépa marge'!T539,'[3]Correpondance  PREPA MARG'!CO:CO),""))</f>
        <v/>
      </c>
      <c r="W539" t="str">
        <f t="shared" si="294"/>
        <v/>
      </c>
      <c r="X539" t="str">
        <f>IF(U539="","",IF(AND(U539="Marge ABACO (valeur)",X533=""),SUMIF('[3]Correpondance  PREPA MARG'!A:A,'Prépa marge'!T539,'[3]Correpondance  PREPA MARG'!DB:DB),""))</f>
        <v/>
      </c>
      <c r="Y539" t="str">
        <f>IF(U539="","",IF(U539="Frais accessoires",SUMIF('[3]Correpondance  PREPA MARG'!A:A,'Prépa marge'!T539,'[3]Correpondance  PREPA MARG'!AO:AO),""))</f>
        <v/>
      </c>
      <c r="Z539" t="str">
        <f>IF(U539="","",IF(U539="Cotisation Centrale",SUMIF('[3]Correpondance  PREPA MARG'!A:A,'Prépa marge'!T539,'[3]Correpondance  PREPA MARG'!BO:BO),""))</f>
        <v/>
      </c>
      <c r="AA539" t="str">
        <f>IF(U539="","",IF(U539="CA HT REEL",SUMIF('[3]Correpondance  PREPA MARG'!A:A,'Prépa marge'!T539,'[3]Correpondance  PREPA MARG'!AB:AB),""))</f>
        <v/>
      </c>
      <c r="AB539" t="str">
        <f>IF(U539="","",IF(U539="CAMV REEL",SUMIF('[3]Correpondance  PREPA MARG'!A:A,'Prépa marge'!T539,'[3]Correpondance  PREPA MARG'!BB:BB),""))</f>
        <v/>
      </c>
      <c r="AC539" t="str">
        <f>IF(U539="","",IF(U539="démarque connue (valeur)",SUMIF('[3]Correpondance  PREPA MARG'!A:A,'Prépa marge'!T539,'[3]Correpondance  PREPA MARG'!DO:DO),""))</f>
        <v/>
      </c>
      <c r="AD539" s="2" t="str">
        <f t="shared" si="298"/>
        <v/>
      </c>
      <c r="AF539" t="s">
        <v>20</v>
      </c>
    </row>
    <row r="540" spans="1:32">
      <c r="A540" s="23"/>
      <c r="B540" s="23"/>
      <c r="C540" s="59" t="s">
        <v>22</v>
      </c>
      <c r="D540" s="99">
        <f t="shared" ref="D540:L540" si="307">IF(D525&lt;&gt;0,D539/D525,0)</f>
        <v>0</v>
      </c>
      <c r="E540" s="99">
        <f t="shared" si="307"/>
        <v>0</v>
      </c>
      <c r="F540" s="99">
        <f t="shared" si="307"/>
        <v>0</v>
      </c>
      <c r="G540" s="99">
        <f t="shared" si="307"/>
        <v>0</v>
      </c>
      <c r="H540" s="99">
        <f t="shared" si="307"/>
        <v>0</v>
      </c>
      <c r="I540" s="99">
        <f t="shared" si="307"/>
        <v>0</v>
      </c>
      <c r="J540" s="99">
        <f t="shared" si="307"/>
        <v>0</v>
      </c>
      <c r="K540" s="99">
        <f t="shared" si="307"/>
        <v>0</v>
      </c>
      <c r="L540" s="99">
        <f t="shared" si="307"/>
        <v>0</v>
      </c>
      <c r="M540" s="99">
        <f>IF(M525&lt;&gt;0,M539/M525,0)</f>
        <v>0</v>
      </c>
      <c r="N540" s="99">
        <f>IF(N525&lt;&gt;0,N539/N525,0)</f>
        <v>0</v>
      </c>
      <c r="O540" s="99">
        <f>IF(O525&lt;&gt;0,O539/O525,0)</f>
        <v>0</v>
      </c>
      <c r="P540" s="61">
        <f>IF(P525&lt;&gt;0,P539/P525,0)</f>
        <v>0</v>
      </c>
      <c r="Q540" s="23"/>
      <c r="R540" s="62" t="s">
        <v>20</v>
      </c>
      <c r="S540" s="92"/>
      <c r="T540" s="23" t="str">
        <f>IF(COUNTIF('[3]Correpondance  PREPA MARG'!A:A,'Prépa marge'!C540)=0,IF(U539="démarque connue (valeur)","",T539),'Prépa marge'!C540)</f>
        <v/>
      </c>
      <c r="U540" s="23" t="str">
        <f t="shared" si="299"/>
        <v/>
      </c>
      <c r="V540" t="str">
        <f>IF(U540="","",IF(U540="CA HT",SUMIF('[3]Correpondance  PREPA MARG'!A:A,'Prépa marge'!T540,'[3]Correpondance  PREPA MARG'!CO:CO),""))</f>
        <v/>
      </c>
      <c r="W540" t="str">
        <f t="shared" si="294"/>
        <v/>
      </c>
      <c r="X540" t="str">
        <f>IF(U540="","",IF(AND(U540="Marge ABACO (valeur)",X534=""),SUMIF('[3]Correpondance  PREPA MARG'!A:A,'Prépa marge'!T540,'[3]Correpondance  PREPA MARG'!DB:DB),""))</f>
        <v/>
      </c>
      <c r="Y540" t="str">
        <f>IF(U540="","",IF(U540="Frais accessoires",SUMIF('[3]Correpondance  PREPA MARG'!A:A,'Prépa marge'!T540,'[3]Correpondance  PREPA MARG'!AO:AO),""))</f>
        <v/>
      </c>
      <c r="Z540" t="str">
        <f>IF(U540="","",IF(U540="Cotisation Centrale",SUMIF('[3]Correpondance  PREPA MARG'!A:A,'Prépa marge'!T540,'[3]Correpondance  PREPA MARG'!BO:BO),""))</f>
        <v/>
      </c>
      <c r="AA540" t="str">
        <f>IF(U540="","",IF(U540="CA HT REEL",SUMIF('[3]Correpondance  PREPA MARG'!A:A,'Prépa marge'!T540,'[3]Correpondance  PREPA MARG'!AB:AB),""))</f>
        <v/>
      </c>
      <c r="AB540" t="str">
        <f>IF(U540="","",IF(U540="CAMV REEL",SUMIF('[3]Correpondance  PREPA MARG'!A:A,'Prépa marge'!T540,'[3]Correpondance  PREPA MARG'!BB:BB),""))</f>
        <v/>
      </c>
      <c r="AC540" t="str">
        <f>IF(U540="","",IF(U540="démarque connue (valeur)",SUMIF('[3]Correpondance  PREPA MARG'!A:A,'Prépa marge'!T540,'[3]Correpondance  PREPA MARG'!DO:DO),""))</f>
        <v/>
      </c>
      <c r="AD540" s="2" t="str">
        <f t="shared" si="298"/>
        <v/>
      </c>
      <c r="AF540" t="s">
        <v>20</v>
      </c>
    </row>
    <row r="541" spans="1:32">
      <c r="A541" s="23"/>
      <c r="B541" s="23"/>
      <c r="C541" s="100" t="s">
        <v>36</v>
      </c>
      <c r="D541" s="47">
        <f t="shared" ref="D541:L541" si="308">D521-D533-D536-D537-D539</f>
        <v>0</v>
      </c>
      <c r="E541" s="47">
        <f t="shared" si="308"/>
        <v>0</v>
      </c>
      <c r="F541" s="47">
        <f t="shared" si="308"/>
        <v>0</v>
      </c>
      <c r="G541" s="47">
        <f t="shared" si="308"/>
        <v>0</v>
      </c>
      <c r="H541" s="47">
        <f t="shared" si="308"/>
        <v>0</v>
      </c>
      <c r="I541" s="47">
        <f t="shared" si="308"/>
        <v>0</v>
      </c>
      <c r="J541" s="47">
        <f t="shared" si="308"/>
        <v>0</v>
      </c>
      <c r="K541" s="47">
        <f t="shared" si="308"/>
        <v>0</v>
      </c>
      <c r="L541" s="47">
        <f t="shared" si="308"/>
        <v>0</v>
      </c>
      <c r="M541" s="47">
        <f>M521-M533-M536-M537-M539</f>
        <v>0</v>
      </c>
      <c r="N541" s="47">
        <f>N521-N533-N536-N537-N539</f>
        <v>0</v>
      </c>
      <c r="O541" s="47">
        <f>O521-O533-O536-O537-O539</f>
        <v>0</v>
      </c>
      <c r="P541" s="101">
        <f>SUM(D541:O541)</f>
        <v>0</v>
      </c>
      <c r="Q541" s="23"/>
      <c r="R541" s="102" t="s">
        <v>20</v>
      </c>
      <c r="S541" s="92"/>
      <c r="T541" s="23" t="str">
        <f>IF(COUNTIF('[3]Correpondance  PREPA MARG'!A:A,'Prépa marge'!C541)=0,IF(U540="démarque connue (valeur)","",T540),'Prépa marge'!C541)</f>
        <v/>
      </c>
      <c r="U541" s="23" t="str">
        <f t="shared" si="299"/>
        <v/>
      </c>
      <c r="V541" t="str">
        <f>IF(U541="","",IF(U541="CA HT",SUMIF('[3]Correpondance  PREPA MARG'!A:A,'Prépa marge'!T541,'[3]Correpondance  PREPA MARG'!CO:CO),""))</f>
        <v/>
      </c>
      <c r="W541" t="str">
        <f t="shared" si="294"/>
        <v/>
      </c>
      <c r="X541" t="str">
        <f>IF(U541="","",IF(AND(U541="Marge ABACO (valeur)",X535=""),SUMIF('[3]Correpondance  PREPA MARG'!A:A,'Prépa marge'!T541,'[3]Correpondance  PREPA MARG'!DB:DB),""))</f>
        <v/>
      </c>
      <c r="Y541" t="str">
        <f>IF(U541="","",IF(U541="Frais accessoires",SUMIF('[3]Correpondance  PREPA MARG'!A:A,'Prépa marge'!T541,'[3]Correpondance  PREPA MARG'!AO:AO),""))</f>
        <v/>
      </c>
      <c r="Z541" t="str">
        <f>IF(U541="","",IF(U541="Cotisation Centrale",SUMIF('[3]Correpondance  PREPA MARG'!A:A,'Prépa marge'!T541,'[3]Correpondance  PREPA MARG'!BO:BO),""))</f>
        <v/>
      </c>
      <c r="AA541" t="str">
        <f>IF(U541="","",IF(U541="CA HT REEL",SUMIF('[3]Correpondance  PREPA MARG'!A:A,'Prépa marge'!T541,'[3]Correpondance  PREPA MARG'!AB:AB),""))</f>
        <v/>
      </c>
      <c r="AB541" t="str">
        <f>IF(U541="","",IF(U541="CAMV REEL",SUMIF('[3]Correpondance  PREPA MARG'!A:A,'Prépa marge'!T541,'[3]Correpondance  PREPA MARG'!BB:BB),""))</f>
        <v/>
      </c>
      <c r="AC541" t="str">
        <f>IF(U541="","",IF(U541="démarque connue (valeur)",SUMIF('[3]Correpondance  PREPA MARG'!A:A,'Prépa marge'!T541,'[3]Correpondance  PREPA MARG'!DO:DO),""))</f>
        <v/>
      </c>
      <c r="AD541" s="2" t="str">
        <f t="shared" si="298"/>
        <v/>
      </c>
      <c r="AF541" t="s">
        <v>20</v>
      </c>
    </row>
    <row r="542" spans="1:32">
      <c r="A542" s="23"/>
      <c r="B542" s="23"/>
      <c r="C542" s="50" t="s">
        <v>37</v>
      </c>
      <c r="D542" s="67">
        <f t="shared" ref="D542:L542" si="309">D534+D535+D538+D540</f>
        <v>0</v>
      </c>
      <c r="E542" s="67">
        <f t="shared" si="309"/>
        <v>0</v>
      </c>
      <c r="F542" s="67">
        <f t="shared" si="309"/>
        <v>0</v>
      </c>
      <c r="G542" s="67">
        <f t="shared" si="309"/>
        <v>0</v>
      </c>
      <c r="H542" s="67">
        <f t="shared" si="309"/>
        <v>0</v>
      </c>
      <c r="I542" s="67">
        <f t="shared" si="309"/>
        <v>0</v>
      </c>
      <c r="J542" s="67">
        <f t="shared" si="309"/>
        <v>0</v>
      </c>
      <c r="K542" s="67">
        <f t="shared" si="309"/>
        <v>0</v>
      </c>
      <c r="L542" s="67">
        <f t="shared" si="309"/>
        <v>0</v>
      </c>
      <c r="M542" s="67">
        <f>M534+M535+M538+M540</f>
        <v>0</v>
      </c>
      <c r="N542" s="67">
        <f>N534+N535+N538+N540</f>
        <v>0</v>
      </c>
      <c r="O542" s="67">
        <f>O534+O535+O538+O540</f>
        <v>0</v>
      </c>
      <c r="P542" s="67">
        <f>P534+P535+P538+P540</f>
        <v>0</v>
      </c>
      <c r="Q542" s="23"/>
      <c r="R542" s="68" t="s">
        <v>20</v>
      </c>
      <c r="S542" s="92"/>
      <c r="T542" s="23" t="str">
        <f>IF(COUNTIF('[3]Correpondance  PREPA MARG'!A:A,'Prépa marge'!C542)=0,IF(U541="démarque connue (valeur)","",T541),'Prépa marge'!C542)</f>
        <v/>
      </c>
      <c r="U542" s="23" t="str">
        <f t="shared" si="299"/>
        <v/>
      </c>
      <c r="V542" t="str">
        <f>IF(U542="","",IF(U542="CA HT",SUMIF('[3]Correpondance  PREPA MARG'!A:A,'Prépa marge'!T542,'[3]Correpondance  PREPA MARG'!CO:CO),""))</f>
        <v/>
      </c>
      <c r="W542" t="str">
        <f t="shared" si="294"/>
        <v/>
      </c>
      <c r="X542" t="str">
        <f>IF(U542="","",IF(AND(U542="Marge ABACO (valeur)",X536=""),SUMIF('[3]Correpondance  PREPA MARG'!A:A,'Prépa marge'!T542,'[3]Correpondance  PREPA MARG'!DB:DB),""))</f>
        <v/>
      </c>
      <c r="Y542" t="str">
        <f>IF(U542="","",IF(U542="Frais accessoires",SUMIF('[3]Correpondance  PREPA MARG'!A:A,'Prépa marge'!T542,'[3]Correpondance  PREPA MARG'!AO:AO),""))</f>
        <v/>
      </c>
      <c r="Z542" t="str">
        <f>IF(U542="","",IF(U542="Cotisation Centrale",SUMIF('[3]Correpondance  PREPA MARG'!A:A,'Prépa marge'!T542,'[3]Correpondance  PREPA MARG'!BO:BO),""))</f>
        <v/>
      </c>
      <c r="AA542" t="str">
        <f>IF(U542="","",IF(U542="CA HT REEL",SUMIF('[3]Correpondance  PREPA MARG'!A:A,'Prépa marge'!T542,'[3]Correpondance  PREPA MARG'!AB:AB),""))</f>
        <v/>
      </c>
      <c r="AB542" t="str">
        <f>IF(U542="","",IF(U542="CAMV REEL",SUMIF('[3]Correpondance  PREPA MARG'!A:A,'Prépa marge'!T542,'[3]Correpondance  PREPA MARG'!BB:BB),""))</f>
        <v/>
      </c>
      <c r="AC542" t="str">
        <f>IF(U542="","",IF(U542="démarque connue (valeur)",SUMIF('[3]Correpondance  PREPA MARG'!A:A,'Prépa marge'!T542,'[3]Correpondance  PREPA MARG'!DO:DO),""))</f>
        <v/>
      </c>
      <c r="AD542" s="2" t="str">
        <f t="shared" si="298"/>
        <v/>
      </c>
      <c r="AF542" t="s">
        <v>20</v>
      </c>
    </row>
    <row r="543" spans="1:32">
      <c r="A543" s="23"/>
      <c r="B543" s="23"/>
      <c r="C543" s="50" t="s">
        <v>38</v>
      </c>
      <c r="D543" s="103">
        <f t="shared" ref="D543:L543" si="310">D533+D536+D537+D539</f>
        <v>0</v>
      </c>
      <c r="E543" s="103">
        <f t="shared" si="310"/>
        <v>0</v>
      </c>
      <c r="F543" s="103">
        <f t="shared" si="310"/>
        <v>0</v>
      </c>
      <c r="G543" s="103">
        <f t="shared" si="310"/>
        <v>0</v>
      </c>
      <c r="H543" s="103">
        <f t="shared" si="310"/>
        <v>0</v>
      </c>
      <c r="I543" s="103">
        <f t="shared" si="310"/>
        <v>0</v>
      </c>
      <c r="J543" s="103">
        <f t="shared" si="310"/>
        <v>0</v>
      </c>
      <c r="K543" s="103">
        <f t="shared" si="310"/>
        <v>0</v>
      </c>
      <c r="L543" s="103">
        <f t="shared" si="310"/>
        <v>0</v>
      </c>
      <c r="M543" s="103">
        <f>M533+M536+M537+M539</f>
        <v>0</v>
      </c>
      <c r="N543" s="103">
        <f>N533+N536+N537+N539</f>
        <v>0</v>
      </c>
      <c r="O543" s="103">
        <f>O533+O536+O537+O539</f>
        <v>0</v>
      </c>
      <c r="P543" s="103">
        <f>P533+P536+P537+P539</f>
        <v>0</v>
      </c>
      <c r="Q543" s="23"/>
      <c r="R543" s="104" t="s">
        <v>20</v>
      </c>
      <c r="S543" s="92"/>
      <c r="T543" s="23" t="str">
        <f>IF(COUNTIF('[3]Correpondance  PREPA MARG'!A:A,'Prépa marge'!C543)=0,IF(U542="démarque connue (valeur)","",T542),'Prépa marge'!C543)</f>
        <v/>
      </c>
      <c r="U543" s="23" t="str">
        <f t="shared" si="299"/>
        <v/>
      </c>
      <c r="V543" t="str">
        <f>IF(U543="","",IF(U543="CA HT",SUMIF('[3]Correpondance  PREPA MARG'!A:A,'Prépa marge'!T543,'[3]Correpondance  PREPA MARG'!CO:CO),""))</f>
        <v/>
      </c>
      <c r="W543" t="str">
        <f t="shared" si="294"/>
        <v/>
      </c>
      <c r="X543" t="str">
        <f>IF(U543="","",IF(AND(U543="Marge ABACO (valeur)",X537=""),SUMIF('[3]Correpondance  PREPA MARG'!A:A,'Prépa marge'!T543,'[3]Correpondance  PREPA MARG'!DB:DB),""))</f>
        <v/>
      </c>
      <c r="Y543" t="str">
        <f>IF(U543="","",IF(U543="Frais accessoires",SUMIF('[3]Correpondance  PREPA MARG'!A:A,'Prépa marge'!T543,'[3]Correpondance  PREPA MARG'!AO:AO),""))</f>
        <v/>
      </c>
      <c r="Z543" t="str">
        <f>IF(U543="","",IF(U543="Cotisation Centrale",SUMIF('[3]Correpondance  PREPA MARG'!A:A,'Prépa marge'!T543,'[3]Correpondance  PREPA MARG'!BO:BO),""))</f>
        <v/>
      </c>
      <c r="AA543" t="str">
        <f>IF(U543="","",IF(U543="CA HT REEL",SUMIF('[3]Correpondance  PREPA MARG'!A:A,'Prépa marge'!T543,'[3]Correpondance  PREPA MARG'!AB:AB),""))</f>
        <v/>
      </c>
      <c r="AB543" t="str">
        <f>IF(U543="","",IF(U543="CAMV REEL",SUMIF('[3]Correpondance  PREPA MARG'!A:A,'Prépa marge'!T543,'[3]Correpondance  PREPA MARG'!BB:BB),""))</f>
        <v/>
      </c>
      <c r="AC543" t="str">
        <f>IF(U543="","",IF(U543="démarque connue (valeur)",SUMIF('[3]Correpondance  PREPA MARG'!A:A,'Prépa marge'!T543,'[3]Correpondance  PREPA MARG'!DO:DO),""))</f>
        <v/>
      </c>
      <c r="AD543" s="2" t="str">
        <f t="shared" si="298"/>
        <v/>
      </c>
      <c r="AF543" t="s">
        <v>20</v>
      </c>
    </row>
    <row r="544" spans="1:32">
      <c r="A544" s="23"/>
      <c r="B544" s="23"/>
      <c r="C544" s="23"/>
      <c r="D544" s="23"/>
      <c r="E544" s="23"/>
      <c r="F544" s="23"/>
      <c r="G544" s="23"/>
      <c r="H544" s="23"/>
      <c r="I544" s="23"/>
      <c r="J544" s="23"/>
      <c r="K544" s="23"/>
      <c r="L544" s="23"/>
      <c r="M544" s="23"/>
      <c r="N544" s="23"/>
      <c r="O544" s="23"/>
      <c r="P544" s="23"/>
      <c r="Q544" s="23"/>
      <c r="R544" s="29" t="s">
        <v>20</v>
      </c>
      <c r="S544" s="23"/>
      <c r="T544" s="23" t="str">
        <f>IF(COUNTIF('[3]Correpondance  PREPA MARG'!A:A,'Prépa marge'!C544)=0,IF(U543="démarque connue (valeur)","",T543),'Prépa marge'!C544)</f>
        <v/>
      </c>
      <c r="U544" s="23" t="str">
        <f t="shared" si="299"/>
        <v/>
      </c>
      <c r="V544" t="str">
        <f>IF(U544="","",IF(U544="CA HT",SUMIF('[3]Correpondance  PREPA MARG'!A:A,'Prépa marge'!T544,'[3]Correpondance  PREPA MARG'!CO:CO),""))</f>
        <v/>
      </c>
      <c r="W544" t="str">
        <f t="shared" si="294"/>
        <v/>
      </c>
      <c r="X544" t="str">
        <f>IF(U544="","",IF(AND(U544="Marge ABACO (valeur)",X538=""),SUMIF('[3]Correpondance  PREPA MARG'!A:A,'Prépa marge'!T544,'[3]Correpondance  PREPA MARG'!DB:DB),""))</f>
        <v/>
      </c>
      <c r="Y544" t="str">
        <f>IF(U544="","",IF(U544="Frais accessoires",SUMIF('[3]Correpondance  PREPA MARG'!A:A,'Prépa marge'!T544,'[3]Correpondance  PREPA MARG'!AO:AO),""))</f>
        <v/>
      </c>
      <c r="Z544" t="str">
        <f>IF(U544="","",IF(U544="Cotisation Centrale",SUMIF('[3]Correpondance  PREPA MARG'!A:A,'Prépa marge'!T544,'[3]Correpondance  PREPA MARG'!BO:BO),""))</f>
        <v/>
      </c>
      <c r="AA544" t="str">
        <f>IF(U544="","",IF(U544="CA HT REEL",SUMIF('[3]Correpondance  PREPA MARG'!A:A,'Prépa marge'!T544,'[3]Correpondance  PREPA MARG'!AB:AB),""))</f>
        <v/>
      </c>
      <c r="AB544" t="str">
        <f>IF(U544="","",IF(U544="CAMV REEL",SUMIF('[3]Correpondance  PREPA MARG'!A:A,'Prépa marge'!T544,'[3]Correpondance  PREPA MARG'!BB:BB),""))</f>
        <v/>
      </c>
      <c r="AC544" t="str">
        <f>IF(U544="","",IF(U544="démarque connue (valeur)",SUMIF('[3]Correpondance  PREPA MARG'!A:A,'Prépa marge'!T544,'[3]Correpondance  PREPA MARG'!DO:DO),""))</f>
        <v/>
      </c>
      <c r="AD544" s="2" t="str">
        <f t="shared" si="298"/>
        <v/>
      </c>
      <c r="AF544" t="s">
        <v>20</v>
      </c>
    </row>
    <row r="545" spans="1:32">
      <c r="A545" s="23"/>
      <c r="B545" s="23"/>
      <c r="C545" s="30" t="s">
        <v>39</v>
      </c>
      <c r="D545" s="105"/>
      <c r="E545" s="105"/>
      <c r="F545" s="105"/>
      <c r="G545" s="105"/>
      <c r="H545" s="105"/>
      <c r="I545" s="105"/>
      <c r="J545" s="105"/>
      <c r="K545" s="105"/>
      <c r="L545" s="105"/>
      <c r="M545" s="105"/>
      <c r="N545" s="105"/>
      <c r="O545" s="105"/>
      <c r="P545" s="32"/>
      <c r="Q545" s="23"/>
      <c r="R545" s="33" t="s">
        <v>20</v>
      </c>
      <c r="S545" s="92"/>
      <c r="T545" s="23" t="str">
        <f>IF(COUNTIF('[3]Correpondance  PREPA MARG'!A:A,'Prépa marge'!C545)=0,IF(U544="démarque connue (valeur)","",T544),'Prépa marge'!C545)</f>
        <v/>
      </c>
      <c r="U545" s="23" t="str">
        <f t="shared" si="299"/>
        <v/>
      </c>
      <c r="V545" t="str">
        <f>IF(U545="","",IF(U545="CA HT",SUMIF('[3]Correpondance  PREPA MARG'!A:A,'Prépa marge'!T545,'[3]Correpondance  PREPA MARG'!CO:CO),""))</f>
        <v/>
      </c>
      <c r="W545" t="str">
        <f t="shared" si="294"/>
        <v/>
      </c>
      <c r="X545" t="str">
        <f>IF(U545="","",IF(AND(U545="Marge ABACO (valeur)",X539=""),SUMIF('[3]Correpondance  PREPA MARG'!A:A,'Prépa marge'!T545,'[3]Correpondance  PREPA MARG'!DB:DB),""))</f>
        <v/>
      </c>
      <c r="Y545" t="str">
        <f>IF(U545="","",IF(U545="Frais accessoires",SUMIF('[3]Correpondance  PREPA MARG'!A:A,'Prépa marge'!T545,'[3]Correpondance  PREPA MARG'!AO:AO),""))</f>
        <v/>
      </c>
      <c r="Z545" t="str">
        <f>IF(U545="","",IF(U545="Cotisation Centrale",SUMIF('[3]Correpondance  PREPA MARG'!A:A,'Prépa marge'!T545,'[3]Correpondance  PREPA MARG'!BO:BO),""))</f>
        <v/>
      </c>
      <c r="AA545" t="str">
        <f>IF(U545="","",IF(U545="CA HT REEL",SUMIF('[3]Correpondance  PREPA MARG'!A:A,'Prépa marge'!T545,'[3]Correpondance  PREPA MARG'!AB:AB),""))</f>
        <v/>
      </c>
      <c r="AB545" t="str">
        <f>IF(U545="","",IF(U545="CAMV REEL",SUMIF('[3]Correpondance  PREPA MARG'!A:A,'Prépa marge'!T545,'[3]Correpondance  PREPA MARG'!BB:BB),""))</f>
        <v/>
      </c>
      <c r="AC545" t="str">
        <f>IF(U545="","",IF(U545="démarque connue (valeur)",SUMIF('[3]Correpondance  PREPA MARG'!A:A,'Prépa marge'!T545,'[3]Correpondance  PREPA MARG'!DO:DO),""))</f>
        <v/>
      </c>
      <c r="AD545" s="2" t="str">
        <f t="shared" si="298"/>
        <v/>
      </c>
      <c r="AF545" t="s">
        <v>20</v>
      </c>
    </row>
    <row r="546" spans="1:32">
      <c r="A546" s="23"/>
      <c r="B546" s="23"/>
      <c r="C546" s="106" t="s">
        <v>40</v>
      </c>
      <c r="D546" s="107">
        <f t="shared" ref="D546:L546" si="311">IF(D525&lt;&gt;0,D541/D525,0)</f>
        <v>0</v>
      </c>
      <c r="E546" s="107">
        <f t="shared" si="311"/>
        <v>0</v>
      </c>
      <c r="F546" s="107">
        <f t="shared" si="311"/>
        <v>0</v>
      </c>
      <c r="G546" s="107">
        <f t="shared" si="311"/>
        <v>0</v>
      </c>
      <c r="H546" s="107">
        <f t="shared" si="311"/>
        <v>0</v>
      </c>
      <c r="I546" s="107">
        <f t="shared" si="311"/>
        <v>0</v>
      </c>
      <c r="J546" s="107">
        <f t="shared" si="311"/>
        <v>0</v>
      </c>
      <c r="K546" s="107">
        <f t="shared" si="311"/>
        <v>0</v>
      </c>
      <c r="L546" s="107">
        <f t="shared" si="311"/>
        <v>0</v>
      </c>
      <c r="M546" s="107">
        <f>IF(M525&lt;&gt;0,M541/M525,0)</f>
        <v>0</v>
      </c>
      <c r="N546" s="107">
        <f>IF(N525&lt;&gt;0,N541/N525,0)</f>
        <v>0</v>
      </c>
      <c r="O546" s="107">
        <f>IF(O525&lt;&gt;0,O541/O525,0)</f>
        <v>0</v>
      </c>
      <c r="P546" s="107">
        <f>IF(P525&lt;&gt;0,P541/P525,0)</f>
        <v>0</v>
      </c>
      <c r="Q546" s="23"/>
      <c r="R546" s="108" t="s">
        <v>20</v>
      </c>
      <c r="S546" s="92"/>
      <c r="T546" s="23" t="str">
        <f>IF(COUNTIF('[3]Correpondance  PREPA MARG'!A:A,'Prépa marge'!C546)=0,IF(U545="démarque connue (valeur)","",T545),'Prépa marge'!C546)</f>
        <v/>
      </c>
      <c r="U546" s="23" t="str">
        <f t="shared" si="299"/>
        <v/>
      </c>
      <c r="V546" t="str">
        <f>IF(U546="","",IF(U546="CA HT",SUMIF('[3]Correpondance  PREPA MARG'!A:A,'Prépa marge'!T546,'[3]Correpondance  PREPA MARG'!CO:CO),""))</f>
        <v/>
      </c>
      <c r="W546" t="str">
        <f t="shared" si="294"/>
        <v/>
      </c>
      <c r="X546" t="str">
        <f>IF(U546="","",IF(AND(U546="Marge ABACO (valeur)",X540=""),SUMIF('[3]Correpondance  PREPA MARG'!A:A,'Prépa marge'!T546,'[3]Correpondance  PREPA MARG'!DB:DB),""))</f>
        <v/>
      </c>
      <c r="Y546" t="str">
        <f>IF(U546="","",IF(U546="Frais accessoires",SUMIF('[3]Correpondance  PREPA MARG'!A:A,'Prépa marge'!T546,'[3]Correpondance  PREPA MARG'!AO:AO),""))</f>
        <v/>
      </c>
      <c r="Z546" t="str">
        <f>IF(U546="","",IF(U546="Cotisation Centrale",SUMIF('[3]Correpondance  PREPA MARG'!A:A,'Prépa marge'!T546,'[3]Correpondance  PREPA MARG'!BO:BO),""))</f>
        <v/>
      </c>
      <c r="AA546" t="str">
        <f>IF(U546="","",IF(U546="CA HT REEL",SUMIF('[3]Correpondance  PREPA MARG'!A:A,'Prépa marge'!T546,'[3]Correpondance  PREPA MARG'!AB:AB),""))</f>
        <v/>
      </c>
      <c r="AB546" t="str">
        <f>IF(U546="","",IF(U546="CAMV REEL",SUMIF('[3]Correpondance  PREPA MARG'!A:A,'Prépa marge'!T546,'[3]Correpondance  PREPA MARG'!BB:BB),""))</f>
        <v/>
      </c>
      <c r="AC546" t="str">
        <f>IF(U546="","",IF(U546="démarque connue (valeur)",SUMIF('[3]Correpondance  PREPA MARG'!A:A,'Prépa marge'!T546,'[3]Correpondance  PREPA MARG'!DO:DO),""))</f>
        <v/>
      </c>
      <c r="AD546" s="2" t="str">
        <f t="shared" si="298"/>
        <v/>
      </c>
      <c r="AF546" t="s">
        <v>20</v>
      </c>
    </row>
    <row r="547" spans="1:32">
      <c r="A547" s="23"/>
      <c r="B547" s="23"/>
      <c r="C547" s="109" t="s">
        <v>41</v>
      </c>
      <c r="D547" s="110">
        <f>D541</f>
        <v>0</v>
      </c>
      <c r="E547" s="110">
        <f t="shared" ref="E547:L547" si="312">D547+E541</f>
        <v>0</v>
      </c>
      <c r="F547" s="110">
        <f t="shared" si="312"/>
        <v>0</v>
      </c>
      <c r="G547" s="110">
        <f t="shared" si="312"/>
        <v>0</v>
      </c>
      <c r="H547" s="110">
        <f t="shared" si="312"/>
        <v>0</v>
      </c>
      <c r="I547" s="110">
        <f t="shared" si="312"/>
        <v>0</v>
      </c>
      <c r="J547" s="110">
        <f t="shared" si="312"/>
        <v>0</v>
      </c>
      <c r="K547" s="110">
        <f t="shared" si="312"/>
        <v>0</v>
      </c>
      <c r="L547" s="110">
        <f t="shared" si="312"/>
        <v>0</v>
      </c>
      <c r="M547" s="110">
        <f>L547+M541</f>
        <v>0</v>
      </c>
      <c r="N547" s="110">
        <f>M547+N541</f>
        <v>0</v>
      </c>
      <c r="O547" s="110">
        <f>N547+O541</f>
        <v>0</v>
      </c>
      <c r="P547" s="111"/>
      <c r="Q547" s="23"/>
      <c r="R547" s="112" t="s">
        <v>20</v>
      </c>
      <c r="S547" s="92"/>
      <c r="T547" s="23" t="str">
        <f>IF(COUNTIF('[3]Correpondance  PREPA MARG'!A:A,'Prépa marge'!C547)=0,IF(U546="démarque connue (valeur)","",T546),'Prépa marge'!C547)</f>
        <v/>
      </c>
      <c r="U547" s="23" t="str">
        <f t="shared" si="299"/>
        <v/>
      </c>
      <c r="V547" t="str">
        <f>IF(U547="","",IF(U547="CA HT",SUMIF('[3]Correpondance  PREPA MARG'!A:A,'Prépa marge'!T547,'[3]Correpondance  PREPA MARG'!CO:CO),""))</f>
        <v/>
      </c>
      <c r="W547" t="str">
        <f t="shared" si="294"/>
        <v/>
      </c>
      <c r="X547" t="str">
        <f>IF(U547="","",IF(AND(U547="Marge ABACO (valeur)",X541=""),SUMIF('[3]Correpondance  PREPA MARG'!A:A,'Prépa marge'!T547,'[3]Correpondance  PREPA MARG'!DB:DB),""))</f>
        <v/>
      </c>
      <c r="Y547" t="str">
        <f>IF(U547="","",IF(U547="Frais accessoires",SUMIF('[3]Correpondance  PREPA MARG'!A:A,'Prépa marge'!T547,'[3]Correpondance  PREPA MARG'!AO:AO),""))</f>
        <v/>
      </c>
      <c r="Z547" t="str">
        <f>IF(U547="","",IF(U547="Cotisation Centrale",SUMIF('[3]Correpondance  PREPA MARG'!A:A,'Prépa marge'!T547,'[3]Correpondance  PREPA MARG'!BO:BO),""))</f>
        <v/>
      </c>
      <c r="AA547" t="str">
        <f>IF(U547="","",IF(U547="CA HT REEL",SUMIF('[3]Correpondance  PREPA MARG'!A:A,'Prépa marge'!T547,'[3]Correpondance  PREPA MARG'!AB:AB),""))</f>
        <v/>
      </c>
      <c r="AB547" t="str">
        <f>IF(U547="","",IF(U547="CAMV REEL",SUMIF('[3]Correpondance  PREPA MARG'!A:A,'Prépa marge'!T547,'[3]Correpondance  PREPA MARG'!BB:BB),""))</f>
        <v/>
      </c>
      <c r="AC547" t="str">
        <f>IF(U547="","",IF(U547="démarque connue (valeur)",SUMIF('[3]Correpondance  PREPA MARG'!A:A,'Prépa marge'!T547,'[3]Correpondance  PREPA MARG'!DO:DO),""))</f>
        <v/>
      </c>
      <c r="AD547" s="2" t="str">
        <f t="shared" si="298"/>
        <v/>
      </c>
      <c r="AF547" t="s">
        <v>20</v>
      </c>
    </row>
    <row r="548" spans="1:32">
      <c r="A548" s="23"/>
      <c r="B548" s="23"/>
      <c r="C548" s="109" t="s">
        <v>42</v>
      </c>
      <c r="D548" s="110">
        <f>D525</f>
        <v>0</v>
      </c>
      <c r="E548" s="110">
        <f t="shared" ref="E548:L548" si="313">D548+E525</f>
        <v>0</v>
      </c>
      <c r="F548" s="110">
        <f t="shared" si="313"/>
        <v>0</v>
      </c>
      <c r="G548" s="110">
        <f t="shared" si="313"/>
        <v>0</v>
      </c>
      <c r="H548" s="110">
        <f t="shared" si="313"/>
        <v>0</v>
      </c>
      <c r="I548" s="110">
        <f t="shared" si="313"/>
        <v>0</v>
      </c>
      <c r="J548" s="110">
        <f t="shared" si="313"/>
        <v>0</v>
      </c>
      <c r="K548" s="110">
        <f t="shared" si="313"/>
        <v>0</v>
      </c>
      <c r="L548" s="110">
        <f t="shared" si="313"/>
        <v>0</v>
      </c>
      <c r="M548" s="110">
        <f>L548+M525</f>
        <v>0</v>
      </c>
      <c r="N548" s="110">
        <f>M548+N525</f>
        <v>0</v>
      </c>
      <c r="O548" s="110">
        <f>N548+O525</f>
        <v>0</v>
      </c>
      <c r="P548" s="111"/>
      <c r="Q548" s="23"/>
      <c r="R548" s="112" t="s">
        <v>20</v>
      </c>
      <c r="S548" s="92"/>
      <c r="T548" s="23" t="str">
        <f>IF(COUNTIF('[3]Correpondance  PREPA MARG'!A:A,'Prépa marge'!C548)=0,IF(U547="démarque connue (valeur)","",T547),'Prépa marge'!C548)</f>
        <v/>
      </c>
      <c r="U548" s="23" t="str">
        <f t="shared" si="299"/>
        <v/>
      </c>
      <c r="V548" t="str">
        <f>IF(U548="","",IF(U548="CA HT",SUMIF('[3]Correpondance  PREPA MARG'!A:A,'Prépa marge'!T548,'[3]Correpondance  PREPA MARG'!CO:CO),""))</f>
        <v/>
      </c>
      <c r="W548" t="str">
        <f t="shared" si="294"/>
        <v/>
      </c>
      <c r="X548" t="str">
        <f>IF(U548="","",IF(AND(U548="Marge ABACO (valeur)",X542=""),SUMIF('[3]Correpondance  PREPA MARG'!A:A,'Prépa marge'!T548,'[3]Correpondance  PREPA MARG'!DB:DB),""))</f>
        <v/>
      </c>
      <c r="Y548" t="str">
        <f>IF(U548="","",IF(U548="Frais accessoires",SUMIF('[3]Correpondance  PREPA MARG'!A:A,'Prépa marge'!T548,'[3]Correpondance  PREPA MARG'!AO:AO),""))</f>
        <v/>
      </c>
      <c r="Z548" t="str">
        <f>IF(U548="","",IF(U548="Cotisation Centrale",SUMIF('[3]Correpondance  PREPA MARG'!A:A,'Prépa marge'!T548,'[3]Correpondance  PREPA MARG'!BO:BO),""))</f>
        <v/>
      </c>
      <c r="AA548" t="str">
        <f>IF(U548="","",IF(U548="CA HT REEL",SUMIF('[3]Correpondance  PREPA MARG'!A:A,'Prépa marge'!T548,'[3]Correpondance  PREPA MARG'!AB:AB),""))</f>
        <v/>
      </c>
      <c r="AB548" t="str">
        <f>IF(U548="","",IF(U548="CAMV REEL",SUMIF('[3]Correpondance  PREPA MARG'!A:A,'Prépa marge'!T548,'[3]Correpondance  PREPA MARG'!BB:BB),""))</f>
        <v/>
      </c>
      <c r="AC548" t="str">
        <f>IF(U548="","",IF(U548="démarque connue (valeur)",SUMIF('[3]Correpondance  PREPA MARG'!A:A,'Prépa marge'!T548,'[3]Correpondance  PREPA MARG'!DO:DO),""))</f>
        <v/>
      </c>
      <c r="AD548" s="2" t="str">
        <f t="shared" si="298"/>
        <v/>
      </c>
      <c r="AF548" t="s">
        <v>20</v>
      </c>
    </row>
    <row r="549" spans="1:32" ht="15.75" thickBot="1">
      <c r="A549" s="23"/>
      <c r="B549" s="23"/>
      <c r="C549" s="113" t="s">
        <v>43</v>
      </c>
      <c r="D549" s="114">
        <f>D546</f>
        <v>0</v>
      </c>
      <c r="E549" s="114">
        <f t="shared" ref="E549:L549" si="314">IF(E525&lt;&gt;0,E547/E548,0)</f>
        <v>0</v>
      </c>
      <c r="F549" s="114">
        <f t="shared" si="314"/>
        <v>0</v>
      </c>
      <c r="G549" s="114">
        <f t="shared" si="314"/>
        <v>0</v>
      </c>
      <c r="H549" s="114">
        <f t="shared" si="314"/>
        <v>0</v>
      </c>
      <c r="I549" s="114">
        <f t="shared" si="314"/>
        <v>0</v>
      </c>
      <c r="J549" s="114">
        <f t="shared" si="314"/>
        <v>0</v>
      </c>
      <c r="K549" s="114">
        <f t="shared" si="314"/>
        <v>0</v>
      </c>
      <c r="L549" s="114">
        <f t="shared" si="314"/>
        <v>0</v>
      </c>
      <c r="M549" s="114">
        <f>IF(M525&lt;&gt;0,M547/M548,0)</f>
        <v>0</v>
      </c>
      <c r="N549" s="114">
        <f>IF(N525&lt;&gt;0,N547/N548,0)</f>
        <v>0</v>
      </c>
      <c r="O549" s="114">
        <f>IF(O525&lt;&gt;0,O547/O548,0)</f>
        <v>0</v>
      </c>
      <c r="P549" s="115"/>
      <c r="Q549" s="23"/>
      <c r="R549" s="116" t="s">
        <v>20</v>
      </c>
      <c r="S549" s="92"/>
      <c r="T549" s="23" t="str">
        <f>IF(COUNTIF('[3]Correpondance  PREPA MARG'!A:A,'Prépa marge'!C549)=0,IF(U548="démarque connue (valeur)","",T548),'Prépa marge'!C549)</f>
        <v/>
      </c>
      <c r="U549" s="23" t="str">
        <f t="shared" si="299"/>
        <v/>
      </c>
      <c r="V549" t="str">
        <f>IF(U549="","",IF(U549="CA HT",SUMIF('[3]Correpondance  PREPA MARG'!A:A,'Prépa marge'!T549,'[3]Correpondance  PREPA MARG'!CO:CO),""))</f>
        <v/>
      </c>
      <c r="W549" t="str">
        <f t="shared" si="294"/>
        <v/>
      </c>
      <c r="X549" t="str">
        <f>IF(U549="","",IF(AND(U549="Marge ABACO (valeur)",X543=""),SUMIF('[3]Correpondance  PREPA MARG'!A:A,'Prépa marge'!T549,'[3]Correpondance  PREPA MARG'!DB:DB),""))</f>
        <v/>
      </c>
      <c r="Y549" t="str">
        <f>IF(U549="","",IF(U549="Frais accessoires",SUMIF('[3]Correpondance  PREPA MARG'!A:A,'Prépa marge'!T549,'[3]Correpondance  PREPA MARG'!AO:AO),""))</f>
        <v/>
      </c>
      <c r="Z549" t="str">
        <f>IF(U549="","",IF(U549="Cotisation Centrale",SUMIF('[3]Correpondance  PREPA MARG'!A:A,'Prépa marge'!T549,'[3]Correpondance  PREPA MARG'!BO:BO),""))</f>
        <v/>
      </c>
      <c r="AA549" t="str">
        <f>IF(U549="","",IF(U549="CA HT REEL",SUMIF('[3]Correpondance  PREPA MARG'!A:A,'Prépa marge'!T549,'[3]Correpondance  PREPA MARG'!AB:AB),""))</f>
        <v/>
      </c>
      <c r="AB549" t="str">
        <f>IF(U549="","",IF(U549="CAMV REEL",SUMIF('[3]Correpondance  PREPA MARG'!A:A,'Prépa marge'!T549,'[3]Correpondance  PREPA MARG'!BB:BB),""))</f>
        <v/>
      </c>
      <c r="AC549" t="str">
        <f>IF(U549="","",IF(U549="démarque connue (valeur)",SUMIF('[3]Correpondance  PREPA MARG'!A:A,'Prépa marge'!T549,'[3]Correpondance  PREPA MARG'!DO:DO),""))</f>
        <v/>
      </c>
      <c r="AD549" s="2" t="str">
        <f t="shared" si="298"/>
        <v/>
      </c>
      <c r="AF549" t="s">
        <v>20</v>
      </c>
    </row>
    <row r="550" spans="1:32" ht="15.75" thickBot="1">
      <c r="A550" s="23"/>
      <c r="B550" s="23"/>
      <c r="C550" s="117" t="s">
        <v>44</v>
      </c>
      <c r="D550" s="118" t="s">
        <v>14</v>
      </c>
      <c r="E550" s="119" t="s">
        <v>14</v>
      </c>
      <c r="F550" s="119" t="s">
        <v>11</v>
      </c>
      <c r="G550" s="119" t="s">
        <v>14</v>
      </c>
      <c r="H550" s="119" t="s">
        <v>14</v>
      </c>
      <c r="I550" s="119" t="s">
        <v>14</v>
      </c>
      <c r="J550" s="119" t="s">
        <v>14</v>
      </c>
      <c r="K550" s="119" t="s">
        <v>14</v>
      </c>
      <c r="L550" s="119" t="s">
        <v>14</v>
      </c>
      <c r="M550" s="119" t="s">
        <v>14</v>
      </c>
      <c r="N550" s="119" t="s">
        <v>14</v>
      </c>
      <c r="O550" s="119" t="s">
        <v>14</v>
      </c>
      <c r="P550" s="120" t="s">
        <v>14</v>
      </c>
      <c r="Q550" s="23"/>
      <c r="R550" s="121" t="s">
        <v>20</v>
      </c>
      <c r="S550" s="92"/>
      <c r="T550" s="23" t="str">
        <f>IF(COUNTIF('[3]Correpondance  PREPA MARG'!A:A,'Prépa marge'!C550)=0,IF(U549="démarque connue (valeur)","",T549),'Prépa marge'!C550)</f>
        <v/>
      </c>
      <c r="U550" s="23" t="str">
        <f t="shared" si="299"/>
        <v/>
      </c>
      <c r="V550" t="str">
        <f>IF(U550="","",IF(U550="CA HT",SUMIF('[3]Correpondance  PREPA MARG'!A:A,'Prépa marge'!T550,'[3]Correpondance  PREPA MARG'!CO:CO),""))</f>
        <v/>
      </c>
      <c r="W550" t="str">
        <f t="shared" si="294"/>
        <v/>
      </c>
      <c r="X550" t="str">
        <f>IF(U550="","",IF(AND(U550="Marge ABACO (valeur)",X544=""),SUMIF('[3]Correpondance  PREPA MARG'!A:A,'Prépa marge'!T550,'[3]Correpondance  PREPA MARG'!DB:DB),""))</f>
        <v/>
      </c>
      <c r="Y550" t="str">
        <f>IF(U550="","",IF(U550="Frais accessoires",SUMIF('[3]Correpondance  PREPA MARG'!A:A,'Prépa marge'!T550,'[3]Correpondance  PREPA MARG'!AO:AO),""))</f>
        <v/>
      </c>
      <c r="Z550" t="str">
        <f>IF(U550="","",IF(U550="Cotisation Centrale",SUMIF('[3]Correpondance  PREPA MARG'!A:A,'Prépa marge'!T550,'[3]Correpondance  PREPA MARG'!BO:BO),""))</f>
        <v/>
      </c>
      <c r="AA550" t="str">
        <f>IF(U550="","",IF(U550="CA HT REEL",SUMIF('[3]Correpondance  PREPA MARG'!A:A,'Prépa marge'!T550,'[3]Correpondance  PREPA MARG'!AB:AB),""))</f>
        <v/>
      </c>
      <c r="AB550" t="str">
        <f>IF(U550="","",IF(U550="CAMV REEL",SUMIF('[3]Correpondance  PREPA MARG'!A:A,'Prépa marge'!T550,'[3]Correpondance  PREPA MARG'!BB:BB),""))</f>
        <v/>
      </c>
      <c r="AC550" t="str">
        <f>IF(U550="","",IF(U550="démarque connue (valeur)",SUMIF('[3]Correpondance  PREPA MARG'!A:A,'Prépa marge'!T550,'[3]Correpondance  PREPA MARG'!DO:DO),""))</f>
        <v/>
      </c>
      <c r="AD550" s="2" t="str">
        <f t="shared" si="298"/>
        <v/>
      </c>
      <c r="AF550" t="s">
        <v>20</v>
      </c>
    </row>
    <row r="551" spans="1:32">
      <c r="A551" s="23"/>
      <c r="B551" s="23"/>
      <c r="C551" s="23"/>
      <c r="D551" s="23"/>
      <c r="E551" s="23"/>
      <c r="F551" s="23"/>
      <c r="G551" s="23"/>
      <c r="H551" s="23"/>
      <c r="I551" s="23"/>
      <c r="J551" s="23"/>
      <c r="K551" s="23"/>
      <c r="L551" s="23"/>
      <c r="M551" s="23"/>
      <c r="N551" s="23"/>
      <c r="O551" s="23"/>
      <c r="P551" s="23"/>
      <c r="Q551" s="23"/>
      <c r="R551" s="29" t="s">
        <v>20</v>
      </c>
      <c r="S551" s="92"/>
      <c r="T551" s="23" t="str">
        <f>IF(COUNTIF('[3]Correpondance  PREPA MARG'!A:A,'Prépa marge'!C551)=0,IF(U550="démarque connue (valeur)","",T550),'Prépa marge'!C551)</f>
        <v/>
      </c>
      <c r="U551" s="23" t="str">
        <f t="shared" si="299"/>
        <v/>
      </c>
      <c r="V551" t="str">
        <f>IF(U551="","",IF(U551="CA HT",SUMIF('[3]Correpondance  PREPA MARG'!A:A,'Prépa marge'!T551,'[3]Correpondance  PREPA MARG'!CO:CO),""))</f>
        <v/>
      </c>
      <c r="W551" t="str">
        <f t="shared" si="294"/>
        <v/>
      </c>
      <c r="X551" t="str">
        <f>IF(U551="","",IF(AND(U551="Marge ABACO (valeur)",X545=""),SUMIF('[3]Correpondance  PREPA MARG'!A:A,'Prépa marge'!T551,'[3]Correpondance  PREPA MARG'!DB:DB),""))</f>
        <v/>
      </c>
      <c r="Y551" t="str">
        <f>IF(U551="","",IF(U551="Frais accessoires",SUMIF('[3]Correpondance  PREPA MARG'!A:A,'Prépa marge'!T551,'[3]Correpondance  PREPA MARG'!AO:AO),""))</f>
        <v/>
      </c>
      <c r="Z551" t="str">
        <f>IF(U551="","",IF(U551="Cotisation Centrale",SUMIF('[3]Correpondance  PREPA MARG'!A:A,'Prépa marge'!T551,'[3]Correpondance  PREPA MARG'!BO:BO),""))</f>
        <v/>
      </c>
      <c r="AA551" t="str">
        <f>IF(U551="","",IF(U551="CA HT REEL",SUMIF('[3]Correpondance  PREPA MARG'!A:A,'Prépa marge'!T551,'[3]Correpondance  PREPA MARG'!AB:AB),""))</f>
        <v/>
      </c>
      <c r="AB551" t="str">
        <f>IF(U551="","",IF(U551="CAMV REEL",SUMIF('[3]Correpondance  PREPA MARG'!A:A,'Prépa marge'!T551,'[3]Correpondance  PREPA MARG'!BB:BB),""))</f>
        <v/>
      </c>
      <c r="AC551" t="str">
        <f>IF(U551="","",IF(U551="démarque connue (valeur)",SUMIF('[3]Correpondance  PREPA MARG'!A:A,'Prépa marge'!T551,'[3]Correpondance  PREPA MARG'!DO:DO),""))</f>
        <v/>
      </c>
      <c r="AD551" s="2" t="str">
        <f t="shared" si="298"/>
        <v/>
      </c>
      <c r="AF551" t="s">
        <v>20</v>
      </c>
    </row>
    <row r="552" spans="1:32">
      <c r="A552" s="23"/>
      <c r="B552" s="23"/>
      <c r="C552" s="24" t="str">
        <f>[2]Rens!$C$29</f>
        <v>Fruits et légumes</v>
      </c>
      <c r="D552" s="26">
        <f>+D510</f>
        <v>41943</v>
      </c>
      <c r="E552" s="26">
        <f t="shared" ref="E552:L552" si="315">DATE(YEAR(D552),MONTH(D552)+2,0)</f>
        <v>41973</v>
      </c>
      <c r="F552" s="26">
        <f t="shared" si="315"/>
        <v>42004</v>
      </c>
      <c r="G552" s="26">
        <f t="shared" si="315"/>
        <v>42035</v>
      </c>
      <c r="H552" s="26">
        <f t="shared" si="315"/>
        <v>42063</v>
      </c>
      <c r="I552" s="26">
        <f t="shared" si="315"/>
        <v>42094</v>
      </c>
      <c r="J552" s="26">
        <f t="shared" si="315"/>
        <v>42124</v>
      </c>
      <c r="K552" s="26">
        <f t="shared" si="315"/>
        <v>42155</v>
      </c>
      <c r="L552" s="26">
        <f t="shared" si="315"/>
        <v>42185</v>
      </c>
      <c r="M552" s="26">
        <f>DATE(YEAR(L552),MONTH(L552)+2,0)</f>
        <v>42216</v>
      </c>
      <c r="N552" s="26">
        <f>DATE(YEAR(M552),MONTH(M552)+2,0)</f>
        <v>42247</v>
      </c>
      <c r="O552" s="26">
        <f>DATE(YEAR(N552),MONTH(N552)+2,0)</f>
        <v>42277</v>
      </c>
      <c r="P552" s="27" t="s">
        <v>16</v>
      </c>
      <c r="Q552" s="23"/>
      <c r="R552" s="28" t="s">
        <v>20</v>
      </c>
      <c r="S552" s="23"/>
      <c r="T552" s="23" t="str">
        <f>IF(COUNTIF('[3]Correpondance  PREPA MARG'!A:A,'Prépa marge'!C552)=0,IF(U551="démarque connue (valeur)","",T551),'Prépa marge'!C552)</f>
        <v>Fruits et légumes</v>
      </c>
      <c r="U552" s="23" t="str">
        <f t="shared" si="299"/>
        <v/>
      </c>
      <c r="V552" t="str">
        <f>IF(U552="","",IF(U552="CA HT",SUMIF('[3]Correpondance  PREPA MARG'!A:A,'Prépa marge'!T552,'[3]Correpondance  PREPA MARG'!CO:CO),""))</f>
        <v/>
      </c>
      <c r="W552" t="str">
        <f t="shared" si="294"/>
        <v/>
      </c>
      <c r="X552" t="str">
        <f>IF(U552="","",IF(AND(U552="Marge ABACO (valeur)",X546=""),SUMIF('[3]Correpondance  PREPA MARG'!A:A,'Prépa marge'!T552,'[3]Correpondance  PREPA MARG'!DB:DB),""))</f>
        <v/>
      </c>
      <c r="Y552" t="str">
        <f>IF(U552="","",IF(U552="Frais accessoires",SUMIF('[3]Correpondance  PREPA MARG'!A:A,'Prépa marge'!T552,'[3]Correpondance  PREPA MARG'!AO:AO),""))</f>
        <v/>
      </c>
      <c r="Z552" t="str">
        <f>IF(U552="","",IF(U552="Cotisation Centrale",SUMIF('[3]Correpondance  PREPA MARG'!A:A,'Prépa marge'!T552,'[3]Correpondance  PREPA MARG'!BO:BO),""))</f>
        <v/>
      </c>
      <c r="AA552" t="str">
        <f>IF(U552="","",IF(U552="CA HT REEL",SUMIF('[3]Correpondance  PREPA MARG'!A:A,'Prépa marge'!T552,'[3]Correpondance  PREPA MARG'!AB:AB),""))</f>
        <v/>
      </c>
      <c r="AB552" t="str">
        <f>IF(U552="","",IF(U552="CAMV REEL",SUMIF('[3]Correpondance  PREPA MARG'!A:A,'Prépa marge'!T552,'[3]Correpondance  PREPA MARG'!BB:BB),""))</f>
        <v/>
      </c>
      <c r="AC552" t="str">
        <f>IF(U552="","",IF(U552="démarque connue (valeur)",SUMIF('[3]Correpondance  PREPA MARG'!A:A,'Prépa marge'!T552,'[3]Correpondance  PREPA MARG'!DO:DO),""))</f>
        <v/>
      </c>
      <c r="AD552" s="2" t="str">
        <f t="shared" si="298"/>
        <v/>
      </c>
      <c r="AF552" t="s">
        <v>20</v>
      </c>
    </row>
    <row r="553" spans="1:32">
      <c r="A553" s="23"/>
      <c r="B553" s="23"/>
      <c r="C553" s="23"/>
      <c r="D553" s="23"/>
      <c r="E553" s="23"/>
      <c r="F553" s="23"/>
      <c r="G553" s="23"/>
      <c r="H553" s="23"/>
      <c r="I553" s="23"/>
      <c r="J553" s="23"/>
      <c r="K553" s="23"/>
      <c r="L553" s="23"/>
      <c r="M553" s="23"/>
      <c r="N553" s="23"/>
      <c r="O553" s="23"/>
      <c r="P553" s="23"/>
      <c r="Q553" s="23"/>
      <c r="R553" s="29" t="s">
        <v>20</v>
      </c>
      <c r="S553" s="23"/>
      <c r="T553" s="23" t="str">
        <f>IF(COUNTIF('[3]Correpondance  PREPA MARG'!A:A,'Prépa marge'!C553)=0,IF(U552="démarque connue (valeur)","",T552),'Prépa marge'!C553)</f>
        <v>Fruits et légumes</v>
      </c>
      <c r="U553" s="23" t="str">
        <f t="shared" si="299"/>
        <v/>
      </c>
      <c r="V553" t="str">
        <f>IF(U553="","",IF(U553="CA HT",SUMIF('[3]Correpondance  PREPA MARG'!A:A,'Prépa marge'!T553,'[3]Correpondance  PREPA MARG'!CO:CO),""))</f>
        <v/>
      </c>
      <c r="W553" t="str">
        <f t="shared" si="294"/>
        <v/>
      </c>
      <c r="X553" t="str">
        <f>IF(U553="","",IF(AND(U553="Marge ABACO (valeur)",X547=""),SUMIF('[3]Correpondance  PREPA MARG'!A:A,'Prépa marge'!T553,'[3]Correpondance  PREPA MARG'!DB:DB),""))</f>
        <v/>
      </c>
      <c r="Y553" t="str">
        <f>IF(U553="","",IF(U553="Frais accessoires",SUMIF('[3]Correpondance  PREPA MARG'!A:A,'Prépa marge'!T553,'[3]Correpondance  PREPA MARG'!AO:AO),""))</f>
        <v/>
      </c>
      <c r="Z553" t="str">
        <f>IF(U553="","",IF(U553="Cotisation Centrale",SUMIF('[3]Correpondance  PREPA MARG'!A:A,'Prépa marge'!T553,'[3]Correpondance  PREPA MARG'!BO:BO),""))</f>
        <v/>
      </c>
      <c r="AA553" t="str">
        <f>IF(U553="","",IF(U553="CA HT REEL",SUMIF('[3]Correpondance  PREPA MARG'!A:A,'Prépa marge'!T553,'[3]Correpondance  PREPA MARG'!AB:AB),""))</f>
        <v/>
      </c>
      <c r="AB553" t="str">
        <f>IF(U553="","",IF(U553="CAMV REEL",SUMIF('[3]Correpondance  PREPA MARG'!A:A,'Prépa marge'!T553,'[3]Correpondance  PREPA MARG'!BB:BB),""))</f>
        <v/>
      </c>
      <c r="AC553" t="str">
        <f>IF(U553="","",IF(U553="démarque connue (valeur)",SUMIF('[3]Correpondance  PREPA MARG'!A:A,'Prépa marge'!T553,'[3]Correpondance  PREPA MARG'!DO:DO),""))</f>
        <v/>
      </c>
      <c r="AD553" s="2" t="str">
        <f t="shared" si="298"/>
        <v/>
      </c>
      <c r="AF553" t="s">
        <v>20</v>
      </c>
    </row>
    <row r="554" spans="1:32" ht="15.75" thickBot="1">
      <c r="A554" s="23"/>
      <c r="B554" s="23"/>
      <c r="C554" s="30" t="s">
        <v>18</v>
      </c>
      <c r="D554" s="31"/>
      <c r="E554" s="31"/>
      <c r="F554" s="31"/>
      <c r="G554" s="31"/>
      <c r="H554" s="31"/>
      <c r="I554" s="31"/>
      <c r="J554" s="31"/>
      <c r="K554" s="31"/>
      <c r="L554" s="31"/>
      <c r="M554" s="31"/>
      <c r="N554" s="31"/>
      <c r="O554" s="31"/>
      <c r="P554" s="32"/>
      <c r="Q554" s="23"/>
      <c r="R554" s="33" t="s">
        <v>20</v>
      </c>
      <c r="S554" s="23"/>
      <c r="T554" s="23" t="str">
        <f>IF(COUNTIF('[3]Correpondance  PREPA MARG'!A:A,'Prépa marge'!C554)=0,IF(U553="démarque connue (valeur)","",T553),'Prépa marge'!C554)</f>
        <v>Fruits et légumes</v>
      </c>
      <c r="U554" s="23" t="str">
        <f t="shared" si="299"/>
        <v/>
      </c>
      <c r="V554" t="str">
        <f>IF(U554="","",IF(U554="CA HT",SUMIF('[3]Correpondance  PREPA MARG'!A:A,'Prépa marge'!T554,'[3]Correpondance  PREPA MARG'!CO:CO),""))</f>
        <v/>
      </c>
      <c r="W554" t="str">
        <f t="shared" si="294"/>
        <v/>
      </c>
      <c r="X554" t="str">
        <f>IF(U554="","",IF(AND(U554="Marge ABACO (valeur)",X548=""),SUMIF('[3]Correpondance  PREPA MARG'!A:A,'Prépa marge'!T554,'[3]Correpondance  PREPA MARG'!DB:DB),""))</f>
        <v/>
      </c>
      <c r="Y554" t="str">
        <f>IF(U554="","",IF(U554="Frais accessoires",SUMIF('[3]Correpondance  PREPA MARG'!A:A,'Prépa marge'!T554,'[3]Correpondance  PREPA MARG'!AO:AO),""))</f>
        <v/>
      </c>
      <c r="Z554" t="str">
        <f>IF(U554="","",IF(U554="Cotisation Centrale",SUMIF('[3]Correpondance  PREPA MARG'!A:A,'Prépa marge'!T554,'[3]Correpondance  PREPA MARG'!BO:BO),""))</f>
        <v/>
      </c>
      <c r="AA554" t="str">
        <f>IF(U554="","",IF(U554="CA HT REEL",SUMIF('[3]Correpondance  PREPA MARG'!A:A,'Prépa marge'!T554,'[3]Correpondance  PREPA MARG'!AB:AB),""))</f>
        <v/>
      </c>
      <c r="AB554" t="str">
        <f>IF(U554="","",IF(U554="CAMV REEL",SUMIF('[3]Correpondance  PREPA MARG'!A:A,'Prépa marge'!T554,'[3]Correpondance  PREPA MARG'!BB:BB),""))</f>
        <v/>
      </c>
      <c r="AC554" t="str">
        <f>IF(U554="","",IF(U554="démarque connue (valeur)",SUMIF('[3]Correpondance  PREPA MARG'!A:A,'Prépa marge'!T554,'[3]Correpondance  PREPA MARG'!DO:DO),""))</f>
        <v/>
      </c>
      <c r="AD554" s="2" t="str">
        <f t="shared" si="298"/>
        <v/>
      </c>
      <c r="AF554" t="s">
        <v>20</v>
      </c>
    </row>
    <row r="555" spans="1:32">
      <c r="A555" s="23"/>
      <c r="B555" s="23"/>
      <c r="C555" s="34" t="s">
        <v>0</v>
      </c>
      <c r="D555" s="35">
        <v>7146</v>
      </c>
      <c r="E555" s="36"/>
      <c r="F555" s="36"/>
      <c r="G555" s="36"/>
      <c r="H555" s="36"/>
      <c r="I555" s="36"/>
      <c r="J555" s="36"/>
      <c r="K555" s="36"/>
      <c r="L555" s="36"/>
      <c r="M555" s="36"/>
      <c r="N555" s="36"/>
      <c r="O555" s="37"/>
      <c r="P555" s="38">
        <f>SUM(D555:O555)</f>
        <v>7146</v>
      </c>
      <c r="Q555" s="23"/>
      <c r="R555" s="39">
        <v>174083</v>
      </c>
      <c r="S555" s="23"/>
      <c r="T555" s="23" t="str">
        <f>IF(COUNTIF('[3]Correpondance  PREPA MARG'!A:A,'Prépa marge'!C555)=0,IF(U554="démarque connue (valeur)","",T554),'Prépa marge'!C555)</f>
        <v>Fruits et légumes</v>
      </c>
      <c r="U555" s="23" t="str">
        <f t="shared" si="299"/>
        <v>CA HT</v>
      </c>
      <c r="V555">
        <f ca="1">IF(U555="","",IF(U555="CA HT",SUMIF('[3]Correpondance  PREPA MARG'!A:A,'Prépa marge'!T555,'[3]Correpondance  PREPA MARG'!CO:CO),""))</f>
        <v>14079</v>
      </c>
      <c r="W555" t="str">
        <f t="shared" si="294"/>
        <v/>
      </c>
      <c r="X555" t="str">
        <f>IF(U555="","",IF(AND(U555="Marge ABACO (valeur)",X549=""),SUMIF('[3]Correpondance  PREPA MARG'!A:A,'Prépa marge'!T555,'[3]Correpondance  PREPA MARG'!DB:DB),""))</f>
        <v/>
      </c>
      <c r="Y555" t="str">
        <f>IF(U555="","",IF(U555="Frais accessoires",SUMIF('[3]Correpondance  PREPA MARG'!A:A,'Prépa marge'!T555,'[3]Correpondance  PREPA MARG'!AO:AO),""))</f>
        <v/>
      </c>
      <c r="Z555" t="str">
        <f>IF(U555="","",IF(U555="Cotisation Centrale",SUMIF('[3]Correpondance  PREPA MARG'!A:A,'Prépa marge'!T555,'[3]Correpondance  PREPA MARG'!BO:BO),""))</f>
        <v/>
      </c>
      <c r="AA555" t="str">
        <f>IF(U555="","",IF(U555="CA HT REEL",SUMIF('[3]Correpondance  PREPA MARG'!A:A,'Prépa marge'!T555,'[3]Correpondance  PREPA MARG'!AB:AB),""))</f>
        <v/>
      </c>
      <c r="AB555" t="str">
        <f>IF(U555="","",IF(U555="CAMV REEL",SUMIF('[3]Correpondance  PREPA MARG'!A:A,'Prépa marge'!T555,'[3]Correpondance  PREPA MARG'!BB:BB),""))</f>
        <v/>
      </c>
      <c r="AC555" t="str">
        <f>IF(U555="","",IF(U555="démarque connue (valeur)",SUMIF('[3]Correpondance  PREPA MARG'!A:A,'Prépa marge'!T555,'[3]Correpondance  PREPA MARG'!DO:DO),""))</f>
        <v/>
      </c>
      <c r="AD555" s="2">
        <f t="shared" ca="1" si="298"/>
        <v>6933</v>
      </c>
      <c r="AF555">
        <v>173286</v>
      </c>
    </row>
    <row r="556" spans="1:32" ht="15.75" thickBot="1">
      <c r="A556" s="23"/>
      <c r="B556" s="23"/>
      <c r="C556" s="40" t="s">
        <v>1</v>
      </c>
      <c r="D556" s="41">
        <v>4769</v>
      </c>
      <c r="E556" s="42"/>
      <c r="F556" s="42"/>
      <c r="G556" s="42"/>
      <c r="H556" s="42"/>
      <c r="I556" s="42"/>
      <c r="J556" s="42"/>
      <c r="K556" s="42"/>
      <c r="L556" s="42"/>
      <c r="M556" s="42"/>
      <c r="N556" s="42"/>
      <c r="O556" s="43"/>
      <c r="P556" s="44">
        <f>SUM(D556:O556)</f>
        <v>4769</v>
      </c>
      <c r="Q556" s="23"/>
      <c r="R556" s="45">
        <v>114123</v>
      </c>
      <c r="S556" s="23"/>
      <c r="T556" s="23" t="str">
        <f>IF(COUNTIF('[3]Correpondance  PREPA MARG'!A:A,'Prépa marge'!C556)=0,IF(U555="démarque connue (valeur)","",T555),'Prépa marge'!C556)</f>
        <v>Fruits et légumes</v>
      </c>
      <c r="U556" s="23" t="str">
        <f t="shared" si="299"/>
        <v>PRMV ABACO</v>
      </c>
      <c r="V556" t="str">
        <f>IF(U556="","",IF(U556="CA HT",SUMIF('[3]Correpondance  PREPA MARG'!A:A,'Prépa marge'!T556,'[3]Correpondance  PREPA MARG'!CO:CO),""))</f>
        <v/>
      </c>
      <c r="W556">
        <f t="shared" ca="1" si="294"/>
        <v>9442</v>
      </c>
      <c r="X556" t="str">
        <f>IF(U556="","",IF(AND(U556="Marge ABACO (valeur)",X550=""),SUMIF('[3]Correpondance  PREPA MARG'!A:A,'Prépa marge'!T556,'[3]Correpondance  PREPA MARG'!DB:DB),""))</f>
        <v/>
      </c>
      <c r="Y556" t="str">
        <f>IF(U556="","",IF(U556="Frais accessoires",SUMIF('[3]Correpondance  PREPA MARG'!A:A,'Prépa marge'!T556,'[3]Correpondance  PREPA MARG'!AO:AO),""))</f>
        <v/>
      </c>
      <c r="Z556" t="str">
        <f>IF(U556="","",IF(U556="Cotisation Centrale",SUMIF('[3]Correpondance  PREPA MARG'!A:A,'Prépa marge'!T556,'[3]Correpondance  PREPA MARG'!BO:BO),""))</f>
        <v/>
      </c>
      <c r="AA556" t="str">
        <f>IF(U556="","",IF(U556="CA HT REEL",SUMIF('[3]Correpondance  PREPA MARG'!A:A,'Prépa marge'!T556,'[3]Correpondance  PREPA MARG'!AB:AB),""))</f>
        <v/>
      </c>
      <c r="AB556" t="str">
        <f>IF(U556="","",IF(U556="CAMV REEL",SUMIF('[3]Correpondance  PREPA MARG'!A:A,'Prépa marge'!T556,'[3]Correpondance  PREPA MARG'!BB:BB),""))</f>
        <v/>
      </c>
      <c r="AC556" t="str">
        <f>IF(U556="","",IF(U556="démarque connue (valeur)",SUMIF('[3]Correpondance  PREPA MARG'!A:A,'Prépa marge'!T556,'[3]Correpondance  PREPA MARG'!DO:DO),""))</f>
        <v/>
      </c>
      <c r="AD556" s="2">
        <f t="shared" ca="1" si="298"/>
        <v>4673</v>
      </c>
      <c r="AF556">
        <v>112792</v>
      </c>
    </row>
    <row r="557" spans="1:32">
      <c r="A557" s="23"/>
      <c r="B557" s="23"/>
      <c r="C557" s="46" t="s">
        <v>19</v>
      </c>
      <c r="D557" s="47">
        <f t="shared" ref="D557:L557" si="316">D555-D556</f>
        <v>2377</v>
      </c>
      <c r="E557" s="47">
        <f t="shared" si="316"/>
        <v>0</v>
      </c>
      <c r="F557" s="47">
        <f t="shared" si="316"/>
        <v>0</v>
      </c>
      <c r="G557" s="47">
        <f t="shared" si="316"/>
        <v>0</v>
      </c>
      <c r="H557" s="47">
        <f t="shared" si="316"/>
        <v>0</v>
      </c>
      <c r="I557" s="47">
        <f t="shared" si="316"/>
        <v>0</v>
      </c>
      <c r="J557" s="47">
        <f t="shared" si="316"/>
        <v>0</v>
      </c>
      <c r="K557" s="47">
        <f t="shared" si="316"/>
        <v>0</v>
      </c>
      <c r="L557" s="47">
        <f t="shared" si="316"/>
        <v>0</v>
      </c>
      <c r="M557" s="47">
        <f>M555-M556</f>
        <v>0</v>
      </c>
      <c r="N557" s="47">
        <f>N555-N556</f>
        <v>0</v>
      </c>
      <c r="O557" s="47">
        <f>O555-O556</f>
        <v>0</v>
      </c>
      <c r="P557" s="48">
        <f>P555-P556</f>
        <v>2377</v>
      </c>
      <c r="Q557" s="23"/>
      <c r="R557" s="49" t="s">
        <v>20</v>
      </c>
      <c r="S557" s="23"/>
      <c r="T557" s="23" t="str">
        <f>IF(COUNTIF('[3]Correpondance  PREPA MARG'!A:A,'Prépa marge'!C557)=0,IF(U556="démarque connue (valeur)","",T556),'Prépa marge'!C557)</f>
        <v>Fruits et légumes</v>
      </c>
      <c r="U557" s="23" t="str">
        <f t="shared" si="299"/>
        <v>Marge ABACO (valeur)</v>
      </c>
      <c r="V557" t="str">
        <f>IF(U557="","",IF(U557="CA HT",SUMIF('[3]Correpondance  PREPA MARG'!A:A,'Prépa marge'!T557,'[3]Correpondance  PREPA MARG'!CO:CO),""))</f>
        <v/>
      </c>
      <c r="W557" t="str">
        <f t="shared" si="294"/>
        <v/>
      </c>
      <c r="X557">
        <f ca="1">IF(U557="","",IF(AND(U557="Marge ABACO (valeur)",X551=""),SUMIF('[3]Correpondance  PREPA MARG'!A:A,'Prépa marge'!T557,'[3]Correpondance  PREPA MARG'!DB:DB),""))</f>
        <v>4637</v>
      </c>
      <c r="Y557" t="str">
        <f>IF(U557="","",IF(U557="Frais accessoires",SUMIF('[3]Correpondance  PREPA MARG'!A:A,'Prépa marge'!T557,'[3]Correpondance  PREPA MARG'!AO:AO),""))</f>
        <v/>
      </c>
      <c r="Z557" t="str">
        <f>IF(U557="","",IF(U557="Cotisation Centrale",SUMIF('[3]Correpondance  PREPA MARG'!A:A,'Prépa marge'!T557,'[3]Correpondance  PREPA MARG'!BO:BO),""))</f>
        <v/>
      </c>
      <c r="AA557" t="str">
        <f>IF(U557="","",IF(U557="CA HT REEL",SUMIF('[3]Correpondance  PREPA MARG'!A:A,'Prépa marge'!T557,'[3]Correpondance  PREPA MARG'!AB:AB),""))</f>
        <v/>
      </c>
      <c r="AB557" t="str">
        <f>IF(U557="","",IF(U557="CAMV REEL",SUMIF('[3]Correpondance  PREPA MARG'!A:A,'Prépa marge'!T557,'[3]Correpondance  PREPA MARG'!BB:BB),""))</f>
        <v/>
      </c>
      <c r="AC557" t="str">
        <f>IF(U557="","",IF(U557="démarque connue (valeur)",SUMIF('[3]Correpondance  PREPA MARG'!A:A,'Prépa marge'!T557,'[3]Correpondance  PREPA MARG'!DO:DO),""))</f>
        <v/>
      </c>
      <c r="AD557" s="2" t="str">
        <f t="shared" ca="1" si="298"/>
        <v/>
      </c>
      <c r="AF557" t="s">
        <v>20</v>
      </c>
    </row>
    <row r="558" spans="1:32" ht="15.75" thickBot="1">
      <c r="A558" s="23"/>
      <c r="B558" s="23"/>
      <c r="C558" s="50" t="s">
        <v>21</v>
      </c>
      <c r="D558" s="51">
        <f t="shared" ref="D558:L558" si="317">IF(D555=0,0,D557/D555)</f>
        <v>0.33263364119787292</v>
      </c>
      <c r="E558" s="51">
        <f t="shared" si="317"/>
        <v>0</v>
      </c>
      <c r="F558" s="51">
        <f t="shared" si="317"/>
        <v>0</v>
      </c>
      <c r="G558" s="51">
        <f t="shared" si="317"/>
        <v>0</v>
      </c>
      <c r="H558" s="51">
        <f t="shared" si="317"/>
        <v>0</v>
      </c>
      <c r="I558" s="51">
        <f t="shared" si="317"/>
        <v>0</v>
      </c>
      <c r="J558" s="51">
        <f t="shared" si="317"/>
        <v>0</v>
      </c>
      <c r="K558" s="51">
        <f t="shared" si="317"/>
        <v>0</v>
      </c>
      <c r="L558" s="51">
        <f t="shared" si="317"/>
        <v>0</v>
      </c>
      <c r="M558" s="51">
        <f>IF(M555=0,0,M557/M555)</f>
        <v>0</v>
      </c>
      <c r="N558" s="51">
        <f>IF(N555=0,0,N557/N555)</f>
        <v>0</v>
      </c>
      <c r="O558" s="51">
        <f>IF(O555=0,0,O557/O555)</f>
        <v>0</v>
      </c>
      <c r="P558" s="52">
        <f>IF(P555=0,0,P557/P555)</f>
        <v>0.33263364119787292</v>
      </c>
      <c r="Q558" s="23"/>
      <c r="R558" s="53" t="s">
        <v>20</v>
      </c>
      <c r="S558" s="23"/>
      <c r="T558" s="23" t="str">
        <f>IF(COUNTIF('[3]Correpondance  PREPA MARG'!A:A,'Prépa marge'!C558)=0,IF(U557="démarque connue (valeur)","",T557),'Prépa marge'!C558)</f>
        <v>Fruits et légumes</v>
      </c>
      <c r="U558" s="23" t="str">
        <f t="shared" si="299"/>
        <v/>
      </c>
      <c r="V558" t="str">
        <f>IF(U558="","",IF(U558="CA HT",SUMIF('[3]Correpondance  PREPA MARG'!A:A,'Prépa marge'!T558,'[3]Correpondance  PREPA MARG'!CO:CO),""))</f>
        <v/>
      </c>
      <c r="W558" t="str">
        <f t="shared" si="294"/>
        <v/>
      </c>
      <c r="X558" t="str">
        <f>IF(U558="","",IF(AND(U558="Marge ABACO (valeur)",X552=""),SUMIF('[3]Correpondance  PREPA MARG'!A:A,'Prépa marge'!T558,'[3]Correpondance  PREPA MARG'!DB:DB),""))</f>
        <v/>
      </c>
      <c r="Y558" t="str">
        <f>IF(U558="","",IF(U558="Frais accessoires",SUMIF('[3]Correpondance  PREPA MARG'!A:A,'Prépa marge'!T558,'[3]Correpondance  PREPA MARG'!AO:AO),""))</f>
        <v/>
      </c>
      <c r="Z558" t="str">
        <f>IF(U558="","",IF(U558="Cotisation Centrale",SUMIF('[3]Correpondance  PREPA MARG'!A:A,'Prépa marge'!T558,'[3]Correpondance  PREPA MARG'!BO:BO),""))</f>
        <v/>
      </c>
      <c r="AA558" t="str">
        <f>IF(U558="","",IF(U558="CA HT REEL",SUMIF('[3]Correpondance  PREPA MARG'!A:A,'Prépa marge'!T558,'[3]Correpondance  PREPA MARG'!AB:AB),""))</f>
        <v/>
      </c>
      <c r="AB558" t="str">
        <f>IF(U558="","",IF(U558="CAMV REEL",SUMIF('[3]Correpondance  PREPA MARG'!A:A,'Prépa marge'!T558,'[3]Correpondance  PREPA MARG'!BB:BB),""))</f>
        <v/>
      </c>
      <c r="AC558" t="str">
        <f>IF(U558="","",IF(U558="démarque connue (valeur)",SUMIF('[3]Correpondance  PREPA MARG'!A:A,'Prépa marge'!T558,'[3]Correpondance  PREPA MARG'!DO:DO),""))</f>
        <v/>
      </c>
      <c r="AD558" s="2" t="str">
        <f t="shared" si="298"/>
        <v/>
      </c>
      <c r="AF558" t="s">
        <v>20</v>
      </c>
    </row>
    <row r="559" spans="1:32">
      <c r="A559" s="23"/>
      <c r="B559" s="23"/>
      <c r="C559" s="54" t="s">
        <v>3</v>
      </c>
      <c r="D559" s="35">
        <v>12</v>
      </c>
      <c r="E559" s="36"/>
      <c r="F559" s="36"/>
      <c r="G559" s="36"/>
      <c r="H559" s="36"/>
      <c r="I559" s="55"/>
      <c r="J559" s="55"/>
      <c r="K559" s="36"/>
      <c r="L559" s="36"/>
      <c r="M559" s="36"/>
      <c r="N559" s="36"/>
      <c r="O559" s="37"/>
      <c r="P559" s="56">
        <f>SUM(D559:O559)</f>
        <v>12</v>
      </c>
      <c r="Q559" s="23"/>
      <c r="R559" s="57">
        <v>-577.45000000000073</v>
      </c>
      <c r="S559" s="23"/>
      <c r="T559" s="23" t="str">
        <f>IF(COUNTIF('[3]Correpondance  PREPA MARG'!A:A,'Prépa marge'!C559)=0,IF(U558="démarque connue (valeur)","",T558),'Prépa marge'!C559)</f>
        <v>Fruits et légumes</v>
      </c>
      <c r="U559" s="23" t="str">
        <f t="shared" si="299"/>
        <v>Frais accessoires</v>
      </c>
      <c r="V559" t="str">
        <f>IF(U559="","",IF(U559="CA HT",SUMIF('[3]Correpondance  PREPA MARG'!A:A,'Prépa marge'!T559,'[3]Correpondance  PREPA MARG'!CO:CO),""))</f>
        <v/>
      </c>
      <c r="W559" t="str">
        <f t="shared" si="294"/>
        <v/>
      </c>
      <c r="X559" t="str">
        <f>IF(U559="","",IF(AND(U559="Marge ABACO (valeur)",X553=""),SUMIF('[3]Correpondance  PREPA MARG'!A:A,'Prépa marge'!T559,'[3]Correpondance  PREPA MARG'!DB:DB),""))</f>
        <v/>
      </c>
      <c r="Y559">
        <f ca="1">IF(U559="","",IF(U559="Frais accessoires",SUMIF('[3]Correpondance  PREPA MARG'!A:A,'Prépa marge'!T559,'[3]Correpondance  PREPA MARG'!AO:AO),""))</f>
        <v>25.75</v>
      </c>
      <c r="Z559" t="str">
        <f>IF(U559="","",IF(U559="Cotisation Centrale",SUMIF('[3]Correpondance  PREPA MARG'!A:A,'Prépa marge'!T559,'[3]Correpondance  PREPA MARG'!BO:BO),""))</f>
        <v/>
      </c>
      <c r="AA559" t="str">
        <f>IF(U559="","",IF(U559="CA HT REEL",SUMIF('[3]Correpondance  PREPA MARG'!A:A,'Prépa marge'!T559,'[3]Correpondance  PREPA MARG'!AB:AB),""))</f>
        <v/>
      </c>
      <c r="AB559" t="str">
        <f>IF(U559="","",IF(U559="CAMV REEL",SUMIF('[3]Correpondance  PREPA MARG'!A:A,'Prépa marge'!T559,'[3]Correpondance  PREPA MARG'!BB:BB),""))</f>
        <v/>
      </c>
      <c r="AC559" t="str">
        <f>IF(U559="","",IF(U559="démarque connue (valeur)",SUMIF('[3]Correpondance  PREPA MARG'!A:A,'Prépa marge'!T559,'[3]Correpondance  PREPA MARG'!DO:DO),""))</f>
        <v/>
      </c>
      <c r="AD559" s="2">
        <f t="shared" ca="1" si="298"/>
        <v>13.75</v>
      </c>
      <c r="AF559">
        <v>1629.13</v>
      </c>
    </row>
    <row r="560" spans="1:32" ht="15.75" thickBot="1">
      <c r="A560" s="23"/>
      <c r="B560" s="23"/>
      <c r="C560" s="58" t="s">
        <v>4</v>
      </c>
      <c r="D560" s="41">
        <v>109</v>
      </c>
      <c r="E560" s="42"/>
      <c r="F560" s="42"/>
      <c r="G560" s="42"/>
      <c r="H560" s="42"/>
      <c r="I560" s="42"/>
      <c r="J560" s="42"/>
      <c r="K560" s="42"/>
      <c r="L560" s="42"/>
      <c r="M560" s="42"/>
      <c r="N560" s="42"/>
      <c r="O560" s="43"/>
      <c r="P560" s="56">
        <f>SUM(D560:O560)</f>
        <v>109</v>
      </c>
      <c r="Q560" s="23"/>
      <c r="R560" s="57">
        <v>1911.7000000000007</v>
      </c>
      <c r="S560" s="23"/>
      <c r="T560" s="23" t="str">
        <f>IF(COUNTIF('[3]Correpondance  PREPA MARG'!A:A,'Prépa marge'!C560)=0,IF(U559="démarque connue (valeur)","",T559),'Prépa marge'!C560)</f>
        <v>Fruits et légumes</v>
      </c>
      <c r="U560" s="23" t="str">
        <f t="shared" si="299"/>
        <v>Cotisation Centrale</v>
      </c>
      <c r="V560" t="str">
        <f>IF(U560="","",IF(U560="CA HT",SUMIF('[3]Correpondance  PREPA MARG'!A:A,'Prépa marge'!T560,'[3]Correpondance  PREPA MARG'!CO:CO),""))</f>
        <v/>
      </c>
      <c r="W560" t="str">
        <f t="shared" si="294"/>
        <v/>
      </c>
      <c r="X560" t="str">
        <f>IF(U560="","",IF(AND(U560="Marge ABACO (valeur)",X554=""),SUMIF('[3]Correpondance  PREPA MARG'!A:A,'Prépa marge'!T560,'[3]Correpondance  PREPA MARG'!DB:DB),""))</f>
        <v/>
      </c>
      <c r="Y560" t="str">
        <f>IF(U560="","",IF(U560="Frais accessoires",SUMIF('[3]Correpondance  PREPA MARG'!A:A,'Prépa marge'!T560,'[3]Correpondance  PREPA MARG'!AO:AO),""))</f>
        <v/>
      </c>
      <c r="Z560">
        <f ca="1">IF(U560="","",IF(U560="Cotisation Centrale",SUMIF('[3]Correpondance  PREPA MARG'!A:A,'Prépa marge'!T560,'[3]Correpondance  PREPA MARG'!BO:BO),""))</f>
        <v>222.26</v>
      </c>
      <c r="AA560" t="str">
        <f>IF(U560="","",IF(U560="CA HT REEL",SUMIF('[3]Correpondance  PREPA MARG'!A:A,'Prépa marge'!T560,'[3]Correpondance  PREPA MARG'!AB:AB),""))</f>
        <v/>
      </c>
      <c r="AB560" t="str">
        <f>IF(U560="","",IF(U560="CAMV REEL",SUMIF('[3]Correpondance  PREPA MARG'!A:A,'Prépa marge'!T560,'[3]Correpondance  PREPA MARG'!BB:BB),""))</f>
        <v/>
      </c>
      <c r="AC560" t="str">
        <f>IF(U560="","",IF(U560="démarque connue (valeur)",SUMIF('[3]Correpondance  PREPA MARG'!A:A,'Prépa marge'!T560,'[3]Correpondance  PREPA MARG'!DO:DO),""))</f>
        <v/>
      </c>
      <c r="AD560" s="2">
        <f t="shared" ca="1" si="298"/>
        <v>113.25999999999999</v>
      </c>
      <c r="AF560">
        <v>1807.2899999999997</v>
      </c>
    </row>
    <row r="561" spans="1:32">
      <c r="A561" s="23"/>
      <c r="B561" s="23"/>
      <c r="C561" s="59" t="s">
        <v>22</v>
      </c>
      <c r="D561" s="60">
        <f t="shared" ref="D561:L561" si="318">IF(D567&lt;&gt;0,(D559+D560)/D567,0)</f>
        <v>1.6932549678141617E-2</v>
      </c>
      <c r="E561" s="60">
        <f t="shared" si="318"/>
        <v>0</v>
      </c>
      <c r="F561" s="60">
        <f t="shared" si="318"/>
        <v>0</v>
      </c>
      <c r="G561" s="60">
        <f t="shared" si="318"/>
        <v>0</v>
      </c>
      <c r="H561" s="60">
        <f t="shared" si="318"/>
        <v>0</v>
      </c>
      <c r="I561" s="60">
        <f t="shared" si="318"/>
        <v>0</v>
      </c>
      <c r="J561" s="60">
        <f t="shared" si="318"/>
        <v>0</v>
      </c>
      <c r="K561" s="60">
        <f t="shared" si="318"/>
        <v>0</v>
      </c>
      <c r="L561" s="60">
        <f t="shared" si="318"/>
        <v>0</v>
      </c>
      <c r="M561" s="60">
        <f>IF(M567&lt;&gt;0,(M559+M560)/M567,0)</f>
        <v>0</v>
      </c>
      <c r="N561" s="60">
        <f>IF(N567&lt;&gt;0,(N559+N560)/N567,0)</f>
        <v>0</v>
      </c>
      <c r="O561" s="60">
        <f>IF(O567&lt;&gt;0,(O559+O560)/O567,0)</f>
        <v>0</v>
      </c>
      <c r="P561" s="61">
        <f>IF(P567&lt;&gt;0,(P559+P560)/P567,0)</f>
        <v>1.6932549678141617E-2</v>
      </c>
      <c r="Q561" s="23"/>
      <c r="R561" s="62" t="s">
        <v>20</v>
      </c>
      <c r="S561" s="23"/>
      <c r="T561" s="23" t="str">
        <f>IF(COUNTIF('[3]Correpondance  PREPA MARG'!A:A,'Prépa marge'!C561)=0,IF(U560="démarque connue (valeur)","",T560),'Prépa marge'!C561)</f>
        <v>Fruits et légumes</v>
      </c>
      <c r="U561" s="23" t="str">
        <f t="shared" si="299"/>
        <v/>
      </c>
      <c r="V561" t="str">
        <f>IF(U561="","",IF(U561="CA HT",SUMIF('[3]Correpondance  PREPA MARG'!A:A,'Prépa marge'!T561,'[3]Correpondance  PREPA MARG'!CO:CO),""))</f>
        <v/>
      </c>
      <c r="W561" t="str">
        <f t="shared" si="294"/>
        <v/>
      </c>
      <c r="X561" t="str">
        <f>IF(U561="","",IF(AND(U561="Marge ABACO (valeur)",X555=""),SUMIF('[3]Correpondance  PREPA MARG'!A:A,'Prépa marge'!T561,'[3]Correpondance  PREPA MARG'!DB:DB),""))</f>
        <v/>
      </c>
      <c r="Y561" t="str">
        <f>IF(U561="","",IF(U561="Frais accessoires",SUMIF('[3]Correpondance  PREPA MARG'!A:A,'Prépa marge'!T561,'[3]Correpondance  PREPA MARG'!AO:AO),""))</f>
        <v/>
      </c>
      <c r="Z561" t="str">
        <f>IF(U561="","",IF(U561="Cotisation Centrale",SUMIF('[3]Correpondance  PREPA MARG'!A:A,'Prépa marge'!T561,'[3]Correpondance  PREPA MARG'!BO:BO),""))</f>
        <v/>
      </c>
      <c r="AA561" t="str">
        <f>IF(U561="","",IF(U561="CA HT REEL",SUMIF('[3]Correpondance  PREPA MARG'!A:A,'Prépa marge'!T561,'[3]Correpondance  PREPA MARG'!AB:AB),""))</f>
        <v/>
      </c>
      <c r="AB561" t="str">
        <f>IF(U561="","",IF(U561="CAMV REEL",SUMIF('[3]Correpondance  PREPA MARG'!A:A,'Prépa marge'!T561,'[3]Correpondance  PREPA MARG'!BB:BB),""))</f>
        <v/>
      </c>
      <c r="AC561" t="str">
        <f>IF(U561="","",IF(U561="démarque connue (valeur)",SUMIF('[3]Correpondance  PREPA MARG'!A:A,'Prépa marge'!T561,'[3]Correpondance  PREPA MARG'!DO:DO),""))</f>
        <v/>
      </c>
      <c r="AD561" s="2" t="str">
        <f t="shared" si="298"/>
        <v/>
      </c>
      <c r="AF561" t="s">
        <v>20</v>
      </c>
    </row>
    <row r="562" spans="1:32">
      <c r="A562" s="23"/>
      <c r="B562" s="23"/>
      <c r="C562" s="63" t="s">
        <v>23</v>
      </c>
      <c r="D562" s="64">
        <f>D556+D559+D560</f>
        <v>4890</v>
      </c>
      <c r="E562" s="64">
        <f t="shared" ref="E562:L562" si="319">E556+E559+E560</f>
        <v>0</v>
      </c>
      <c r="F562" s="64">
        <f t="shared" si="319"/>
        <v>0</v>
      </c>
      <c r="G562" s="64">
        <f t="shared" si="319"/>
        <v>0</v>
      </c>
      <c r="H562" s="64">
        <f t="shared" si="319"/>
        <v>0</v>
      </c>
      <c r="I562" s="64">
        <f t="shared" si="319"/>
        <v>0</v>
      </c>
      <c r="J562" s="64">
        <f t="shared" si="319"/>
        <v>0</v>
      </c>
      <c r="K562" s="64">
        <f t="shared" si="319"/>
        <v>0</v>
      </c>
      <c r="L562" s="64">
        <f t="shared" si="319"/>
        <v>0</v>
      </c>
      <c r="M562" s="64">
        <f>M556+M559+M560</f>
        <v>0</v>
      </c>
      <c r="N562" s="64">
        <f>N556+N559+N560</f>
        <v>0</v>
      </c>
      <c r="O562" s="64">
        <f>O556+O559+O560</f>
        <v>0</v>
      </c>
      <c r="P562" s="65">
        <f>SUM(D562:O562)</f>
        <v>4890</v>
      </c>
      <c r="Q562" s="23"/>
      <c r="R562" s="66" t="s">
        <v>20</v>
      </c>
      <c r="S562" s="23"/>
      <c r="T562" s="23" t="str">
        <f>IF(COUNTIF('[3]Correpondance  PREPA MARG'!A:A,'Prépa marge'!C562)=0,IF(U561="démarque connue (valeur)","",T561),'Prépa marge'!C562)</f>
        <v>Fruits et légumes</v>
      </c>
      <c r="U562" s="23" t="str">
        <f t="shared" si="299"/>
        <v/>
      </c>
      <c r="V562" t="str">
        <f>IF(U562="","",IF(U562="CA HT",SUMIF('[3]Correpondance  PREPA MARG'!A:A,'Prépa marge'!T562,'[3]Correpondance  PREPA MARG'!CO:CO),""))</f>
        <v/>
      </c>
      <c r="W562" t="str">
        <f t="shared" ca="1" si="294"/>
        <v/>
      </c>
      <c r="X562" t="str">
        <f>IF(U562="","",IF(AND(U562="Marge ABACO (valeur)",X556=""),SUMIF('[3]Correpondance  PREPA MARG'!A:A,'Prépa marge'!T562,'[3]Correpondance  PREPA MARG'!DB:DB),""))</f>
        <v/>
      </c>
      <c r="Y562" t="str">
        <f>IF(U562="","",IF(U562="Frais accessoires",SUMIF('[3]Correpondance  PREPA MARG'!A:A,'Prépa marge'!T562,'[3]Correpondance  PREPA MARG'!AO:AO),""))</f>
        <v/>
      </c>
      <c r="Z562" t="str">
        <f>IF(U562="","",IF(U562="Cotisation Centrale",SUMIF('[3]Correpondance  PREPA MARG'!A:A,'Prépa marge'!T562,'[3]Correpondance  PREPA MARG'!BO:BO),""))</f>
        <v/>
      </c>
      <c r="AA562" t="str">
        <f>IF(U562="","",IF(U562="CA HT REEL",SUMIF('[3]Correpondance  PREPA MARG'!A:A,'Prépa marge'!T562,'[3]Correpondance  PREPA MARG'!AB:AB),""))</f>
        <v/>
      </c>
      <c r="AB562" t="str">
        <f>IF(U562="","",IF(U562="CAMV REEL",SUMIF('[3]Correpondance  PREPA MARG'!A:A,'Prépa marge'!T562,'[3]Correpondance  PREPA MARG'!BB:BB),""))</f>
        <v/>
      </c>
      <c r="AC562" t="str">
        <f>IF(U562="","",IF(U562="démarque connue (valeur)",SUMIF('[3]Correpondance  PREPA MARG'!A:A,'Prépa marge'!T562,'[3]Correpondance  PREPA MARG'!DO:DO),""))</f>
        <v/>
      </c>
      <c r="AD562" s="2" t="str">
        <f t="shared" ca="1" si="298"/>
        <v/>
      </c>
      <c r="AF562" t="s">
        <v>20</v>
      </c>
    </row>
    <row r="563" spans="1:32">
      <c r="A563" s="23"/>
      <c r="B563" s="23"/>
      <c r="C563" s="63" t="s">
        <v>19</v>
      </c>
      <c r="D563" s="64">
        <f t="shared" ref="D563:L563" si="320">D555-D562</f>
        <v>2256</v>
      </c>
      <c r="E563" s="64">
        <f t="shared" si="320"/>
        <v>0</v>
      </c>
      <c r="F563" s="64">
        <f t="shared" si="320"/>
        <v>0</v>
      </c>
      <c r="G563" s="64">
        <f t="shared" si="320"/>
        <v>0</v>
      </c>
      <c r="H563" s="64">
        <f t="shared" si="320"/>
        <v>0</v>
      </c>
      <c r="I563" s="64">
        <f t="shared" si="320"/>
        <v>0</v>
      </c>
      <c r="J563" s="64">
        <f t="shared" si="320"/>
        <v>0</v>
      </c>
      <c r="K563" s="64">
        <f t="shared" si="320"/>
        <v>0</v>
      </c>
      <c r="L563" s="64">
        <f t="shared" si="320"/>
        <v>0</v>
      </c>
      <c r="M563" s="64">
        <f>M555-M562</f>
        <v>0</v>
      </c>
      <c r="N563" s="64">
        <f>N555-N562</f>
        <v>0</v>
      </c>
      <c r="O563" s="64">
        <f>O555-O562</f>
        <v>0</v>
      </c>
      <c r="P563" s="65">
        <f>SUM(D563:O563)</f>
        <v>2256</v>
      </c>
      <c r="Q563" s="23"/>
      <c r="R563" s="66" t="s">
        <v>20</v>
      </c>
      <c r="S563" s="23"/>
      <c r="T563" s="23" t="str">
        <f>IF(COUNTIF('[3]Correpondance  PREPA MARG'!A:A,'Prépa marge'!C563)=0,IF(U562="démarque connue (valeur)","",T562),'Prépa marge'!C563)</f>
        <v>Fruits et légumes</v>
      </c>
      <c r="U563" s="23" t="str">
        <f t="shared" si="299"/>
        <v>Marge ABACO (valeur)</v>
      </c>
      <c r="V563" t="str">
        <f>IF(U563="","",IF(U563="CA HT",SUMIF('[3]Correpondance  PREPA MARG'!A:A,'Prépa marge'!T563,'[3]Correpondance  PREPA MARG'!CO:CO),""))</f>
        <v/>
      </c>
      <c r="W563" t="str">
        <f t="shared" si="294"/>
        <v/>
      </c>
      <c r="X563" t="str">
        <f ca="1">IF(U563="","",IF(AND(U563="Marge ABACO (valeur)",X557=""),SUMIF('[3]Correpondance  PREPA MARG'!A:A,'Prépa marge'!T563,'[3]Correpondance  PREPA MARG'!DB:DB),""))</f>
        <v/>
      </c>
      <c r="Y563" t="str">
        <f>IF(U563="","",IF(U563="Frais accessoires",SUMIF('[3]Correpondance  PREPA MARG'!A:A,'Prépa marge'!T563,'[3]Correpondance  PREPA MARG'!AO:AO),""))</f>
        <v/>
      </c>
      <c r="Z563" t="str">
        <f>IF(U563="","",IF(U563="Cotisation Centrale",SUMIF('[3]Correpondance  PREPA MARG'!A:A,'Prépa marge'!T563,'[3]Correpondance  PREPA MARG'!BO:BO),""))</f>
        <v/>
      </c>
      <c r="AA563" t="str">
        <f>IF(U563="","",IF(U563="CA HT REEL",SUMIF('[3]Correpondance  PREPA MARG'!A:A,'Prépa marge'!T563,'[3]Correpondance  PREPA MARG'!AB:AB),""))</f>
        <v/>
      </c>
      <c r="AB563" t="str">
        <f>IF(U563="","",IF(U563="CAMV REEL",SUMIF('[3]Correpondance  PREPA MARG'!A:A,'Prépa marge'!T563,'[3]Correpondance  PREPA MARG'!BB:BB),""))</f>
        <v/>
      </c>
      <c r="AC563" t="str">
        <f>IF(U563="","",IF(U563="démarque connue (valeur)",SUMIF('[3]Correpondance  PREPA MARG'!A:A,'Prépa marge'!T563,'[3]Correpondance  PREPA MARG'!DO:DO),""))</f>
        <v/>
      </c>
      <c r="AD563" s="2" t="str">
        <f t="shared" ca="1" si="298"/>
        <v/>
      </c>
      <c r="AF563" t="s">
        <v>20</v>
      </c>
    </row>
    <row r="564" spans="1:32">
      <c r="A564" s="23"/>
      <c r="B564" s="23"/>
      <c r="C564" s="50" t="s">
        <v>24</v>
      </c>
      <c r="D564" s="67">
        <f t="shared" ref="D564:L564" si="321">IF(D555=0,0,D563/D555)</f>
        <v>0.3157010915197313</v>
      </c>
      <c r="E564" s="67">
        <f t="shared" si="321"/>
        <v>0</v>
      </c>
      <c r="F564" s="67">
        <f t="shared" si="321"/>
        <v>0</v>
      </c>
      <c r="G564" s="67">
        <f t="shared" si="321"/>
        <v>0</v>
      </c>
      <c r="H564" s="67">
        <f t="shared" si="321"/>
        <v>0</v>
      </c>
      <c r="I564" s="67">
        <f t="shared" si="321"/>
        <v>0</v>
      </c>
      <c r="J564" s="67">
        <f t="shared" si="321"/>
        <v>0</v>
      </c>
      <c r="K564" s="67">
        <f t="shared" si="321"/>
        <v>0</v>
      </c>
      <c r="L564" s="67">
        <f t="shared" si="321"/>
        <v>0</v>
      </c>
      <c r="M564" s="67">
        <f>IF(M555=0,0,M563/M555)</f>
        <v>0</v>
      </c>
      <c r="N564" s="67">
        <f>IF(N555=0,0,N563/N555)</f>
        <v>0</v>
      </c>
      <c r="O564" s="67">
        <f>IF(O555=0,0,O563/O555)</f>
        <v>0</v>
      </c>
      <c r="P564" s="67">
        <f>IF(P555=0,0,P563/P555)</f>
        <v>0.3157010915197313</v>
      </c>
      <c r="Q564" s="23"/>
      <c r="R564" s="68" t="s">
        <v>20</v>
      </c>
      <c r="S564" s="23"/>
      <c r="T564" s="23" t="str">
        <f>IF(COUNTIF('[3]Correpondance  PREPA MARG'!A:A,'Prépa marge'!C564)=0,IF(U563="démarque connue (valeur)","",T563),'Prépa marge'!C564)</f>
        <v>Fruits et légumes</v>
      </c>
      <c r="U564" s="23" t="str">
        <f t="shared" si="299"/>
        <v/>
      </c>
      <c r="V564" t="str">
        <f>IF(U564="","",IF(U564="CA HT",SUMIF('[3]Correpondance  PREPA MARG'!A:A,'Prépa marge'!T564,'[3]Correpondance  PREPA MARG'!CO:CO),""))</f>
        <v/>
      </c>
      <c r="W564" t="str">
        <f t="shared" si="294"/>
        <v/>
      </c>
      <c r="X564" t="str">
        <f>IF(U564="","",IF(AND(U564="Marge ABACO (valeur)",X558=""),SUMIF('[3]Correpondance  PREPA MARG'!A:A,'Prépa marge'!T564,'[3]Correpondance  PREPA MARG'!DB:DB),""))</f>
        <v/>
      </c>
      <c r="Y564" t="str">
        <f>IF(U564="","",IF(U564="Frais accessoires",SUMIF('[3]Correpondance  PREPA MARG'!A:A,'Prépa marge'!T564,'[3]Correpondance  PREPA MARG'!AO:AO),""))</f>
        <v/>
      </c>
      <c r="Z564" t="str">
        <f>IF(U564="","",IF(U564="Cotisation Centrale",SUMIF('[3]Correpondance  PREPA MARG'!A:A,'Prépa marge'!T564,'[3]Correpondance  PREPA MARG'!BO:BO),""))</f>
        <v/>
      </c>
      <c r="AA564" t="str">
        <f>IF(U564="","",IF(U564="CA HT REEL",SUMIF('[3]Correpondance  PREPA MARG'!A:A,'Prépa marge'!T564,'[3]Correpondance  PREPA MARG'!AB:AB),""))</f>
        <v/>
      </c>
      <c r="AB564" t="str">
        <f>IF(U564="","",IF(U564="CAMV REEL",SUMIF('[3]Correpondance  PREPA MARG'!A:A,'Prépa marge'!T564,'[3]Correpondance  PREPA MARG'!BB:BB),""))</f>
        <v/>
      </c>
      <c r="AC564" t="str">
        <f>IF(U564="","",IF(U564="démarque connue (valeur)",SUMIF('[3]Correpondance  PREPA MARG'!A:A,'Prépa marge'!T564,'[3]Correpondance  PREPA MARG'!DO:DO),""))</f>
        <v/>
      </c>
      <c r="AD564" s="2" t="str">
        <f t="shared" si="298"/>
        <v/>
      </c>
      <c r="AF564" t="s">
        <v>20</v>
      </c>
    </row>
    <row r="565" spans="1:32">
      <c r="A565" s="23"/>
      <c r="B565" s="23"/>
      <c r="C565" s="23"/>
      <c r="D565" s="23"/>
      <c r="E565" s="23"/>
      <c r="F565" s="23"/>
      <c r="G565" s="23"/>
      <c r="H565" s="23"/>
      <c r="I565" s="23"/>
      <c r="J565" s="23"/>
      <c r="K565" s="23"/>
      <c r="L565" s="23"/>
      <c r="M565" s="23"/>
      <c r="N565" s="23"/>
      <c r="O565" s="23"/>
      <c r="P565" s="23"/>
      <c r="Q565" s="23"/>
      <c r="R565" s="29" t="s">
        <v>20</v>
      </c>
      <c r="S565" s="23"/>
      <c r="T565" s="23" t="str">
        <f>IF(COUNTIF('[3]Correpondance  PREPA MARG'!A:A,'Prépa marge'!C565)=0,IF(U564="démarque connue (valeur)","",T564),'Prépa marge'!C565)</f>
        <v>Fruits et légumes</v>
      </c>
      <c r="U565" s="23" t="str">
        <f t="shared" si="299"/>
        <v/>
      </c>
      <c r="V565" t="str">
        <f>IF(U565="","",IF(U565="CA HT",SUMIF('[3]Correpondance  PREPA MARG'!A:A,'Prépa marge'!T565,'[3]Correpondance  PREPA MARG'!CO:CO),""))</f>
        <v/>
      </c>
      <c r="W565" t="str">
        <f t="shared" si="294"/>
        <v/>
      </c>
      <c r="X565" t="str">
        <f>IF(U565="","",IF(AND(U565="Marge ABACO (valeur)",X559=""),SUMIF('[3]Correpondance  PREPA MARG'!A:A,'Prépa marge'!T565,'[3]Correpondance  PREPA MARG'!DB:DB),""))</f>
        <v/>
      </c>
      <c r="Y565" t="str">
        <f>IF(U565="","",IF(U565="Frais accessoires",SUMIF('[3]Correpondance  PREPA MARG'!A:A,'Prépa marge'!T565,'[3]Correpondance  PREPA MARG'!AO:AO),""))</f>
        <v/>
      </c>
      <c r="Z565" t="str">
        <f>IF(U565="","",IF(U565="Cotisation Centrale",SUMIF('[3]Correpondance  PREPA MARG'!A:A,'Prépa marge'!T565,'[3]Correpondance  PREPA MARG'!BO:BO),""))</f>
        <v/>
      </c>
      <c r="AA565" t="str">
        <f>IF(U565="","",IF(U565="CA HT REEL",SUMIF('[3]Correpondance  PREPA MARG'!A:A,'Prépa marge'!T565,'[3]Correpondance  PREPA MARG'!AB:AB),""))</f>
        <v/>
      </c>
      <c r="AB565" t="str">
        <f>IF(U565="","",IF(U565="CAMV REEL",SUMIF('[3]Correpondance  PREPA MARG'!A:A,'Prépa marge'!T565,'[3]Correpondance  PREPA MARG'!BB:BB),""))</f>
        <v/>
      </c>
      <c r="AC565" t="str">
        <f>IF(U565="","",IF(U565="démarque connue (valeur)",SUMIF('[3]Correpondance  PREPA MARG'!A:A,'Prépa marge'!T565,'[3]Correpondance  PREPA MARG'!DO:DO),""))</f>
        <v/>
      </c>
      <c r="AD565" s="2" t="str">
        <f t="shared" si="298"/>
        <v/>
      </c>
      <c r="AF565" t="s">
        <v>20</v>
      </c>
    </row>
    <row r="566" spans="1:32" ht="15.75" thickBot="1">
      <c r="A566" s="23"/>
      <c r="B566" s="23"/>
      <c r="C566" s="30" t="s">
        <v>25</v>
      </c>
      <c r="D566" s="31"/>
      <c r="E566" s="31"/>
      <c r="F566" s="31"/>
      <c r="G566" s="31"/>
      <c r="H566" s="31"/>
      <c r="I566" s="31"/>
      <c r="J566" s="31"/>
      <c r="K566" s="31"/>
      <c r="L566" s="31"/>
      <c r="M566" s="31"/>
      <c r="N566" s="31"/>
      <c r="O566" s="31"/>
      <c r="P566" s="32"/>
      <c r="Q566" s="23"/>
      <c r="R566" s="33" t="s">
        <v>20</v>
      </c>
      <c r="S566" s="23"/>
      <c r="T566" s="23" t="str">
        <f>IF(COUNTIF('[3]Correpondance  PREPA MARG'!A:A,'Prépa marge'!C566)=0,IF(U565="démarque connue (valeur)","",T565),'Prépa marge'!C566)</f>
        <v>Fruits et légumes</v>
      </c>
      <c r="U566" s="23" t="str">
        <f t="shared" si="299"/>
        <v/>
      </c>
      <c r="V566" t="str">
        <f>IF(U566="","",IF(U566="CA HT",SUMIF('[3]Correpondance  PREPA MARG'!A:A,'Prépa marge'!T566,'[3]Correpondance  PREPA MARG'!CO:CO),""))</f>
        <v/>
      </c>
      <c r="W566" t="str">
        <f t="shared" si="294"/>
        <v/>
      </c>
      <c r="X566" t="str">
        <f>IF(U566="","",IF(AND(U566="Marge ABACO (valeur)",X560=""),SUMIF('[3]Correpondance  PREPA MARG'!A:A,'Prépa marge'!T566,'[3]Correpondance  PREPA MARG'!DB:DB),""))</f>
        <v/>
      </c>
      <c r="Y566" t="str">
        <f>IF(U566="","",IF(U566="Frais accessoires",SUMIF('[3]Correpondance  PREPA MARG'!A:A,'Prépa marge'!T566,'[3]Correpondance  PREPA MARG'!AO:AO),""))</f>
        <v/>
      </c>
      <c r="Z566" t="str">
        <f>IF(U566="","",IF(U566="Cotisation Centrale",SUMIF('[3]Correpondance  PREPA MARG'!A:A,'Prépa marge'!T566,'[3]Correpondance  PREPA MARG'!BO:BO),""))</f>
        <v/>
      </c>
      <c r="AA566" t="str">
        <f>IF(U566="","",IF(U566="CA HT REEL",SUMIF('[3]Correpondance  PREPA MARG'!A:A,'Prépa marge'!T566,'[3]Correpondance  PREPA MARG'!AB:AB),""))</f>
        <v/>
      </c>
      <c r="AB566" t="str">
        <f>IF(U566="","",IF(U566="CAMV REEL",SUMIF('[3]Correpondance  PREPA MARG'!A:A,'Prépa marge'!T566,'[3]Correpondance  PREPA MARG'!BB:BB),""))</f>
        <v/>
      </c>
      <c r="AC566" t="str">
        <f>IF(U566="","",IF(U566="démarque connue (valeur)",SUMIF('[3]Correpondance  PREPA MARG'!A:A,'Prépa marge'!T566,'[3]Correpondance  PREPA MARG'!DO:DO),""))</f>
        <v/>
      </c>
      <c r="AD566" s="2" t="str">
        <f t="shared" si="298"/>
        <v/>
      </c>
      <c r="AF566" t="s">
        <v>20</v>
      </c>
    </row>
    <row r="567" spans="1:32">
      <c r="A567" s="23"/>
      <c r="B567" s="23"/>
      <c r="C567" s="69" t="s">
        <v>5</v>
      </c>
      <c r="D567" s="35">
        <v>7146</v>
      </c>
      <c r="E567" s="36"/>
      <c r="F567" s="36"/>
      <c r="G567" s="36"/>
      <c r="H567" s="36"/>
      <c r="I567" s="36"/>
      <c r="J567" s="55"/>
      <c r="K567" s="55"/>
      <c r="L567" s="55"/>
      <c r="M567" s="55"/>
      <c r="N567" s="55"/>
      <c r="O567" s="70"/>
      <c r="P567" s="38">
        <f>SUM(D567:O567)</f>
        <v>7146</v>
      </c>
      <c r="Q567" s="23"/>
      <c r="R567" s="39">
        <v>174083.22999999998</v>
      </c>
      <c r="S567" s="23"/>
      <c r="T567" s="23" t="str">
        <f>IF(COUNTIF('[3]Correpondance  PREPA MARG'!A:A,'Prépa marge'!C567)=0,IF(U566="démarque connue (valeur)","",T566),'Prépa marge'!C567)</f>
        <v>Fruits et légumes</v>
      </c>
      <c r="U567" s="23" t="str">
        <f t="shared" si="299"/>
        <v>CA HT REEL</v>
      </c>
      <c r="V567" t="str">
        <f>IF(U567="","",IF(U567="CA HT",SUMIF('[3]Correpondance  PREPA MARG'!A:A,'Prépa marge'!T567,'[3]Correpondance  PREPA MARG'!CO:CO),""))</f>
        <v/>
      </c>
      <c r="W567" t="str">
        <f t="shared" si="294"/>
        <v/>
      </c>
      <c r="X567" t="str">
        <f>IF(U567="","",IF(AND(U567="Marge ABACO (valeur)",X561=""),SUMIF('[3]Correpondance  PREPA MARG'!A:A,'Prépa marge'!T567,'[3]Correpondance  PREPA MARG'!DB:DB),""))</f>
        <v/>
      </c>
      <c r="Y567" t="str">
        <f>IF(U567="","",IF(U567="Frais accessoires",SUMIF('[3]Correpondance  PREPA MARG'!A:A,'Prépa marge'!T567,'[3]Correpondance  PREPA MARG'!AO:AO),""))</f>
        <v/>
      </c>
      <c r="Z567" t="str">
        <f>IF(U567="","",IF(U567="Cotisation Centrale",SUMIF('[3]Correpondance  PREPA MARG'!A:A,'Prépa marge'!T567,'[3]Correpondance  PREPA MARG'!BO:BO),""))</f>
        <v/>
      </c>
      <c r="AA567">
        <f ca="1">IF(U567="","",IF(U567="CA HT REEL",SUMIF('[3]Correpondance  PREPA MARG'!A:A,'Prépa marge'!T567,'[3]Correpondance  PREPA MARG'!AB:AB),""))</f>
        <v>14079.439999999999</v>
      </c>
      <c r="AB567" t="str">
        <f>IF(U567="","",IF(U567="CAMV REEL",SUMIF('[3]Correpondance  PREPA MARG'!A:A,'Prépa marge'!T567,'[3]Correpondance  PREPA MARG'!BB:BB),""))</f>
        <v/>
      </c>
      <c r="AC567" t="str">
        <f>IF(U567="","",IF(U567="démarque connue (valeur)",SUMIF('[3]Correpondance  PREPA MARG'!A:A,'Prépa marge'!T567,'[3]Correpondance  PREPA MARG'!DO:DO),""))</f>
        <v/>
      </c>
      <c r="AD567" s="2">
        <f t="shared" ca="1" si="298"/>
        <v>6933.4399999999987</v>
      </c>
      <c r="AF567">
        <v>173286.25</v>
      </c>
    </row>
    <row r="568" spans="1:32" ht="15.75" thickBot="1">
      <c r="A568" s="23"/>
      <c r="B568" s="23"/>
      <c r="C568" s="58" t="s">
        <v>6</v>
      </c>
      <c r="D568" s="41">
        <v>4977</v>
      </c>
      <c r="E568" s="42"/>
      <c r="F568" s="42"/>
      <c r="G568" s="42"/>
      <c r="H568" s="42"/>
      <c r="I568" s="42"/>
      <c r="J568" s="71"/>
      <c r="K568" s="71"/>
      <c r="L568" s="71"/>
      <c r="M568" s="71"/>
      <c r="N568" s="71"/>
      <c r="O568" s="72"/>
      <c r="P568" s="56">
        <f>SUM(D568:O568)</f>
        <v>4977</v>
      </c>
      <c r="Q568" s="23"/>
      <c r="R568" s="57">
        <v>124980.66000000038</v>
      </c>
      <c r="S568" s="23"/>
      <c r="T568" s="23" t="str">
        <f>IF(COUNTIF('[3]Correpondance  PREPA MARG'!A:A,'Prépa marge'!C568)=0,IF(U567="démarque connue (valeur)","",T567),'Prépa marge'!C568)</f>
        <v>Fruits et légumes</v>
      </c>
      <c r="U568" s="23" t="str">
        <f t="shared" si="299"/>
        <v>CAMV REEL</v>
      </c>
      <c r="V568" t="str">
        <f>IF(U568="","",IF(U568="CA HT",SUMIF('[3]Correpondance  PREPA MARG'!A:A,'Prépa marge'!T568,'[3]Correpondance  PREPA MARG'!CO:CO),""))</f>
        <v/>
      </c>
      <c r="W568" t="str">
        <f t="shared" si="294"/>
        <v/>
      </c>
      <c r="X568" t="str">
        <f>IF(U568="","",IF(AND(U568="Marge ABACO (valeur)",X562=""),SUMIF('[3]Correpondance  PREPA MARG'!A:A,'Prépa marge'!T568,'[3]Correpondance  PREPA MARG'!DB:DB),""))</f>
        <v/>
      </c>
      <c r="Y568" t="str">
        <f>IF(U568="","",IF(U568="Frais accessoires",SUMIF('[3]Correpondance  PREPA MARG'!A:A,'Prépa marge'!T568,'[3]Correpondance  PREPA MARG'!AO:AO),""))</f>
        <v/>
      </c>
      <c r="Z568" t="str">
        <f>IF(U568="","",IF(U568="Cotisation Centrale",SUMIF('[3]Correpondance  PREPA MARG'!A:A,'Prépa marge'!T568,'[3]Correpondance  PREPA MARG'!BO:BO),""))</f>
        <v/>
      </c>
      <c r="AA568" t="str">
        <f>IF(U568="","",IF(U568="CA HT REEL",SUMIF('[3]Correpondance  PREPA MARG'!A:A,'Prépa marge'!T568,'[3]Correpondance  PREPA MARG'!AB:AB),""))</f>
        <v/>
      </c>
      <c r="AB568">
        <f ca="1">IF(U568="","",IF(U568="CAMV REEL",SUMIF('[3]Correpondance  PREPA MARG'!A:A,'Prépa marge'!T568,'[3]Correpondance  PREPA MARG'!BB:BB),""))</f>
        <v>9771.1500000000015</v>
      </c>
      <c r="AC568" t="str">
        <f>IF(U568="","",IF(U568="démarque connue (valeur)",SUMIF('[3]Correpondance  PREPA MARG'!A:A,'Prépa marge'!T568,'[3]Correpondance  PREPA MARG'!DO:DO),""))</f>
        <v/>
      </c>
      <c r="AD568" s="2">
        <f t="shared" ca="1" si="298"/>
        <v>4794.1500000000015</v>
      </c>
      <c r="AF568">
        <v>122437.19</v>
      </c>
    </row>
    <row r="569" spans="1:32">
      <c r="A569" s="23"/>
      <c r="B569" s="23"/>
      <c r="C569" s="59" t="s">
        <v>26</v>
      </c>
      <c r="D569" s="73">
        <f t="shared" ref="D569:L569" si="322">D567-D568-D559-D560</f>
        <v>2048</v>
      </c>
      <c r="E569" s="73">
        <f t="shared" si="322"/>
        <v>0</v>
      </c>
      <c r="F569" s="73">
        <f t="shared" si="322"/>
        <v>0</v>
      </c>
      <c r="G569" s="73">
        <f t="shared" si="322"/>
        <v>0</v>
      </c>
      <c r="H569" s="73">
        <f t="shared" si="322"/>
        <v>0</v>
      </c>
      <c r="I569" s="73">
        <f t="shared" si="322"/>
        <v>0</v>
      </c>
      <c r="J569" s="73">
        <f t="shared" si="322"/>
        <v>0</v>
      </c>
      <c r="K569" s="73">
        <f t="shared" si="322"/>
        <v>0</v>
      </c>
      <c r="L569" s="73">
        <f t="shared" si="322"/>
        <v>0</v>
      </c>
      <c r="M569" s="73">
        <f>M567-M568-M559-M560</f>
        <v>0</v>
      </c>
      <c r="N569" s="73">
        <f>N567-N568-N559-N560</f>
        <v>0</v>
      </c>
      <c r="O569" s="73">
        <f>O567-O568-O559-O560</f>
        <v>0</v>
      </c>
      <c r="P569" s="74">
        <f>SUM(D569:O569)</f>
        <v>2048</v>
      </c>
      <c r="Q569" s="23"/>
      <c r="R569" s="57" t="s">
        <v>20</v>
      </c>
      <c r="S569" s="23"/>
      <c r="T569" s="23" t="str">
        <f>IF(COUNTIF('[3]Correpondance  PREPA MARG'!A:A,'Prépa marge'!C569)=0,IF(U568="démarque connue (valeur)","",T568),'Prépa marge'!C569)</f>
        <v>Fruits et légumes</v>
      </c>
      <c r="U569" s="23" t="str">
        <f t="shared" si="299"/>
        <v/>
      </c>
      <c r="V569" t="str">
        <f>IF(U569="","",IF(U569="CA HT",SUMIF('[3]Correpondance  PREPA MARG'!A:A,'Prépa marge'!T569,'[3]Correpondance  PREPA MARG'!CO:CO),""))</f>
        <v/>
      </c>
      <c r="W569" t="str">
        <f t="shared" si="294"/>
        <v/>
      </c>
      <c r="X569" t="str">
        <f>IF(U569="","",IF(AND(U569="Marge ABACO (valeur)",X563=""),SUMIF('[3]Correpondance  PREPA MARG'!A:A,'Prépa marge'!T569,'[3]Correpondance  PREPA MARG'!DB:DB),""))</f>
        <v/>
      </c>
      <c r="Y569" t="str">
        <f>IF(U569="","",IF(U569="Frais accessoires",SUMIF('[3]Correpondance  PREPA MARG'!A:A,'Prépa marge'!T569,'[3]Correpondance  PREPA MARG'!AO:AO),""))</f>
        <v/>
      </c>
      <c r="Z569" t="str">
        <f>IF(U569="","",IF(U569="Cotisation Centrale",SUMIF('[3]Correpondance  PREPA MARG'!A:A,'Prépa marge'!T569,'[3]Correpondance  PREPA MARG'!BO:BO),""))</f>
        <v/>
      </c>
      <c r="AA569" t="str">
        <f>IF(U569="","",IF(U569="CA HT REEL",SUMIF('[3]Correpondance  PREPA MARG'!A:A,'Prépa marge'!T569,'[3]Correpondance  PREPA MARG'!AB:AB),""))</f>
        <v/>
      </c>
      <c r="AB569" t="str">
        <f>IF(U569="","",IF(U569="CAMV REEL",SUMIF('[3]Correpondance  PREPA MARG'!A:A,'Prépa marge'!T569,'[3]Correpondance  PREPA MARG'!BB:BB),""))</f>
        <v/>
      </c>
      <c r="AC569" t="str">
        <f>IF(U569="","",IF(U569="démarque connue (valeur)",SUMIF('[3]Correpondance  PREPA MARG'!A:A,'Prépa marge'!T569,'[3]Correpondance  PREPA MARG'!DO:DO),""))</f>
        <v/>
      </c>
      <c r="AD569" s="2" t="str">
        <f t="shared" si="298"/>
        <v/>
      </c>
      <c r="AF569" t="s">
        <v>20</v>
      </c>
    </row>
    <row r="570" spans="1:32">
      <c r="A570" s="23"/>
      <c r="B570" s="23"/>
      <c r="C570" s="50" t="s">
        <v>27</v>
      </c>
      <c r="D570" s="67">
        <f t="shared" ref="D570:L570" si="323">IF(D592="ABACO","     néant",IF(D555=0,0,D569/D567))</f>
        <v>0.2865938986845788</v>
      </c>
      <c r="E570" s="67">
        <f t="shared" si="323"/>
        <v>0</v>
      </c>
      <c r="F570" s="67">
        <f t="shared" si="323"/>
        <v>0</v>
      </c>
      <c r="G570" s="67">
        <f t="shared" si="323"/>
        <v>0</v>
      </c>
      <c r="H570" s="67">
        <f t="shared" si="323"/>
        <v>0</v>
      </c>
      <c r="I570" s="67">
        <f t="shared" si="323"/>
        <v>0</v>
      </c>
      <c r="J570" s="67">
        <f t="shared" si="323"/>
        <v>0</v>
      </c>
      <c r="K570" s="67">
        <f t="shared" si="323"/>
        <v>0</v>
      </c>
      <c r="L570" s="67">
        <f t="shared" si="323"/>
        <v>0</v>
      </c>
      <c r="M570" s="67">
        <f>IF(M592="ABACO","     néant",IF(M555=0,0,M569/M567))</f>
        <v>0</v>
      </c>
      <c r="N570" s="67">
        <f>IF(N592="ABACO","     néant",IF(N555=0,0,N569/N567))</f>
        <v>0</v>
      </c>
      <c r="O570" s="67">
        <f>IF(O592="ABACO","     néant",IF(O555=0,0,O569/O567))</f>
        <v>0</v>
      </c>
      <c r="P570" s="67">
        <f>IF(P592="ABACO","     néant",IF(P555=0,0,P569/P567))</f>
        <v>0.2865938986845788</v>
      </c>
      <c r="Q570" s="23"/>
      <c r="R570" s="68" t="s">
        <v>20</v>
      </c>
      <c r="S570" s="23"/>
      <c r="T570" s="23" t="str">
        <f>IF(COUNTIF('[3]Correpondance  PREPA MARG'!A:A,'Prépa marge'!C570)=0,IF(U569="démarque connue (valeur)","",T569),'Prépa marge'!C570)</f>
        <v>Fruits et légumes</v>
      </c>
      <c r="U570" s="23" t="str">
        <f t="shared" si="299"/>
        <v/>
      </c>
      <c r="V570" t="str">
        <f>IF(U570="","",IF(U570="CA HT",SUMIF('[3]Correpondance  PREPA MARG'!A:A,'Prépa marge'!T570,'[3]Correpondance  PREPA MARG'!CO:CO),""))</f>
        <v/>
      </c>
      <c r="W570" t="str">
        <f t="shared" si="294"/>
        <v/>
      </c>
      <c r="X570" t="str">
        <f>IF(U570="","",IF(AND(U570="Marge ABACO (valeur)",X564=""),SUMIF('[3]Correpondance  PREPA MARG'!A:A,'Prépa marge'!T570,'[3]Correpondance  PREPA MARG'!DB:DB),""))</f>
        <v/>
      </c>
      <c r="Y570" t="str">
        <f>IF(U570="","",IF(U570="Frais accessoires",SUMIF('[3]Correpondance  PREPA MARG'!A:A,'Prépa marge'!T570,'[3]Correpondance  PREPA MARG'!AO:AO),""))</f>
        <v/>
      </c>
      <c r="Z570" t="str">
        <f>IF(U570="","",IF(U570="Cotisation Centrale",SUMIF('[3]Correpondance  PREPA MARG'!A:A,'Prépa marge'!T570,'[3]Correpondance  PREPA MARG'!BO:BO),""))</f>
        <v/>
      </c>
      <c r="AA570" t="str">
        <f>IF(U570="","",IF(U570="CA HT REEL",SUMIF('[3]Correpondance  PREPA MARG'!A:A,'Prépa marge'!T570,'[3]Correpondance  PREPA MARG'!AB:AB),""))</f>
        <v/>
      </c>
      <c r="AB570" t="str">
        <f>IF(U570="","",IF(U570="CAMV REEL",SUMIF('[3]Correpondance  PREPA MARG'!A:A,'Prépa marge'!T570,'[3]Correpondance  PREPA MARG'!BB:BB),""))</f>
        <v/>
      </c>
      <c r="AC570" t="str">
        <f>IF(U570="","",IF(U570="démarque connue (valeur)",SUMIF('[3]Correpondance  PREPA MARG'!A:A,'Prépa marge'!T570,'[3]Correpondance  PREPA MARG'!DO:DO),""))</f>
        <v/>
      </c>
      <c r="AD570" s="2" t="str">
        <f t="shared" si="298"/>
        <v/>
      </c>
      <c r="AF570" t="s">
        <v>20</v>
      </c>
    </row>
    <row r="571" spans="1:32">
      <c r="A571" s="23"/>
      <c r="B571" s="23"/>
      <c r="C571" s="23"/>
      <c r="D571" s="23"/>
      <c r="E571" s="23"/>
      <c r="F571" s="23"/>
      <c r="G571" s="23"/>
      <c r="H571" s="23"/>
      <c r="I571" s="23"/>
      <c r="J571" s="23"/>
      <c r="K571" s="23"/>
      <c r="L571" s="23"/>
      <c r="M571" s="23"/>
      <c r="N571" s="23"/>
      <c r="O571" s="23"/>
      <c r="P571" s="23"/>
      <c r="Q571" s="23"/>
      <c r="R571" s="29" t="s">
        <v>20</v>
      </c>
      <c r="S571" s="23"/>
      <c r="T571" s="23" t="str">
        <f>IF(COUNTIF('[3]Correpondance  PREPA MARG'!A:A,'Prépa marge'!C571)=0,IF(U570="démarque connue (valeur)","",T570),'Prépa marge'!C571)</f>
        <v>Fruits et légumes</v>
      </c>
      <c r="U571" s="23" t="str">
        <f t="shared" si="299"/>
        <v/>
      </c>
      <c r="V571" t="str">
        <f>IF(U571="","",IF(U571="CA HT",SUMIF('[3]Correpondance  PREPA MARG'!A:A,'Prépa marge'!T571,'[3]Correpondance  PREPA MARG'!CO:CO),""))</f>
        <v/>
      </c>
      <c r="W571" t="str">
        <f t="shared" si="294"/>
        <v/>
      </c>
      <c r="X571" t="str">
        <f>IF(U571="","",IF(AND(U571="Marge ABACO (valeur)",X565=""),SUMIF('[3]Correpondance  PREPA MARG'!A:A,'Prépa marge'!T571,'[3]Correpondance  PREPA MARG'!DB:DB),""))</f>
        <v/>
      </c>
      <c r="Y571" t="str">
        <f>IF(U571="","",IF(U571="Frais accessoires",SUMIF('[3]Correpondance  PREPA MARG'!A:A,'Prépa marge'!T571,'[3]Correpondance  PREPA MARG'!AO:AO),""))</f>
        <v/>
      </c>
      <c r="Z571" t="str">
        <f>IF(U571="","",IF(U571="Cotisation Centrale",SUMIF('[3]Correpondance  PREPA MARG'!A:A,'Prépa marge'!T571,'[3]Correpondance  PREPA MARG'!BO:BO),""))</f>
        <v/>
      </c>
      <c r="AA571" t="str">
        <f>IF(U571="","",IF(U571="CA HT REEL",SUMIF('[3]Correpondance  PREPA MARG'!A:A,'Prépa marge'!T571,'[3]Correpondance  PREPA MARG'!AB:AB),""))</f>
        <v/>
      </c>
      <c r="AB571" t="str">
        <f>IF(U571="","",IF(U571="CAMV REEL",SUMIF('[3]Correpondance  PREPA MARG'!A:A,'Prépa marge'!T571,'[3]Correpondance  PREPA MARG'!BB:BB),""))</f>
        <v/>
      </c>
      <c r="AC571" t="str">
        <f>IF(U571="","",IF(U571="démarque connue (valeur)",SUMIF('[3]Correpondance  PREPA MARG'!A:A,'Prépa marge'!T571,'[3]Correpondance  PREPA MARG'!DO:DO),""))</f>
        <v/>
      </c>
      <c r="AD571" s="2" t="str">
        <f t="shared" si="298"/>
        <v/>
      </c>
      <c r="AF571" t="s">
        <v>20</v>
      </c>
    </row>
    <row r="572" spans="1:32">
      <c r="A572" s="23"/>
      <c r="B572" s="23"/>
      <c r="C572" s="75" t="s">
        <v>28</v>
      </c>
      <c r="D572" s="76">
        <f t="shared" ref="D572:L572" si="324">IF(D592="ABACO","       NA",D564-D570)</f>
        <v>2.9107192835152507E-2</v>
      </c>
      <c r="E572" s="76">
        <f t="shared" si="324"/>
        <v>0</v>
      </c>
      <c r="F572" s="76">
        <f t="shared" si="324"/>
        <v>0</v>
      </c>
      <c r="G572" s="76">
        <f t="shared" si="324"/>
        <v>0</v>
      </c>
      <c r="H572" s="76">
        <f t="shared" si="324"/>
        <v>0</v>
      </c>
      <c r="I572" s="76">
        <f t="shared" si="324"/>
        <v>0</v>
      </c>
      <c r="J572" s="76">
        <f t="shared" si="324"/>
        <v>0</v>
      </c>
      <c r="K572" s="76">
        <f t="shared" si="324"/>
        <v>0</v>
      </c>
      <c r="L572" s="76">
        <f t="shared" si="324"/>
        <v>0</v>
      </c>
      <c r="M572" s="76">
        <f>IF(M592="ABACO","       NA",M564-M570)</f>
        <v>0</v>
      </c>
      <c r="N572" s="76">
        <f>IF(N592="ABACO","       NA",N564-N570)</f>
        <v>0</v>
      </c>
      <c r="O572" s="76">
        <f>IF(O592="ABACO","       NA",O564-O570)</f>
        <v>0</v>
      </c>
      <c r="P572" s="76">
        <f>IF(P592="ABACO","       NA",P564-P570)</f>
        <v>2.9107192835152507E-2</v>
      </c>
      <c r="Q572" s="23"/>
      <c r="R572" s="77" t="s">
        <v>20</v>
      </c>
      <c r="S572" s="23"/>
      <c r="T572" s="23" t="str">
        <f>IF(COUNTIF('[3]Correpondance  PREPA MARG'!A:A,'Prépa marge'!C572)=0,IF(U571="démarque connue (valeur)","",T571),'Prépa marge'!C572)</f>
        <v>Fruits et légumes</v>
      </c>
      <c r="U572" s="23" t="str">
        <f t="shared" si="299"/>
        <v/>
      </c>
      <c r="V572" t="str">
        <f>IF(U572="","",IF(U572="CA HT",SUMIF('[3]Correpondance  PREPA MARG'!A:A,'Prépa marge'!T572,'[3]Correpondance  PREPA MARG'!CO:CO),""))</f>
        <v/>
      </c>
      <c r="W572" t="str">
        <f t="shared" si="294"/>
        <v/>
      </c>
      <c r="X572" t="str">
        <f>IF(U572="","",IF(AND(U572="Marge ABACO (valeur)",X566=""),SUMIF('[3]Correpondance  PREPA MARG'!A:A,'Prépa marge'!T572,'[3]Correpondance  PREPA MARG'!DB:DB),""))</f>
        <v/>
      </c>
      <c r="Y572" t="str">
        <f>IF(U572="","",IF(U572="Frais accessoires",SUMIF('[3]Correpondance  PREPA MARG'!A:A,'Prépa marge'!T572,'[3]Correpondance  PREPA MARG'!AO:AO),""))</f>
        <v/>
      </c>
      <c r="Z572" t="str">
        <f>IF(U572="","",IF(U572="Cotisation Centrale",SUMIF('[3]Correpondance  PREPA MARG'!A:A,'Prépa marge'!T572,'[3]Correpondance  PREPA MARG'!BO:BO),""))</f>
        <v/>
      </c>
      <c r="AA572" t="str">
        <f>IF(U572="","",IF(U572="CA HT REEL",SUMIF('[3]Correpondance  PREPA MARG'!A:A,'Prépa marge'!T572,'[3]Correpondance  PREPA MARG'!AB:AB),""))</f>
        <v/>
      </c>
      <c r="AB572" t="str">
        <f>IF(U572="","",IF(U572="CAMV REEL",SUMIF('[3]Correpondance  PREPA MARG'!A:A,'Prépa marge'!T572,'[3]Correpondance  PREPA MARG'!BB:BB),""))</f>
        <v/>
      </c>
      <c r="AC572" t="str">
        <f>IF(U572="","",IF(U572="démarque connue (valeur)",SUMIF('[3]Correpondance  PREPA MARG'!A:A,'Prépa marge'!T572,'[3]Correpondance  PREPA MARG'!DO:DO),""))</f>
        <v/>
      </c>
      <c r="AD572" s="2" t="str">
        <f t="shared" si="298"/>
        <v/>
      </c>
      <c r="AF572" t="s">
        <v>20</v>
      </c>
    </row>
    <row r="573" spans="1:32">
      <c r="A573" s="23"/>
      <c r="B573" s="23"/>
      <c r="C573" s="23"/>
      <c r="D573" s="23"/>
      <c r="E573" s="23"/>
      <c r="F573" s="23"/>
      <c r="G573" s="23"/>
      <c r="H573" s="23"/>
      <c r="I573" s="23"/>
      <c r="J573" s="23"/>
      <c r="K573" s="23"/>
      <c r="L573" s="23"/>
      <c r="M573" s="23"/>
      <c r="N573" s="23"/>
      <c r="O573" s="23"/>
      <c r="P573" s="23"/>
      <c r="Q573" s="23"/>
      <c r="R573" s="29" t="s">
        <v>20</v>
      </c>
      <c r="S573" s="23"/>
      <c r="T573" s="23" t="str">
        <f>IF(COUNTIF('[3]Correpondance  PREPA MARG'!A:A,'Prépa marge'!C573)=0,IF(U572="démarque connue (valeur)","",T572),'Prépa marge'!C573)</f>
        <v>Fruits et légumes</v>
      </c>
      <c r="U573" s="23" t="str">
        <f t="shared" si="299"/>
        <v/>
      </c>
      <c r="V573" t="str">
        <f>IF(U573="","",IF(U573="CA HT",SUMIF('[3]Correpondance  PREPA MARG'!A:A,'Prépa marge'!T573,'[3]Correpondance  PREPA MARG'!CO:CO),""))</f>
        <v/>
      </c>
      <c r="W573" t="str">
        <f t="shared" si="294"/>
        <v/>
      </c>
      <c r="X573" t="str">
        <f>IF(U573="","",IF(AND(U573="Marge ABACO (valeur)",X567=""),SUMIF('[3]Correpondance  PREPA MARG'!A:A,'Prépa marge'!T573,'[3]Correpondance  PREPA MARG'!DB:DB),""))</f>
        <v/>
      </c>
      <c r="Y573" t="str">
        <f>IF(U573="","",IF(U573="Frais accessoires",SUMIF('[3]Correpondance  PREPA MARG'!A:A,'Prépa marge'!T573,'[3]Correpondance  PREPA MARG'!AO:AO),""))</f>
        <v/>
      </c>
      <c r="Z573" t="str">
        <f>IF(U573="","",IF(U573="Cotisation Centrale",SUMIF('[3]Correpondance  PREPA MARG'!A:A,'Prépa marge'!T573,'[3]Correpondance  PREPA MARG'!BO:BO),""))</f>
        <v/>
      </c>
      <c r="AA573" t="str">
        <f>IF(U573="","",IF(U573="CA HT REEL",SUMIF('[3]Correpondance  PREPA MARG'!A:A,'Prépa marge'!T573,'[3]Correpondance  PREPA MARG'!AB:AB),""))</f>
        <v/>
      </c>
      <c r="AB573" t="str">
        <f>IF(U573="","",IF(U573="CAMV REEL",SUMIF('[3]Correpondance  PREPA MARG'!A:A,'Prépa marge'!T573,'[3]Correpondance  PREPA MARG'!BB:BB),""))</f>
        <v/>
      </c>
      <c r="AC573" t="str">
        <f>IF(U573="","",IF(U573="démarque connue (valeur)",SUMIF('[3]Correpondance  PREPA MARG'!A:A,'Prépa marge'!T573,'[3]Correpondance  PREPA MARG'!DO:DO),""))</f>
        <v/>
      </c>
      <c r="AD573" s="2" t="str">
        <f t="shared" si="298"/>
        <v/>
      </c>
      <c r="AF573" t="s">
        <v>20</v>
      </c>
    </row>
    <row r="574" spans="1:32" ht="15.75" thickBot="1">
      <c r="A574" s="23"/>
      <c r="B574" s="23"/>
      <c r="C574" s="30" t="s">
        <v>29</v>
      </c>
      <c r="D574" s="31"/>
      <c r="E574" s="31"/>
      <c r="F574" s="31"/>
      <c r="G574" s="31"/>
      <c r="H574" s="31"/>
      <c r="I574" s="31"/>
      <c r="J574" s="31"/>
      <c r="K574" s="31"/>
      <c r="L574" s="31"/>
      <c r="M574" s="31"/>
      <c r="N574" s="31"/>
      <c r="O574" s="31"/>
      <c r="P574" s="32"/>
      <c r="Q574" s="23"/>
      <c r="R574" s="33" t="s">
        <v>20</v>
      </c>
      <c r="S574" s="23"/>
      <c r="T574" s="23" t="str">
        <f>IF(COUNTIF('[3]Correpondance  PREPA MARG'!A:A,'Prépa marge'!C574)=0,IF(U573="démarque connue (valeur)","",T573),'Prépa marge'!C574)</f>
        <v>Fruits et légumes</v>
      </c>
      <c r="U574" s="23" t="str">
        <f t="shared" si="299"/>
        <v/>
      </c>
      <c r="V574" t="str">
        <f>IF(U574="","",IF(U574="CA HT",SUMIF('[3]Correpondance  PREPA MARG'!A:A,'Prépa marge'!T574,'[3]Correpondance  PREPA MARG'!CO:CO),""))</f>
        <v/>
      </c>
      <c r="W574" t="str">
        <f t="shared" si="294"/>
        <v/>
      </c>
      <c r="X574" t="str">
        <f>IF(U574="","",IF(AND(U574="Marge ABACO (valeur)",X568=""),SUMIF('[3]Correpondance  PREPA MARG'!A:A,'Prépa marge'!T574,'[3]Correpondance  PREPA MARG'!DB:DB),""))</f>
        <v/>
      </c>
      <c r="Y574" t="str">
        <f>IF(U574="","",IF(U574="Frais accessoires",SUMIF('[3]Correpondance  PREPA MARG'!A:A,'Prépa marge'!T574,'[3]Correpondance  PREPA MARG'!AO:AO),""))</f>
        <v/>
      </c>
      <c r="Z574" t="str">
        <f>IF(U574="","",IF(U574="Cotisation Centrale",SUMIF('[3]Correpondance  PREPA MARG'!A:A,'Prépa marge'!T574,'[3]Correpondance  PREPA MARG'!BO:BO),""))</f>
        <v/>
      </c>
      <c r="AA574" t="str">
        <f>IF(U574="","",IF(U574="CA HT REEL",SUMIF('[3]Correpondance  PREPA MARG'!A:A,'Prépa marge'!T574,'[3]Correpondance  PREPA MARG'!AB:AB),""))</f>
        <v/>
      </c>
      <c r="AB574" t="str">
        <f>IF(U574="","",IF(U574="CAMV REEL",SUMIF('[3]Correpondance  PREPA MARG'!A:A,'Prépa marge'!T574,'[3]Correpondance  PREPA MARG'!BB:BB),""))</f>
        <v/>
      </c>
      <c r="AC574" t="str">
        <f>IF(U574="","",IF(U574="démarque connue (valeur)",SUMIF('[3]Correpondance  PREPA MARG'!A:A,'Prépa marge'!T574,'[3]Correpondance  PREPA MARG'!DO:DO),""))</f>
        <v/>
      </c>
      <c r="AD574" s="2" t="str">
        <f t="shared" si="298"/>
        <v/>
      </c>
      <c r="AF574" t="s">
        <v>20</v>
      </c>
    </row>
    <row r="575" spans="1:32" ht="15.75" thickBot="1">
      <c r="A575" s="23"/>
      <c r="B575" s="23"/>
      <c r="C575" s="54" t="s">
        <v>7</v>
      </c>
      <c r="D575" s="78">
        <v>220</v>
      </c>
      <c r="E575" s="79"/>
      <c r="F575" s="79"/>
      <c r="G575" s="79"/>
      <c r="H575" s="79"/>
      <c r="I575" s="79"/>
      <c r="J575" s="79"/>
      <c r="K575" s="79"/>
      <c r="L575" s="79"/>
      <c r="M575" s="79"/>
      <c r="N575" s="79"/>
      <c r="O575" s="80"/>
      <c r="P575" s="44">
        <f>SUM(D575:O575)</f>
        <v>220</v>
      </c>
      <c r="Q575" s="23"/>
      <c r="R575" s="45">
        <v>5769</v>
      </c>
      <c r="S575" s="23"/>
      <c r="T575" s="23" t="str">
        <f>IF(COUNTIF('[3]Correpondance  PREPA MARG'!A:A,'Prépa marge'!C575)=0,IF(U574="démarque connue (valeur)","",T574),'Prépa marge'!C575)</f>
        <v>Fruits et légumes</v>
      </c>
      <c r="U575" s="23" t="str">
        <f t="shared" si="299"/>
        <v>démarque connue (valeur)</v>
      </c>
      <c r="V575" t="str">
        <f>IF(U575="","",IF(U575="CA HT",SUMIF('[3]Correpondance  PREPA MARG'!A:A,'Prépa marge'!T575,'[3]Correpondance  PREPA MARG'!CO:CO),""))</f>
        <v/>
      </c>
      <c r="W575" t="str">
        <f t="shared" si="294"/>
        <v/>
      </c>
      <c r="X575" t="str">
        <f>IF(U575="","",IF(AND(U575="Marge ABACO (valeur)",X569=""),SUMIF('[3]Correpondance  PREPA MARG'!A:A,'Prépa marge'!T575,'[3]Correpondance  PREPA MARG'!DB:DB),""))</f>
        <v/>
      </c>
      <c r="Y575" t="str">
        <f>IF(U575="","",IF(U575="Frais accessoires",SUMIF('[3]Correpondance  PREPA MARG'!A:A,'Prépa marge'!T575,'[3]Correpondance  PREPA MARG'!AO:AO),""))</f>
        <v/>
      </c>
      <c r="Z575" t="str">
        <f>IF(U575="","",IF(U575="Cotisation Centrale",SUMIF('[3]Correpondance  PREPA MARG'!A:A,'Prépa marge'!T575,'[3]Correpondance  PREPA MARG'!BO:BO),""))</f>
        <v/>
      </c>
      <c r="AA575" t="str">
        <f>IF(U575="","",IF(U575="CA HT REEL",SUMIF('[3]Correpondance  PREPA MARG'!A:A,'Prépa marge'!T575,'[3]Correpondance  PREPA MARG'!AB:AB),""))</f>
        <v/>
      </c>
      <c r="AB575" t="str">
        <f>IF(U575="","",IF(U575="CAMV REEL",SUMIF('[3]Correpondance  PREPA MARG'!A:A,'Prépa marge'!T575,'[3]Correpondance  PREPA MARG'!BB:BB),""))</f>
        <v/>
      </c>
      <c r="AC575">
        <f ca="1">IF(U575="","",IF(U575="démarque connue (valeur)",SUMIF('[3]Correpondance  PREPA MARG'!A:A,'Prépa marge'!T575,'[3]Correpondance  PREPA MARG'!DO:DO),""))</f>
        <v>355</v>
      </c>
      <c r="AD575" s="2">
        <f t="shared" ca="1" si="298"/>
        <v>135</v>
      </c>
      <c r="AF575">
        <v>4730</v>
      </c>
    </row>
    <row r="576" spans="1:32" ht="15.75" thickBot="1">
      <c r="A576" s="23"/>
      <c r="B576" s="23"/>
      <c r="C576" s="59" t="s">
        <v>30</v>
      </c>
      <c r="D576" s="81">
        <f t="shared" ref="D576:L576" si="325">IF(D567=0,0,D575/D567)</f>
        <v>3.0786453960257486E-2</v>
      </c>
      <c r="E576" s="81">
        <f t="shared" si="325"/>
        <v>0</v>
      </c>
      <c r="F576" s="81">
        <f t="shared" si="325"/>
        <v>0</v>
      </c>
      <c r="G576" s="81">
        <f t="shared" si="325"/>
        <v>0</v>
      </c>
      <c r="H576" s="81">
        <f t="shared" si="325"/>
        <v>0</v>
      </c>
      <c r="I576" s="81">
        <f t="shared" si="325"/>
        <v>0</v>
      </c>
      <c r="J576" s="81">
        <f t="shared" si="325"/>
        <v>0</v>
      </c>
      <c r="K576" s="81">
        <f t="shared" si="325"/>
        <v>0</v>
      </c>
      <c r="L576" s="81">
        <f t="shared" si="325"/>
        <v>0</v>
      </c>
      <c r="M576" s="81">
        <f>IF(M567=0,0,M575/M567)</f>
        <v>0</v>
      </c>
      <c r="N576" s="81">
        <f>IF(N567=0,0,N575/N567)</f>
        <v>0</v>
      </c>
      <c r="O576" s="81">
        <f>IF(O567=0,0,O575/O567)</f>
        <v>0</v>
      </c>
      <c r="P576" s="82">
        <f>IF(P567=0,0,P575/P567)</f>
        <v>3.0786453960257486E-2</v>
      </c>
      <c r="Q576" s="23"/>
      <c r="R576" s="83" t="s">
        <v>20</v>
      </c>
      <c r="S576" s="23"/>
      <c r="T576" s="23" t="str">
        <f>IF(COUNTIF('[3]Correpondance  PREPA MARG'!A:A,'Prépa marge'!C576)=0,IF(U575="démarque connue (valeur)","",T575),'Prépa marge'!C576)</f>
        <v/>
      </c>
      <c r="U576" s="23" t="str">
        <f t="shared" si="299"/>
        <v/>
      </c>
      <c r="V576" t="str">
        <f>IF(U576="","",IF(U576="CA HT",SUMIF('[3]Correpondance  PREPA MARG'!A:A,'Prépa marge'!T576,'[3]Correpondance  PREPA MARG'!CO:CO),""))</f>
        <v/>
      </c>
      <c r="W576" t="str">
        <f t="shared" si="294"/>
        <v/>
      </c>
      <c r="X576" t="str">
        <f>IF(U576="","",IF(AND(U576="Marge ABACO (valeur)",X570=""),SUMIF('[3]Correpondance  PREPA MARG'!A:A,'Prépa marge'!T576,'[3]Correpondance  PREPA MARG'!DB:DB),""))</f>
        <v/>
      </c>
      <c r="Y576" t="str">
        <f>IF(U576="","",IF(U576="Frais accessoires",SUMIF('[3]Correpondance  PREPA MARG'!A:A,'Prépa marge'!T576,'[3]Correpondance  PREPA MARG'!AO:AO),""))</f>
        <v/>
      </c>
      <c r="Z576" t="str">
        <f>IF(U576="","",IF(U576="Cotisation Centrale",SUMIF('[3]Correpondance  PREPA MARG'!A:A,'Prépa marge'!T576,'[3]Correpondance  PREPA MARG'!BO:BO),""))</f>
        <v/>
      </c>
      <c r="AA576" t="str">
        <f>IF(U576="","",IF(U576="CA HT REEL",SUMIF('[3]Correpondance  PREPA MARG'!A:A,'Prépa marge'!T576,'[3]Correpondance  PREPA MARG'!AB:AB),""))</f>
        <v/>
      </c>
      <c r="AB576" t="str">
        <f>IF(U576="","",IF(U576="CAMV REEL",SUMIF('[3]Correpondance  PREPA MARG'!A:A,'Prépa marge'!T576,'[3]Correpondance  PREPA MARG'!BB:BB),""))</f>
        <v/>
      </c>
      <c r="AC576" t="str">
        <f>IF(U576="","",IF(U576="démarque connue (valeur)",SUMIF('[3]Correpondance  PREPA MARG'!A:A,'Prépa marge'!T576,'[3]Correpondance  PREPA MARG'!DO:DO),""))</f>
        <v/>
      </c>
      <c r="AD576" s="2" t="str">
        <f t="shared" si="298"/>
        <v/>
      </c>
      <c r="AF576" t="s">
        <v>20</v>
      </c>
    </row>
    <row r="577" spans="1:32" ht="15.75" thickBot="1">
      <c r="A577" s="23"/>
      <c r="B577" s="23"/>
      <c r="C577" s="84" t="s">
        <v>31</v>
      </c>
      <c r="D577" s="85"/>
      <c r="E577" s="86"/>
      <c r="F577" s="86"/>
      <c r="G577" s="86"/>
      <c r="H577" s="86"/>
      <c r="I577" s="86"/>
      <c r="J577" s="86"/>
      <c r="K577" s="86"/>
      <c r="L577" s="86"/>
      <c r="M577" s="86"/>
      <c r="N577" s="86"/>
      <c r="O577" s="87"/>
      <c r="P577" s="88">
        <f>IF(P567&lt;&gt;0,P578/P567,0)</f>
        <v>0</v>
      </c>
      <c r="Q577" s="23"/>
      <c r="R577" s="83" t="s">
        <v>20</v>
      </c>
      <c r="S577" s="23"/>
      <c r="T577" s="23" t="str">
        <f>IF(COUNTIF('[3]Correpondance  PREPA MARG'!A:A,'Prépa marge'!C577)=0,IF(U576="démarque connue (valeur)","",T576),'Prépa marge'!C577)</f>
        <v/>
      </c>
      <c r="U577" s="23" t="str">
        <f t="shared" si="299"/>
        <v/>
      </c>
      <c r="V577" t="str">
        <f>IF(U577="","",IF(U577="CA HT",SUMIF('[3]Correpondance  PREPA MARG'!A:A,'Prépa marge'!T577,'[3]Correpondance  PREPA MARG'!CO:CO),""))</f>
        <v/>
      </c>
      <c r="W577" t="str">
        <f t="shared" si="294"/>
        <v/>
      </c>
      <c r="X577" t="str">
        <f>IF(U577="","",IF(AND(U577="Marge ABACO (valeur)",X571=""),SUMIF('[3]Correpondance  PREPA MARG'!A:A,'Prépa marge'!T577,'[3]Correpondance  PREPA MARG'!DB:DB),""))</f>
        <v/>
      </c>
      <c r="Y577" t="str">
        <f>IF(U577="","",IF(U577="Frais accessoires",SUMIF('[3]Correpondance  PREPA MARG'!A:A,'Prépa marge'!T577,'[3]Correpondance  PREPA MARG'!AO:AO),""))</f>
        <v/>
      </c>
      <c r="Z577" t="str">
        <f>IF(U577="","",IF(U577="Cotisation Centrale",SUMIF('[3]Correpondance  PREPA MARG'!A:A,'Prépa marge'!T577,'[3]Correpondance  PREPA MARG'!BO:BO),""))</f>
        <v/>
      </c>
      <c r="AA577" t="str">
        <f>IF(U577="","",IF(U577="CA HT REEL",SUMIF('[3]Correpondance  PREPA MARG'!A:A,'Prépa marge'!T577,'[3]Correpondance  PREPA MARG'!AB:AB),""))</f>
        <v/>
      </c>
      <c r="AB577" t="str">
        <f>IF(U577="","",IF(U577="CAMV REEL",SUMIF('[3]Correpondance  PREPA MARG'!A:A,'Prépa marge'!T577,'[3]Correpondance  PREPA MARG'!BB:BB),""))</f>
        <v/>
      </c>
      <c r="AC577" t="str">
        <f>IF(U577="","",IF(U577="démarque connue (valeur)",SUMIF('[3]Correpondance  PREPA MARG'!A:A,'Prépa marge'!T577,'[3]Correpondance  PREPA MARG'!DO:DO),""))</f>
        <v/>
      </c>
      <c r="AD577" s="2" t="str">
        <f t="shared" si="298"/>
        <v/>
      </c>
      <c r="AF577" t="s">
        <v>20</v>
      </c>
    </row>
    <row r="578" spans="1:32" ht="15.75" thickBot="1">
      <c r="A578" s="23"/>
      <c r="B578" s="23"/>
      <c r="C578" s="89" t="s">
        <v>32</v>
      </c>
      <c r="D578" s="47">
        <f t="shared" ref="D578:L578" si="326">D567*D577</f>
        <v>0</v>
      </c>
      <c r="E578" s="47">
        <f t="shared" si="326"/>
        <v>0</v>
      </c>
      <c r="F578" s="47">
        <f t="shared" si="326"/>
        <v>0</v>
      </c>
      <c r="G578" s="47">
        <f t="shared" si="326"/>
        <v>0</v>
      </c>
      <c r="H578" s="47">
        <f t="shared" si="326"/>
        <v>0</v>
      </c>
      <c r="I578" s="47">
        <f t="shared" si="326"/>
        <v>0</v>
      </c>
      <c r="J578" s="47">
        <f t="shared" si="326"/>
        <v>0</v>
      </c>
      <c r="K578" s="47">
        <f t="shared" si="326"/>
        <v>0</v>
      </c>
      <c r="L578" s="47">
        <f t="shared" si="326"/>
        <v>0</v>
      </c>
      <c r="M578" s="47">
        <f>M567*M577</f>
        <v>0</v>
      </c>
      <c r="N578" s="47">
        <f>N567*N577</f>
        <v>0</v>
      </c>
      <c r="O578" s="47">
        <f>O567*O577</f>
        <v>0</v>
      </c>
      <c r="P578" s="90">
        <f>SUM(D578:O578)</f>
        <v>0</v>
      </c>
      <c r="Q578" s="23"/>
      <c r="R578" s="91" t="s">
        <v>20</v>
      </c>
      <c r="S578" s="92"/>
      <c r="T578" s="23" t="str">
        <f>IF(COUNTIF('[3]Correpondance  PREPA MARG'!A:A,'Prépa marge'!C578)=0,IF(U577="démarque connue (valeur)","",T577),'Prépa marge'!C578)</f>
        <v/>
      </c>
      <c r="U578" s="23" t="str">
        <f t="shared" si="299"/>
        <v/>
      </c>
      <c r="V578" t="str">
        <f>IF(U578="","",IF(U578="CA HT",SUMIF('[3]Correpondance  PREPA MARG'!A:A,'Prépa marge'!T578,'[3]Correpondance  PREPA MARG'!CO:CO),""))</f>
        <v/>
      </c>
      <c r="W578" t="str">
        <f t="shared" si="294"/>
        <v/>
      </c>
      <c r="X578" t="str">
        <f>IF(U578="","",IF(AND(U578="Marge ABACO (valeur)",X572=""),SUMIF('[3]Correpondance  PREPA MARG'!A:A,'Prépa marge'!T578,'[3]Correpondance  PREPA MARG'!DB:DB),""))</f>
        <v/>
      </c>
      <c r="Y578" t="str">
        <f>IF(U578="","",IF(U578="Frais accessoires",SUMIF('[3]Correpondance  PREPA MARG'!A:A,'Prépa marge'!T578,'[3]Correpondance  PREPA MARG'!AO:AO),""))</f>
        <v/>
      </c>
      <c r="Z578" t="str">
        <f>IF(U578="","",IF(U578="Cotisation Centrale",SUMIF('[3]Correpondance  PREPA MARG'!A:A,'Prépa marge'!T578,'[3]Correpondance  PREPA MARG'!BO:BO),""))</f>
        <v/>
      </c>
      <c r="AA578" t="str">
        <f>IF(U578="","",IF(U578="CA HT REEL",SUMIF('[3]Correpondance  PREPA MARG'!A:A,'Prépa marge'!T578,'[3]Correpondance  PREPA MARG'!AB:AB),""))</f>
        <v/>
      </c>
      <c r="AB578" t="str">
        <f>IF(U578="","",IF(U578="CAMV REEL",SUMIF('[3]Correpondance  PREPA MARG'!A:A,'Prépa marge'!T578,'[3]Correpondance  PREPA MARG'!BB:BB),""))</f>
        <v/>
      </c>
      <c r="AC578" t="str">
        <f>IF(U578="","",IF(U578="démarque connue (valeur)",SUMIF('[3]Correpondance  PREPA MARG'!A:A,'Prépa marge'!T578,'[3]Correpondance  PREPA MARG'!DO:DO),""))</f>
        <v/>
      </c>
      <c r="AD578" s="2" t="str">
        <f t="shared" si="298"/>
        <v/>
      </c>
      <c r="AF578" t="s">
        <v>20</v>
      </c>
    </row>
    <row r="579" spans="1:32" ht="15.75" thickBot="1">
      <c r="A579" s="23"/>
      <c r="B579" s="23"/>
      <c r="C579" s="84" t="s">
        <v>33</v>
      </c>
      <c r="D579" s="93"/>
      <c r="E579" s="94"/>
      <c r="F579" s="94"/>
      <c r="G579" s="94"/>
      <c r="H579" s="94"/>
      <c r="I579" s="94"/>
      <c r="J579" s="94"/>
      <c r="K579" s="94"/>
      <c r="L579" s="94"/>
      <c r="M579" s="94"/>
      <c r="N579" s="94"/>
      <c r="O579" s="95"/>
      <c r="P579" s="96">
        <f>SUM(D579:O579)</f>
        <v>0</v>
      </c>
      <c r="Q579" s="23"/>
      <c r="R579" s="91" t="s">
        <v>20</v>
      </c>
      <c r="S579" s="92"/>
      <c r="T579" s="23" t="str">
        <f>IF(COUNTIF('[3]Correpondance  PREPA MARG'!A:A,'Prépa marge'!C579)=0,IF(U578="démarque connue (valeur)","",T578),'Prépa marge'!C579)</f>
        <v/>
      </c>
      <c r="U579" s="23" t="str">
        <f t="shared" si="299"/>
        <v/>
      </c>
      <c r="V579" t="str">
        <f>IF(U579="","",IF(U579="CA HT",SUMIF('[3]Correpondance  PREPA MARG'!A:A,'Prépa marge'!T579,'[3]Correpondance  PREPA MARG'!CO:CO),""))</f>
        <v/>
      </c>
      <c r="W579" t="str">
        <f t="shared" si="294"/>
        <v/>
      </c>
      <c r="X579" t="str">
        <f>IF(U579="","",IF(AND(U579="Marge ABACO (valeur)",X573=""),SUMIF('[3]Correpondance  PREPA MARG'!A:A,'Prépa marge'!T579,'[3]Correpondance  PREPA MARG'!DB:DB),""))</f>
        <v/>
      </c>
      <c r="Y579" t="str">
        <f>IF(U579="","",IF(U579="Frais accessoires",SUMIF('[3]Correpondance  PREPA MARG'!A:A,'Prépa marge'!T579,'[3]Correpondance  PREPA MARG'!AO:AO),""))</f>
        <v/>
      </c>
      <c r="Z579" t="str">
        <f>IF(U579="","",IF(U579="Cotisation Centrale",SUMIF('[3]Correpondance  PREPA MARG'!A:A,'Prépa marge'!T579,'[3]Correpondance  PREPA MARG'!BO:BO),""))</f>
        <v/>
      </c>
      <c r="AA579" t="str">
        <f>IF(U579="","",IF(U579="CA HT REEL",SUMIF('[3]Correpondance  PREPA MARG'!A:A,'Prépa marge'!T579,'[3]Correpondance  PREPA MARG'!AB:AB),""))</f>
        <v/>
      </c>
      <c r="AB579" t="str">
        <f>IF(U579="","",IF(U579="CAMV REEL",SUMIF('[3]Correpondance  PREPA MARG'!A:A,'Prépa marge'!T579,'[3]Correpondance  PREPA MARG'!BB:BB),""))</f>
        <v/>
      </c>
      <c r="AC579" t="str">
        <f>IF(U579="","",IF(U579="démarque connue (valeur)",SUMIF('[3]Correpondance  PREPA MARG'!A:A,'Prépa marge'!T579,'[3]Correpondance  PREPA MARG'!DO:DO),""))</f>
        <v/>
      </c>
      <c r="AD579" s="2" t="str">
        <f t="shared" si="298"/>
        <v/>
      </c>
      <c r="AF579" t="s">
        <v>20</v>
      </c>
    </row>
    <row r="580" spans="1:32">
      <c r="A580" s="23"/>
      <c r="B580" s="23"/>
      <c r="C580" s="59" t="s">
        <v>34</v>
      </c>
      <c r="D580" s="81">
        <f t="shared" ref="D580:L580" si="327">IF(D567&lt;&gt;0,D579/D567,0)</f>
        <v>0</v>
      </c>
      <c r="E580" s="81">
        <f t="shared" si="327"/>
        <v>0</v>
      </c>
      <c r="F580" s="81">
        <f t="shared" si="327"/>
        <v>0</v>
      </c>
      <c r="G580" s="81">
        <f t="shared" si="327"/>
        <v>0</v>
      </c>
      <c r="H580" s="81">
        <f t="shared" si="327"/>
        <v>0</v>
      </c>
      <c r="I580" s="81">
        <f t="shared" si="327"/>
        <v>0</v>
      </c>
      <c r="J580" s="81">
        <f t="shared" si="327"/>
        <v>0</v>
      </c>
      <c r="K580" s="81">
        <f t="shared" si="327"/>
        <v>0</v>
      </c>
      <c r="L580" s="81">
        <f t="shared" si="327"/>
        <v>0</v>
      </c>
      <c r="M580" s="81">
        <f>IF(M567&lt;&gt;0,M579/M567,0)</f>
        <v>0</v>
      </c>
      <c r="N580" s="81">
        <f>IF(N567&lt;&gt;0,N579/N567,0)</f>
        <v>0</v>
      </c>
      <c r="O580" s="81">
        <f>IF(O567&lt;&gt;0,O579/O567,0)</f>
        <v>0</v>
      </c>
      <c r="P580" s="82">
        <f>IF(P567&lt;&gt;0,P579/P567,0)</f>
        <v>0</v>
      </c>
      <c r="Q580" s="23"/>
      <c r="R580" s="83" t="s">
        <v>20</v>
      </c>
      <c r="S580" s="97"/>
      <c r="T580" s="23" t="str">
        <f>IF(COUNTIF('[3]Correpondance  PREPA MARG'!A:A,'Prépa marge'!C580)=0,IF(U579="démarque connue (valeur)","",T579),'Prépa marge'!C580)</f>
        <v/>
      </c>
      <c r="U580" s="23" t="str">
        <f t="shared" si="299"/>
        <v/>
      </c>
      <c r="V580" t="str">
        <f>IF(U580="","",IF(U580="CA HT",SUMIF('[3]Correpondance  PREPA MARG'!A:A,'Prépa marge'!T580,'[3]Correpondance  PREPA MARG'!CO:CO),""))</f>
        <v/>
      </c>
      <c r="W580" t="str">
        <f t="shared" si="294"/>
        <v/>
      </c>
      <c r="X580" t="str">
        <f>IF(U580="","",IF(AND(U580="Marge ABACO (valeur)",X574=""),SUMIF('[3]Correpondance  PREPA MARG'!A:A,'Prépa marge'!T580,'[3]Correpondance  PREPA MARG'!DB:DB),""))</f>
        <v/>
      </c>
      <c r="Y580" t="str">
        <f>IF(U580="","",IF(U580="Frais accessoires",SUMIF('[3]Correpondance  PREPA MARG'!A:A,'Prépa marge'!T580,'[3]Correpondance  PREPA MARG'!AO:AO),""))</f>
        <v/>
      </c>
      <c r="Z580" t="str">
        <f>IF(U580="","",IF(U580="Cotisation Centrale",SUMIF('[3]Correpondance  PREPA MARG'!A:A,'Prépa marge'!T580,'[3]Correpondance  PREPA MARG'!BO:BO),""))</f>
        <v/>
      </c>
      <c r="AA580" t="str">
        <f>IF(U580="","",IF(U580="CA HT REEL",SUMIF('[3]Correpondance  PREPA MARG'!A:A,'Prépa marge'!T580,'[3]Correpondance  PREPA MARG'!AB:AB),""))</f>
        <v/>
      </c>
      <c r="AB580" t="str">
        <f>IF(U580="","",IF(U580="CAMV REEL",SUMIF('[3]Correpondance  PREPA MARG'!A:A,'Prépa marge'!T580,'[3]Correpondance  PREPA MARG'!BB:BB),""))</f>
        <v/>
      </c>
      <c r="AC580" t="str">
        <f>IF(U580="","",IF(U580="démarque connue (valeur)",SUMIF('[3]Correpondance  PREPA MARG'!A:A,'Prépa marge'!T580,'[3]Correpondance  PREPA MARG'!DO:DO),""))</f>
        <v/>
      </c>
      <c r="AD580" s="2" t="str">
        <f t="shared" si="298"/>
        <v/>
      </c>
      <c r="AF580" t="s">
        <v>20</v>
      </c>
    </row>
    <row r="581" spans="1:32">
      <c r="A581" s="23"/>
      <c r="B581" s="23"/>
      <c r="C581" s="59" t="s">
        <v>35</v>
      </c>
      <c r="D581" s="98">
        <f>D555-D567</f>
        <v>0</v>
      </c>
      <c r="E581" s="98">
        <f>E555-E567</f>
        <v>0</v>
      </c>
      <c r="F581" s="98">
        <f>F555-F567</f>
        <v>0</v>
      </c>
      <c r="G581" s="98">
        <f t="shared" ref="G581:L581" si="328">G555-G567</f>
        <v>0</v>
      </c>
      <c r="H581" s="98">
        <f t="shared" si="328"/>
        <v>0</v>
      </c>
      <c r="I581" s="98">
        <f t="shared" si="328"/>
        <v>0</v>
      </c>
      <c r="J581" s="98">
        <f t="shared" si="328"/>
        <v>0</v>
      </c>
      <c r="K581" s="98">
        <f t="shared" si="328"/>
        <v>0</v>
      </c>
      <c r="L581" s="98">
        <f t="shared" si="328"/>
        <v>0</v>
      </c>
      <c r="M581" s="98">
        <f>M555-M567</f>
        <v>0</v>
      </c>
      <c r="N581" s="98">
        <f>N555-N567</f>
        <v>0</v>
      </c>
      <c r="O581" s="98">
        <f>O555-O567</f>
        <v>0</v>
      </c>
      <c r="P581" s="74">
        <f>SUM(D581:O581)</f>
        <v>0</v>
      </c>
      <c r="Q581" s="23"/>
      <c r="R581" s="57" t="s">
        <v>20</v>
      </c>
      <c r="S581" s="92"/>
      <c r="T581" s="23" t="str">
        <f>IF(COUNTIF('[3]Correpondance  PREPA MARG'!A:A,'Prépa marge'!C581)=0,IF(U580="démarque connue (valeur)","",T580),'Prépa marge'!C581)</f>
        <v/>
      </c>
      <c r="U581" s="23" t="str">
        <f t="shared" si="299"/>
        <v/>
      </c>
      <c r="V581" t="str">
        <f>IF(U581="","",IF(U581="CA HT",SUMIF('[3]Correpondance  PREPA MARG'!A:A,'Prépa marge'!T581,'[3]Correpondance  PREPA MARG'!CO:CO),""))</f>
        <v/>
      </c>
      <c r="W581" t="str">
        <f t="shared" si="294"/>
        <v/>
      </c>
      <c r="X581" t="str">
        <f>IF(U581="","",IF(AND(U581="Marge ABACO (valeur)",X575=""),SUMIF('[3]Correpondance  PREPA MARG'!A:A,'Prépa marge'!T581,'[3]Correpondance  PREPA MARG'!DB:DB),""))</f>
        <v/>
      </c>
      <c r="Y581" t="str">
        <f>IF(U581="","",IF(U581="Frais accessoires",SUMIF('[3]Correpondance  PREPA MARG'!A:A,'Prépa marge'!T581,'[3]Correpondance  PREPA MARG'!AO:AO),""))</f>
        <v/>
      </c>
      <c r="Z581" t="str">
        <f>IF(U581="","",IF(U581="Cotisation Centrale",SUMIF('[3]Correpondance  PREPA MARG'!A:A,'Prépa marge'!T581,'[3]Correpondance  PREPA MARG'!BO:BO),""))</f>
        <v/>
      </c>
      <c r="AA581" t="str">
        <f>IF(U581="","",IF(U581="CA HT REEL",SUMIF('[3]Correpondance  PREPA MARG'!A:A,'Prépa marge'!T581,'[3]Correpondance  PREPA MARG'!AB:AB),""))</f>
        <v/>
      </c>
      <c r="AB581" t="str">
        <f>IF(U581="","",IF(U581="CAMV REEL",SUMIF('[3]Correpondance  PREPA MARG'!A:A,'Prépa marge'!T581,'[3]Correpondance  PREPA MARG'!BB:BB),""))</f>
        <v/>
      </c>
      <c r="AC581" t="str">
        <f>IF(U581="","",IF(U581="démarque connue (valeur)",SUMIF('[3]Correpondance  PREPA MARG'!A:A,'Prépa marge'!T581,'[3]Correpondance  PREPA MARG'!DO:DO),""))</f>
        <v/>
      </c>
      <c r="AD581" s="2" t="str">
        <f t="shared" si="298"/>
        <v/>
      </c>
      <c r="AF581" t="s">
        <v>20</v>
      </c>
    </row>
    <row r="582" spans="1:32">
      <c r="A582" s="23"/>
      <c r="B582" s="23"/>
      <c r="C582" s="59" t="s">
        <v>22</v>
      </c>
      <c r="D582" s="99">
        <f t="shared" ref="D582:L582" si="329">IF(D567&lt;&gt;0,D581/D567,0)</f>
        <v>0</v>
      </c>
      <c r="E582" s="99">
        <f t="shared" si="329"/>
        <v>0</v>
      </c>
      <c r="F582" s="99">
        <f t="shared" si="329"/>
        <v>0</v>
      </c>
      <c r="G582" s="99">
        <f t="shared" si="329"/>
        <v>0</v>
      </c>
      <c r="H582" s="99">
        <f t="shared" si="329"/>
        <v>0</v>
      </c>
      <c r="I582" s="99">
        <f t="shared" si="329"/>
        <v>0</v>
      </c>
      <c r="J582" s="99">
        <f t="shared" si="329"/>
        <v>0</v>
      </c>
      <c r="K582" s="99">
        <f t="shared" si="329"/>
        <v>0</v>
      </c>
      <c r="L582" s="99">
        <f t="shared" si="329"/>
        <v>0</v>
      </c>
      <c r="M582" s="99">
        <f>IF(M567&lt;&gt;0,M581/M567,0)</f>
        <v>0</v>
      </c>
      <c r="N582" s="99">
        <f>IF(N567&lt;&gt;0,N581/N567,0)</f>
        <v>0</v>
      </c>
      <c r="O582" s="99">
        <f>IF(O567&lt;&gt;0,O581/O567,0)</f>
        <v>0</v>
      </c>
      <c r="P582" s="61">
        <f>IF(P567&lt;&gt;0,P581/P567,0)</f>
        <v>0</v>
      </c>
      <c r="Q582" s="23"/>
      <c r="R582" s="62" t="s">
        <v>20</v>
      </c>
      <c r="S582" s="92"/>
      <c r="T582" s="23" t="str">
        <f>IF(COUNTIF('[3]Correpondance  PREPA MARG'!A:A,'Prépa marge'!C582)=0,IF(U581="démarque connue (valeur)","",T581),'Prépa marge'!C582)</f>
        <v/>
      </c>
      <c r="U582" s="23" t="str">
        <f t="shared" si="299"/>
        <v/>
      </c>
      <c r="V582" t="str">
        <f>IF(U582="","",IF(U582="CA HT",SUMIF('[3]Correpondance  PREPA MARG'!A:A,'Prépa marge'!T582,'[3]Correpondance  PREPA MARG'!CO:CO),""))</f>
        <v/>
      </c>
      <c r="W582" t="str">
        <f t="shared" si="294"/>
        <v/>
      </c>
      <c r="X582" t="str">
        <f>IF(U582="","",IF(AND(U582="Marge ABACO (valeur)",X576=""),SUMIF('[3]Correpondance  PREPA MARG'!A:A,'Prépa marge'!T582,'[3]Correpondance  PREPA MARG'!DB:DB),""))</f>
        <v/>
      </c>
      <c r="Y582" t="str">
        <f>IF(U582="","",IF(U582="Frais accessoires",SUMIF('[3]Correpondance  PREPA MARG'!A:A,'Prépa marge'!T582,'[3]Correpondance  PREPA MARG'!AO:AO),""))</f>
        <v/>
      </c>
      <c r="Z582" t="str">
        <f>IF(U582="","",IF(U582="Cotisation Centrale",SUMIF('[3]Correpondance  PREPA MARG'!A:A,'Prépa marge'!T582,'[3]Correpondance  PREPA MARG'!BO:BO),""))</f>
        <v/>
      </c>
      <c r="AA582" t="str">
        <f>IF(U582="","",IF(U582="CA HT REEL",SUMIF('[3]Correpondance  PREPA MARG'!A:A,'Prépa marge'!T582,'[3]Correpondance  PREPA MARG'!AB:AB),""))</f>
        <v/>
      </c>
      <c r="AB582" t="str">
        <f>IF(U582="","",IF(U582="CAMV REEL",SUMIF('[3]Correpondance  PREPA MARG'!A:A,'Prépa marge'!T582,'[3]Correpondance  PREPA MARG'!BB:BB),""))</f>
        <v/>
      </c>
      <c r="AC582" t="str">
        <f>IF(U582="","",IF(U582="démarque connue (valeur)",SUMIF('[3]Correpondance  PREPA MARG'!A:A,'Prépa marge'!T582,'[3]Correpondance  PREPA MARG'!DO:DO),""))</f>
        <v/>
      </c>
      <c r="AD582" s="2" t="str">
        <f t="shared" si="298"/>
        <v/>
      </c>
      <c r="AF582" t="s">
        <v>20</v>
      </c>
    </row>
    <row r="583" spans="1:32">
      <c r="A583" s="23"/>
      <c r="B583" s="23"/>
      <c r="C583" s="100" t="s">
        <v>36</v>
      </c>
      <c r="D583" s="47">
        <f t="shared" ref="D583:L583" si="330">D563-D575-D578-D579-D581</f>
        <v>2036</v>
      </c>
      <c r="E583" s="47">
        <f t="shared" si="330"/>
        <v>0</v>
      </c>
      <c r="F583" s="47">
        <f t="shared" si="330"/>
        <v>0</v>
      </c>
      <c r="G583" s="47">
        <f t="shared" si="330"/>
        <v>0</v>
      </c>
      <c r="H583" s="47">
        <f t="shared" si="330"/>
        <v>0</v>
      </c>
      <c r="I583" s="47">
        <f t="shared" si="330"/>
        <v>0</v>
      </c>
      <c r="J583" s="47">
        <f t="shared" si="330"/>
        <v>0</v>
      </c>
      <c r="K583" s="47">
        <f t="shared" si="330"/>
        <v>0</v>
      </c>
      <c r="L583" s="47">
        <f t="shared" si="330"/>
        <v>0</v>
      </c>
      <c r="M583" s="47">
        <f>M563-M575-M578-M579-M581</f>
        <v>0</v>
      </c>
      <c r="N583" s="47">
        <f>N563-N575-N578-N579-N581</f>
        <v>0</v>
      </c>
      <c r="O583" s="47">
        <f>O563-O575-O578-O579-O581</f>
        <v>0</v>
      </c>
      <c r="P583" s="101">
        <f>SUM(D583:O583)</f>
        <v>2036</v>
      </c>
      <c r="Q583" s="23"/>
      <c r="R583" s="102" t="s">
        <v>20</v>
      </c>
      <c r="S583" s="92"/>
      <c r="T583" s="23" t="str">
        <f>IF(COUNTIF('[3]Correpondance  PREPA MARG'!A:A,'Prépa marge'!C583)=0,IF(U582="démarque connue (valeur)","",T582),'Prépa marge'!C583)</f>
        <v/>
      </c>
      <c r="U583" s="23" t="str">
        <f t="shared" si="299"/>
        <v/>
      </c>
      <c r="V583" t="str">
        <f>IF(U583="","",IF(U583="CA HT",SUMIF('[3]Correpondance  PREPA MARG'!A:A,'Prépa marge'!T583,'[3]Correpondance  PREPA MARG'!CO:CO),""))</f>
        <v/>
      </c>
      <c r="W583" t="str">
        <f t="shared" ref="W583:W646" si="331">IF(AND(V582&lt;&gt;"",X584&lt;&gt;""),V582-X584,"")</f>
        <v/>
      </c>
      <c r="X583" t="str">
        <f>IF(U583="","",IF(AND(U583="Marge ABACO (valeur)",X577=""),SUMIF('[3]Correpondance  PREPA MARG'!A:A,'Prépa marge'!T583,'[3]Correpondance  PREPA MARG'!DB:DB),""))</f>
        <v/>
      </c>
      <c r="Y583" t="str">
        <f>IF(U583="","",IF(U583="Frais accessoires",SUMIF('[3]Correpondance  PREPA MARG'!A:A,'Prépa marge'!T583,'[3]Correpondance  PREPA MARG'!AO:AO),""))</f>
        <v/>
      </c>
      <c r="Z583" t="str">
        <f>IF(U583="","",IF(U583="Cotisation Centrale",SUMIF('[3]Correpondance  PREPA MARG'!A:A,'Prépa marge'!T583,'[3]Correpondance  PREPA MARG'!BO:BO),""))</f>
        <v/>
      </c>
      <c r="AA583" t="str">
        <f>IF(U583="","",IF(U583="CA HT REEL",SUMIF('[3]Correpondance  PREPA MARG'!A:A,'Prépa marge'!T583,'[3]Correpondance  PREPA MARG'!AB:AB),""))</f>
        <v/>
      </c>
      <c r="AB583" t="str">
        <f>IF(U583="","",IF(U583="CAMV REEL",SUMIF('[3]Correpondance  PREPA MARG'!A:A,'Prépa marge'!T583,'[3]Correpondance  PREPA MARG'!BB:BB),""))</f>
        <v/>
      </c>
      <c r="AC583" t="str">
        <f>IF(U583="","",IF(U583="démarque connue (valeur)",SUMIF('[3]Correpondance  PREPA MARG'!A:A,'Prépa marge'!T583,'[3]Correpondance  PREPA MARG'!DO:DO),""))</f>
        <v/>
      </c>
      <c r="AD583" s="2" t="str">
        <f t="shared" si="298"/>
        <v/>
      </c>
      <c r="AF583" t="s">
        <v>20</v>
      </c>
    </row>
    <row r="584" spans="1:32">
      <c r="A584" s="23"/>
      <c r="B584" s="23"/>
      <c r="C584" s="50" t="s">
        <v>37</v>
      </c>
      <c r="D584" s="67">
        <f t="shared" ref="D584:L584" si="332">D576+D577+D580+D582</f>
        <v>3.0786453960257486E-2</v>
      </c>
      <c r="E584" s="67">
        <f t="shared" si="332"/>
        <v>0</v>
      </c>
      <c r="F584" s="67">
        <f t="shared" si="332"/>
        <v>0</v>
      </c>
      <c r="G584" s="67">
        <f t="shared" si="332"/>
        <v>0</v>
      </c>
      <c r="H584" s="67">
        <f t="shared" si="332"/>
        <v>0</v>
      </c>
      <c r="I584" s="67">
        <f t="shared" si="332"/>
        <v>0</v>
      </c>
      <c r="J584" s="67">
        <f t="shared" si="332"/>
        <v>0</v>
      </c>
      <c r="K584" s="67">
        <f t="shared" si="332"/>
        <v>0</v>
      </c>
      <c r="L584" s="67">
        <f t="shared" si="332"/>
        <v>0</v>
      </c>
      <c r="M584" s="67">
        <f>M576+M577+M580+M582</f>
        <v>0</v>
      </c>
      <c r="N584" s="67">
        <f>N576+N577+N580+N582</f>
        <v>0</v>
      </c>
      <c r="O584" s="67">
        <f>O576+O577+O580+O582</f>
        <v>0</v>
      </c>
      <c r="P584" s="67">
        <f>P576+P577+P580+P582</f>
        <v>3.0786453960257486E-2</v>
      </c>
      <c r="Q584" s="23"/>
      <c r="R584" s="68" t="s">
        <v>20</v>
      </c>
      <c r="S584" s="92"/>
      <c r="T584" s="23" t="str">
        <f>IF(COUNTIF('[3]Correpondance  PREPA MARG'!A:A,'Prépa marge'!C584)=0,IF(U583="démarque connue (valeur)","",T583),'Prépa marge'!C584)</f>
        <v/>
      </c>
      <c r="U584" s="23" t="str">
        <f t="shared" si="299"/>
        <v/>
      </c>
      <c r="V584" t="str">
        <f>IF(U584="","",IF(U584="CA HT",SUMIF('[3]Correpondance  PREPA MARG'!A:A,'Prépa marge'!T584,'[3]Correpondance  PREPA MARG'!CO:CO),""))</f>
        <v/>
      </c>
      <c r="W584" t="str">
        <f t="shared" si="331"/>
        <v/>
      </c>
      <c r="X584" t="str">
        <f>IF(U584="","",IF(AND(U584="Marge ABACO (valeur)",X578=""),SUMIF('[3]Correpondance  PREPA MARG'!A:A,'Prépa marge'!T584,'[3]Correpondance  PREPA MARG'!DB:DB),""))</f>
        <v/>
      </c>
      <c r="Y584" t="str">
        <f>IF(U584="","",IF(U584="Frais accessoires",SUMIF('[3]Correpondance  PREPA MARG'!A:A,'Prépa marge'!T584,'[3]Correpondance  PREPA MARG'!AO:AO),""))</f>
        <v/>
      </c>
      <c r="Z584" t="str">
        <f>IF(U584="","",IF(U584="Cotisation Centrale",SUMIF('[3]Correpondance  PREPA MARG'!A:A,'Prépa marge'!T584,'[3]Correpondance  PREPA MARG'!BO:BO),""))</f>
        <v/>
      </c>
      <c r="AA584" t="str">
        <f>IF(U584="","",IF(U584="CA HT REEL",SUMIF('[3]Correpondance  PREPA MARG'!A:A,'Prépa marge'!T584,'[3]Correpondance  PREPA MARG'!AB:AB),""))</f>
        <v/>
      </c>
      <c r="AB584" t="str">
        <f>IF(U584="","",IF(U584="CAMV REEL",SUMIF('[3]Correpondance  PREPA MARG'!A:A,'Prépa marge'!T584,'[3]Correpondance  PREPA MARG'!BB:BB),""))</f>
        <v/>
      </c>
      <c r="AC584" t="str">
        <f>IF(U584="","",IF(U584="démarque connue (valeur)",SUMIF('[3]Correpondance  PREPA MARG'!A:A,'Prépa marge'!T584,'[3]Correpondance  PREPA MARG'!DO:DO),""))</f>
        <v/>
      </c>
      <c r="AD584" s="2" t="str">
        <f t="shared" si="298"/>
        <v/>
      </c>
      <c r="AF584" t="s">
        <v>20</v>
      </c>
    </row>
    <row r="585" spans="1:32">
      <c r="A585" s="23"/>
      <c r="B585" s="23"/>
      <c r="C585" s="50" t="s">
        <v>38</v>
      </c>
      <c r="D585" s="103">
        <f t="shared" ref="D585:L585" si="333">D575+D578+D579+D581</f>
        <v>220</v>
      </c>
      <c r="E585" s="103">
        <f t="shared" si="333"/>
        <v>0</v>
      </c>
      <c r="F585" s="103">
        <f t="shared" si="333"/>
        <v>0</v>
      </c>
      <c r="G585" s="103">
        <f t="shared" si="333"/>
        <v>0</v>
      </c>
      <c r="H585" s="103">
        <f t="shared" si="333"/>
        <v>0</v>
      </c>
      <c r="I585" s="103">
        <f t="shared" si="333"/>
        <v>0</v>
      </c>
      <c r="J585" s="103">
        <f t="shared" si="333"/>
        <v>0</v>
      </c>
      <c r="K585" s="103">
        <f t="shared" si="333"/>
        <v>0</v>
      </c>
      <c r="L585" s="103">
        <f t="shared" si="333"/>
        <v>0</v>
      </c>
      <c r="M585" s="103">
        <f>M575+M578+M579+M581</f>
        <v>0</v>
      </c>
      <c r="N585" s="103">
        <f>N575+N578+N579+N581</f>
        <v>0</v>
      </c>
      <c r="O585" s="103">
        <f>O575+O578+O579+O581</f>
        <v>0</v>
      </c>
      <c r="P585" s="103">
        <f>P575+P578+P579+P581</f>
        <v>220</v>
      </c>
      <c r="Q585" s="23"/>
      <c r="R585" s="104" t="s">
        <v>20</v>
      </c>
      <c r="S585" s="92"/>
      <c r="T585" s="23" t="str">
        <f>IF(COUNTIF('[3]Correpondance  PREPA MARG'!A:A,'Prépa marge'!C585)=0,IF(U584="démarque connue (valeur)","",T584),'Prépa marge'!C585)</f>
        <v/>
      </c>
      <c r="U585" s="23" t="str">
        <f t="shared" si="299"/>
        <v/>
      </c>
      <c r="V585" t="str">
        <f>IF(U585="","",IF(U585="CA HT",SUMIF('[3]Correpondance  PREPA MARG'!A:A,'Prépa marge'!T585,'[3]Correpondance  PREPA MARG'!CO:CO),""))</f>
        <v/>
      </c>
      <c r="W585" t="str">
        <f t="shared" si="331"/>
        <v/>
      </c>
      <c r="X585" t="str">
        <f>IF(U585="","",IF(AND(U585="Marge ABACO (valeur)",X579=""),SUMIF('[3]Correpondance  PREPA MARG'!A:A,'Prépa marge'!T585,'[3]Correpondance  PREPA MARG'!DB:DB),""))</f>
        <v/>
      </c>
      <c r="Y585" t="str">
        <f>IF(U585="","",IF(U585="Frais accessoires",SUMIF('[3]Correpondance  PREPA MARG'!A:A,'Prépa marge'!T585,'[3]Correpondance  PREPA MARG'!AO:AO),""))</f>
        <v/>
      </c>
      <c r="Z585" t="str">
        <f>IF(U585="","",IF(U585="Cotisation Centrale",SUMIF('[3]Correpondance  PREPA MARG'!A:A,'Prépa marge'!T585,'[3]Correpondance  PREPA MARG'!BO:BO),""))</f>
        <v/>
      </c>
      <c r="AA585" t="str">
        <f>IF(U585="","",IF(U585="CA HT REEL",SUMIF('[3]Correpondance  PREPA MARG'!A:A,'Prépa marge'!T585,'[3]Correpondance  PREPA MARG'!AB:AB),""))</f>
        <v/>
      </c>
      <c r="AB585" t="str">
        <f>IF(U585="","",IF(U585="CAMV REEL",SUMIF('[3]Correpondance  PREPA MARG'!A:A,'Prépa marge'!T585,'[3]Correpondance  PREPA MARG'!BB:BB),""))</f>
        <v/>
      </c>
      <c r="AC585" t="str">
        <f>IF(U585="","",IF(U585="démarque connue (valeur)",SUMIF('[3]Correpondance  PREPA MARG'!A:A,'Prépa marge'!T585,'[3]Correpondance  PREPA MARG'!DO:DO),""))</f>
        <v/>
      </c>
      <c r="AD585" s="2" t="str">
        <f t="shared" si="298"/>
        <v/>
      </c>
      <c r="AF585" t="s">
        <v>20</v>
      </c>
    </row>
    <row r="586" spans="1:32">
      <c r="A586" s="23"/>
      <c r="B586" s="23"/>
      <c r="C586" s="23"/>
      <c r="D586" s="23"/>
      <c r="E586" s="23"/>
      <c r="F586" s="23"/>
      <c r="G586" s="23"/>
      <c r="H586" s="23"/>
      <c r="I586" s="23"/>
      <c r="J586" s="23"/>
      <c r="K586" s="23"/>
      <c r="L586" s="23"/>
      <c r="M586" s="23"/>
      <c r="N586" s="23"/>
      <c r="O586" s="23"/>
      <c r="P586" s="23"/>
      <c r="Q586" s="23"/>
      <c r="R586" s="29" t="s">
        <v>20</v>
      </c>
      <c r="S586" s="23"/>
      <c r="T586" s="23" t="str">
        <f>IF(COUNTIF('[3]Correpondance  PREPA MARG'!A:A,'Prépa marge'!C586)=0,IF(U585="démarque connue (valeur)","",T585),'Prépa marge'!C586)</f>
        <v/>
      </c>
      <c r="U586" s="23" t="str">
        <f t="shared" si="299"/>
        <v/>
      </c>
      <c r="V586" t="str">
        <f>IF(U586="","",IF(U586="CA HT",SUMIF('[3]Correpondance  PREPA MARG'!A:A,'Prépa marge'!T586,'[3]Correpondance  PREPA MARG'!CO:CO),""))</f>
        <v/>
      </c>
      <c r="W586" t="str">
        <f t="shared" si="331"/>
        <v/>
      </c>
      <c r="X586" t="str">
        <f>IF(U586="","",IF(AND(U586="Marge ABACO (valeur)",X580=""),SUMIF('[3]Correpondance  PREPA MARG'!A:A,'Prépa marge'!T586,'[3]Correpondance  PREPA MARG'!DB:DB),""))</f>
        <v/>
      </c>
      <c r="Y586" t="str">
        <f>IF(U586="","",IF(U586="Frais accessoires",SUMIF('[3]Correpondance  PREPA MARG'!A:A,'Prépa marge'!T586,'[3]Correpondance  PREPA MARG'!AO:AO),""))</f>
        <v/>
      </c>
      <c r="Z586" t="str">
        <f>IF(U586="","",IF(U586="Cotisation Centrale",SUMIF('[3]Correpondance  PREPA MARG'!A:A,'Prépa marge'!T586,'[3]Correpondance  PREPA MARG'!BO:BO),""))</f>
        <v/>
      </c>
      <c r="AA586" t="str">
        <f>IF(U586="","",IF(U586="CA HT REEL",SUMIF('[3]Correpondance  PREPA MARG'!A:A,'Prépa marge'!T586,'[3]Correpondance  PREPA MARG'!AB:AB),""))</f>
        <v/>
      </c>
      <c r="AB586" t="str">
        <f>IF(U586="","",IF(U586="CAMV REEL",SUMIF('[3]Correpondance  PREPA MARG'!A:A,'Prépa marge'!T586,'[3]Correpondance  PREPA MARG'!BB:BB),""))</f>
        <v/>
      </c>
      <c r="AC586" t="str">
        <f>IF(U586="","",IF(U586="démarque connue (valeur)",SUMIF('[3]Correpondance  PREPA MARG'!A:A,'Prépa marge'!T586,'[3]Correpondance  PREPA MARG'!DO:DO),""))</f>
        <v/>
      </c>
      <c r="AD586" s="2" t="str">
        <f t="shared" si="298"/>
        <v/>
      </c>
      <c r="AF586" t="s">
        <v>20</v>
      </c>
    </row>
    <row r="587" spans="1:32">
      <c r="A587" s="23"/>
      <c r="B587" s="23"/>
      <c r="C587" s="30" t="s">
        <v>39</v>
      </c>
      <c r="D587" s="105"/>
      <c r="E587" s="105"/>
      <c r="F587" s="105"/>
      <c r="G587" s="105"/>
      <c r="H587" s="105"/>
      <c r="I587" s="105"/>
      <c r="J587" s="105"/>
      <c r="K587" s="105"/>
      <c r="L587" s="105"/>
      <c r="M587" s="105"/>
      <c r="N587" s="105"/>
      <c r="O587" s="105"/>
      <c r="P587" s="32"/>
      <c r="Q587" s="23"/>
      <c r="R587" s="33" t="s">
        <v>20</v>
      </c>
      <c r="S587" s="92"/>
      <c r="T587" s="23" t="str">
        <f>IF(COUNTIF('[3]Correpondance  PREPA MARG'!A:A,'Prépa marge'!C587)=0,IF(U586="démarque connue (valeur)","",T586),'Prépa marge'!C587)</f>
        <v/>
      </c>
      <c r="U587" s="23" t="str">
        <f t="shared" si="299"/>
        <v/>
      </c>
      <c r="V587" t="str">
        <f>IF(U587="","",IF(U587="CA HT",SUMIF('[3]Correpondance  PREPA MARG'!A:A,'Prépa marge'!T587,'[3]Correpondance  PREPA MARG'!CO:CO),""))</f>
        <v/>
      </c>
      <c r="W587" t="str">
        <f t="shared" si="331"/>
        <v/>
      </c>
      <c r="X587" t="str">
        <f>IF(U587="","",IF(AND(U587="Marge ABACO (valeur)",X581=""),SUMIF('[3]Correpondance  PREPA MARG'!A:A,'Prépa marge'!T587,'[3]Correpondance  PREPA MARG'!DB:DB),""))</f>
        <v/>
      </c>
      <c r="Y587" t="str">
        <f>IF(U587="","",IF(U587="Frais accessoires",SUMIF('[3]Correpondance  PREPA MARG'!A:A,'Prépa marge'!T587,'[3]Correpondance  PREPA MARG'!AO:AO),""))</f>
        <v/>
      </c>
      <c r="Z587" t="str">
        <f>IF(U587="","",IF(U587="Cotisation Centrale",SUMIF('[3]Correpondance  PREPA MARG'!A:A,'Prépa marge'!T587,'[3]Correpondance  PREPA MARG'!BO:BO),""))</f>
        <v/>
      </c>
      <c r="AA587" t="str">
        <f>IF(U587="","",IF(U587="CA HT REEL",SUMIF('[3]Correpondance  PREPA MARG'!A:A,'Prépa marge'!T587,'[3]Correpondance  PREPA MARG'!AB:AB),""))</f>
        <v/>
      </c>
      <c r="AB587" t="str">
        <f>IF(U587="","",IF(U587="CAMV REEL",SUMIF('[3]Correpondance  PREPA MARG'!A:A,'Prépa marge'!T587,'[3]Correpondance  PREPA MARG'!BB:BB),""))</f>
        <v/>
      </c>
      <c r="AC587" t="str">
        <f>IF(U587="","",IF(U587="démarque connue (valeur)",SUMIF('[3]Correpondance  PREPA MARG'!A:A,'Prépa marge'!T587,'[3]Correpondance  PREPA MARG'!DO:DO),""))</f>
        <v/>
      </c>
      <c r="AD587" s="2" t="str">
        <f t="shared" ref="AD587:AD650" si="334">IF(SUM(V587:AC587)=0,"",IF(U587="Marge ABACO (valeur)","",SUM(V587:AC587)-P587))</f>
        <v/>
      </c>
      <c r="AF587" t="s">
        <v>20</v>
      </c>
    </row>
    <row r="588" spans="1:32">
      <c r="A588" s="23"/>
      <c r="B588" s="23"/>
      <c r="C588" s="106" t="s">
        <v>40</v>
      </c>
      <c r="D588" s="107">
        <f t="shared" ref="D588:L588" si="335">IF(D567&lt;&gt;0,D583/D567,0)</f>
        <v>0.28491463755947383</v>
      </c>
      <c r="E588" s="107">
        <f t="shared" si="335"/>
        <v>0</v>
      </c>
      <c r="F588" s="107">
        <f t="shared" si="335"/>
        <v>0</v>
      </c>
      <c r="G588" s="107">
        <f t="shared" si="335"/>
        <v>0</v>
      </c>
      <c r="H588" s="107">
        <f t="shared" si="335"/>
        <v>0</v>
      </c>
      <c r="I588" s="107">
        <f t="shared" si="335"/>
        <v>0</v>
      </c>
      <c r="J588" s="107">
        <f t="shared" si="335"/>
        <v>0</v>
      </c>
      <c r="K588" s="107">
        <f t="shared" si="335"/>
        <v>0</v>
      </c>
      <c r="L588" s="107">
        <f t="shared" si="335"/>
        <v>0</v>
      </c>
      <c r="M588" s="107">
        <f>IF(M567&lt;&gt;0,M583/M567,0)</f>
        <v>0</v>
      </c>
      <c r="N588" s="107">
        <f>IF(N567&lt;&gt;0,N583/N567,0)</f>
        <v>0</v>
      </c>
      <c r="O588" s="107">
        <f>IF(O567&lt;&gt;0,O583/O567,0)</f>
        <v>0</v>
      </c>
      <c r="P588" s="107">
        <f>IF(P567&lt;&gt;0,P583/P567,0)</f>
        <v>0.28491463755947383</v>
      </c>
      <c r="Q588" s="23"/>
      <c r="R588" s="108" t="s">
        <v>20</v>
      </c>
      <c r="S588" s="92"/>
      <c r="T588" s="23" t="str">
        <f>IF(COUNTIF('[3]Correpondance  PREPA MARG'!A:A,'Prépa marge'!C588)=0,IF(U587="démarque connue (valeur)","",T587),'Prépa marge'!C588)</f>
        <v/>
      </c>
      <c r="U588" s="23" t="str">
        <f t="shared" ref="U588:U651" si="336">IF(OR(C588="CA HT",C588="PRMV ABACO",C588="Frais accessoires",C588="Cotisation Centrale",C588="CA HT REEL",C588="CAMV REEL",C588="démarque connue (valeur)",C588="Marge ABACO (valeur)"),C588,"")</f>
        <v/>
      </c>
      <c r="V588" t="str">
        <f>IF(U588="","",IF(U588="CA HT",SUMIF('[3]Correpondance  PREPA MARG'!A:A,'Prépa marge'!T588,'[3]Correpondance  PREPA MARG'!CO:CO),""))</f>
        <v/>
      </c>
      <c r="W588" t="str">
        <f t="shared" si="331"/>
        <v/>
      </c>
      <c r="X588" t="str">
        <f>IF(U588="","",IF(AND(U588="Marge ABACO (valeur)",X582=""),SUMIF('[3]Correpondance  PREPA MARG'!A:A,'Prépa marge'!T588,'[3]Correpondance  PREPA MARG'!DB:DB),""))</f>
        <v/>
      </c>
      <c r="Y588" t="str">
        <f>IF(U588="","",IF(U588="Frais accessoires",SUMIF('[3]Correpondance  PREPA MARG'!A:A,'Prépa marge'!T588,'[3]Correpondance  PREPA MARG'!AO:AO),""))</f>
        <v/>
      </c>
      <c r="Z588" t="str">
        <f>IF(U588="","",IF(U588="Cotisation Centrale",SUMIF('[3]Correpondance  PREPA MARG'!A:A,'Prépa marge'!T588,'[3]Correpondance  PREPA MARG'!BO:BO),""))</f>
        <v/>
      </c>
      <c r="AA588" t="str">
        <f>IF(U588="","",IF(U588="CA HT REEL",SUMIF('[3]Correpondance  PREPA MARG'!A:A,'Prépa marge'!T588,'[3]Correpondance  PREPA MARG'!AB:AB),""))</f>
        <v/>
      </c>
      <c r="AB588" t="str">
        <f>IF(U588="","",IF(U588="CAMV REEL",SUMIF('[3]Correpondance  PREPA MARG'!A:A,'Prépa marge'!T588,'[3]Correpondance  PREPA MARG'!BB:BB),""))</f>
        <v/>
      </c>
      <c r="AC588" t="str">
        <f>IF(U588="","",IF(U588="démarque connue (valeur)",SUMIF('[3]Correpondance  PREPA MARG'!A:A,'Prépa marge'!T588,'[3]Correpondance  PREPA MARG'!DO:DO),""))</f>
        <v/>
      </c>
      <c r="AD588" s="2" t="str">
        <f t="shared" si="334"/>
        <v/>
      </c>
      <c r="AF588" t="s">
        <v>20</v>
      </c>
    </row>
    <row r="589" spans="1:32">
      <c r="A589" s="23"/>
      <c r="B589" s="23"/>
      <c r="C589" s="109" t="s">
        <v>41</v>
      </c>
      <c r="D589" s="110">
        <f>D583</f>
        <v>2036</v>
      </c>
      <c r="E589" s="110">
        <f t="shared" ref="E589:L589" si="337">D589+E583</f>
        <v>2036</v>
      </c>
      <c r="F589" s="110">
        <f t="shared" si="337"/>
        <v>2036</v>
      </c>
      <c r="G589" s="110">
        <f t="shared" si="337"/>
        <v>2036</v>
      </c>
      <c r="H589" s="110">
        <f t="shared" si="337"/>
        <v>2036</v>
      </c>
      <c r="I589" s="110">
        <f t="shared" si="337"/>
        <v>2036</v>
      </c>
      <c r="J589" s="110">
        <f t="shared" si="337"/>
        <v>2036</v>
      </c>
      <c r="K589" s="110">
        <f t="shared" si="337"/>
        <v>2036</v>
      </c>
      <c r="L589" s="110">
        <f t="shared" si="337"/>
        <v>2036</v>
      </c>
      <c r="M589" s="110">
        <f>L589+M583</f>
        <v>2036</v>
      </c>
      <c r="N589" s="110">
        <f>M589+N583</f>
        <v>2036</v>
      </c>
      <c r="O589" s="110">
        <f>N589+O583</f>
        <v>2036</v>
      </c>
      <c r="P589" s="111"/>
      <c r="Q589" s="23"/>
      <c r="R589" s="112" t="s">
        <v>20</v>
      </c>
      <c r="S589" s="92"/>
      <c r="T589" s="23" t="str">
        <f>IF(COUNTIF('[3]Correpondance  PREPA MARG'!A:A,'Prépa marge'!C589)=0,IF(U588="démarque connue (valeur)","",T588),'Prépa marge'!C589)</f>
        <v/>
      </c>
      <c r="U589" s="23" t="str">
        <f t="shared" si="336"/>
        <v/>
      </c>
      <c r="V589" t="str">
        <f>IF(U589="","",IF(U589="CA HT",SUMIF('[3]Correpondance  PREPA MARG'!A:A,'Prépa marge'!T589,'[3]Correpondance  PREPA MARG'!CO:CO),""))</f>
        <v/>
      </c>
      <c r="W589" t="str">
        <f t="shared" si="331"/>
        <v/>
      </c>
      <c r="X589" t="str">
        <f>IF(U589="","",IF(AND(U589="Marge ABACO (valeur)",X583=""),SUMIF('[3]Correpondance  PREPA MARG'!A:A,'Prépa marge'!T589,'[3]Correpondance  PREPA MARG'!DB:DB),""))</f>
        <v/>
      </c>
      <c r="Y589" t="str">
        <f>IF(U589="","",IF(U589="Frais accessoires",SUMIF('[3]Correpondance  PREPA MARG'!A:A,'Prépa marge'!T589,'[3]Correpondance  PREPA MARG'!AO:AO),""))</f>
        <v/>
      </c>
      <c r="Z589" t="str">
        <f>IF(U589="","",IF(U589="Cotisation Centrale",SUMIF('[3]Correpondance  PREPA MARG'!A:A,'Prépa marge'!T589,'[3]Correpondance  PREPA MARG'!BO:BO),""))</f>
        <v/>
      </c>
      <c r="AA589" t="str">
        <f>IF(U589="","",IF(U589="CA HT REEL",SUMIF('[3]Correpondance  PREPA MARG'!A:A,'Prépa marge'!T589,'[3]Correpondance  PREPA MARG'!AB:AB),""))</f>
        <v/>
      </c>
      <c r="AB589" t="str">
        <f>IF(U589="","",IF(U589="CAMV REEL",SUMIF('[3]Correpondance  PREPA MARG'!A:A,'Prépa marge'!T589,'[3]Correpondance  PREPA MARG'!BB:BB),""))</f>
        <v/>
      </c>
      <c r="AC589" t="str">
        <f>IF(U589="","",IF(U589="démarque connue (valeur)",SUMIF('[3]Correpondance  PREPA MARG'!A:A,'Prépa marge'!T589,'[3]Correpondance  PREPA MARG'!DO:DO),""))</f>
        <v/>
      </c>
      <c r="AD589" s="2" t="str">
        <f t="shared" si="334"/>
        <v/>
      </c>
      <c r="AF589" t="s">
        <v>20</v>
      </c>
    </row>
    <row r="590" spans="1:32">
      <c r="A590" s="23"/>
      <c r="B590" s="23"/>
      <c r="C590" s="109" t="s">
        <v>42</v>
      </c>
      <c r="D590" s="110">
        <f>D567</f>
        <v>7146</v>
      </c>
      <c r="E590" s="110">
        <f t="shared" ref="E590:L590" si="338">D590+E567</f>
        <v>7146</v>
      </c>
      <c r="F590" s="110">
        <f t="shared" si="338"/>
        <v>7146</v>
      </c>
      <c r="G590" s="110">
        <f t="shared" si="338"/>
        <v>7146</v>
      </c>
      <c r="H590" s="110">
        <f t="shared" si="338"/>
        <v>7146</v>
      </c>
      <c r="I590" s="110">
        <f t="shared" si="338"/>
        <v>7146</v>
      </c>
      <c r="J590" s="110">
        <f t="shared" si="338"/>
        <v>7146</v>
      </c>
      <c r="K590" s="110">
        <f t="shared" si="338"/>
        <v>7146</v>
      </c>
      <c r="L590" s="110">
        <f t="shared" si="338"/>
        <v>7146</v>
      </c>
      <c r="M590" s="110">
        <f>L590+M567</f>
        <v>7146</v>
      </c>
      <c r="N590" s="110">
        <f>M590+N567</f>
        <v>7146</v>
      </c>
      <c r="O590" s="110">
        <f>N590+O567</f>
        <v>7146</v>
      </c>
      <c r="P590" s="111"/>
      <c r="Q590" s="23"/>
      <c r="R590" s="112" t="s">
        <v>20</v>
      </c>
      <c r="S590" s="92"/>
      <c r="T590" s="23" t="str">
        <f>IF(COUNTIF('[3]Correpondance  PREPA MARG'!A:A,'Prépa marge'!C590)=0,IF(U589="démarque connue (valeur)","",T589),'Prépa marge'!C590)</f>
        <v/>
      </c>
      <c r="U590" s="23" t="str">
        <f t="shared" si="336"/>
        <v/>
      </c>
      <c r="V590" t="str">
        <f>IF(U590="","",IF(U590="CA HT",SUMIF('[3]Correpondance  PREPA MARG'!A:A,'Prépa marge'!T590,'[3]Correpondance  PREPA MARG'!CO:CO),""))</f>
        <v/>
      </c>
      <c r="W590" t="str">
        <f t="shared" si="331"/>
        <v/>
      </c>
      <c r="X590" t="str">
        <f>IF(U590="","",IF(AND(U590="Marge ABACO (valeur)",X584=""),SUMIF('[3]Correpondance  PREPA MARG'!A:A,'Prépa marge'!T590,'[3]Correpondance  PREPA MARG'!DB:DB),""))</f>
        <v/>
      </c>
      <c r="Y590" t="str">
        <f>IF(U590="","",IF(U590="Frais accessoires",SUMIF('[3]Correpondance  PREPA MARG'!A:A,'Prépa marge'!T590,'[3]Correpondance  PREPA MARG'!AO:AO),""))</f>
        <v/>
      </c>
      <c r="Z590" t="str">
        <f>IF(U590="","",IF(U590="Cotisation Centrale",SUMIF('[3]Correpondance  PREPA MARG'!A:A,'Prépa marge'!T590,'[3]Correpondance  PREPA MARG'!BO:BO),""))</f>
        <v/>
      </c>
      <c r="AA590" t="str">
        <f>IF(U590="","",IF(U590="CA HT REEL",SUMIF('[3]Correpondance  PREPA MARG'!A:A,'Prépa marge'!T590,'[3]Correpondance  PREPA MARG'!AB:AB),""))</f>
        <v/>
      </c>
      <c r="AB590" t="str">
        <f>IF(U590="","",IF(U590="CAMV REEL",SUMIF('[3]Correpondance  PREPA MARG'!A:A,'Prépa marge'!T590,'[3]Correpondance  PREPA MARG'!BB:BB),""))</f>
        <v/>
      </c>
      <c r="AC590" t="str">
        <f>IF(U590="","",IF(U590="démarque connue (valeur)",SUMIF('[3]Correpondance  PREPA MARG'!A:A,'Prépa marge'!T590,'[3]Correpondance  PREPA MARG'!DO:DO),""))</f>
        <v/>
      </c>
      <c r="AD590" s="2" t="str">
        <f t="shared" si="334"/>
        <v/>
      </c>
      <c r="AF590" t="s">
        <v>20</v>
      </c>
    </row>
    <row r="591" spans="1:32" ht="15.75" thickBot="1">
      <c r="A591" s="23"/>
      <c r="B591" s="23"/>
      <c r="C591" s="113" t="s">
        <v>43</v>
      </c>
      <c r="D591" s="114">
        <f>D588</f>
        <v>0.28491463755947383</v>
      </c>
      <c r="E591" s="114">
        <f t="shared" ref="E591:L591" si="339">IF(E567&lt;&gt;0,E589/E590,0)</f>
        <v>0</v>
      </c>
      <c r="F591" s="114">
        <f t="shared" si="339"/>
        <v>0</v>
      </c>
      <c r="G591" s="114">
        <f t="shared" si="339"/>
        <v>0</v>
      </c>
      <c r="H591" s="114">
        <f t="shared" si="339"/>
        <v>0</v>
      </c>
      <c r="I591" s="114">
        <f t="shared" si="339"/>
        <v>0</v>
      </c>
      <c r="J591" s="114">
        <f t="shared" si="339"/>
        <v>0</v>
      </c>
      <c r="K591" s="114">
        <f t="shared" si="339"/>
        <v>0</v>
      </c>
      <c r="L591" s="114">
        <f t="shared" si="339"/>
        <v>0</v>
      </c>
      <c r="M591" s="114">
        <f>IF(M567&lt;&gt;0,M589/M590,0)</f>
        <v>0</v>
      </c>
      <c r="N591" s="114">
        <f>IF(N567&lt;&gt;0,N589/N590,0)</f>
        <v>0</v>
      </c>
      <c r="O591" s="114">
        <f>IF(O567&lt;&gt;0,O589/O590,0)</f>
        <v>0</v>
      </c>
      <c r="P591" s="115"/>
      <c r="Q591" s="23"/>
      <c r="R591" s="116" t="s">
        <v>20</v>
      </c>
      <c r="S591" s="92"/>
      <c r="T591" s="23" t="str">
        <f>IF(COUNTIF('[3]Correpondance  PREPA MARG'!A:A,'Prépa marge'!C591)=0,IF(U590="démarque connue (valeur)","",T590),'Prépa marge'!C591)</f>
        <v/>
      </c>
      <c r="U591" s="23" t="str">
        <f t="shared" si="336"/>
        <v/>
      </c>
      <c r="V591" t="str">
        <f>IF(U591="","",IF(U591="CA HT",SUMIF('[3]Correpondance  PREPA MARG'!A:A,'Prépa marge'!T591,'[3]Correpondance  PREPA MARG'!CO:CO),""))</f>
        <v/>
      </c>
      <c r="W591" t="str">
        <f t="shared" si="331"/>
        <v/>
      </c>
      <c r="X591" t="str">
        <f>IF(U591="","",IF(AND(U591="Marge ABACO (valeur)",X585=""),SUMIF('[3]Correpondance  PREPA MARG'!A:A,'Prépa marge'!T591,'[3]Correpondance  PREPA MARG'!DB:DB),""))</f>
        <v/>
      </c>
      <c r="Y591" t="str">
        <f>IF(U591="","",IF(U591="Frais accessoires",SUMIF('[3]Correpondance  PREPA MARG'!A:A,'Prépa marge'!T591,'[3]Correpondance  PREPA MARG'!AO:AO),""))</f>
        <v/>
      </c>
      <c r="Z591" t="str">
        <f>IF(U591="","",IF(U591="Cotisation Centrale",SUMIF('[3]Correpondance  PREPA MARG'!A:A,'Prépa marge'!T591,'[3]Correpondance  PREPA MARG'!BO:BO),""))</f>
        <v/>
      </c>
      <c r="AA591" t="str">
        <f>IF(U591="","",IF(U591="CA HT REEL",SUMIF('[3]Correpondance  PREPA MARG'!A:A,'Prépa marge'!T591,'[3]Correpondance  PREPA MARG'!AB:AB),""))</f>
        <v/>
      </c>
      <c r="AB591" t="str">
        <f>IF(U591="","",IF(U591="CAMV REEL",SUMIF('[3]Correpondance  PREPA MARG'!A:A,'Prépa marge'!T591,'[3]Correpondance  PREPA MARG'!BB:BB),""))</f>
        <v/>
      </c>
      <c r="AC591" t="str">
        <f>IF(U591="","",IF(U591="démarque connue (valeur)",SUMIF('[3]Correpondance  PREPA MARG'!A:A,'Prépa marge'!T591,'[3]Correpondance  PREPA MARG'!DO:DO),""))</f>
        <v/>
      </c>
      <c r="AD591" s="2" t="str">
        <f t="shared" si="334"/>
        <v/>
      </c>
      <c r="AF591" t="s">
        <v>20</v>
      </c>
    </row>
    <row r="592" spans="1:32" ht="15.75" thickBot="1">
      <c r="A592" s="23"/>
      <c r="B592" s="23"/>
      <c r="C592" s="117" t="s">
        <v>44</v>
      </c>
      <c r="D592" s="118" t="s">
        <v>14</v>
      </c>
      <c r="E592" s="119" t="s">
        <v>14</v>
      </c>
      <c r="F592" s="119" t="s">
        <v>14</v>
      </c>
      <c r="G592" s="119" t="s">
        <v>14</v>
      </c>
      <c r="H592" s="119" t="s">
        <v>14</v>
      </c>
      <c r="I592" s="119" t="s">
        <v>14</v>
      </c>
      <c r="J592" s="119" t="s">
        <v>14</v>
      </c>
      <c r="K592" s="119" t="s">
        <v>14</v>
      </c>
      <c r="L592" s="119" t="s">
        <v>14</v>
      </c>
      <c r="M592" s="119" t="s">
        <v>14</v>
      </c>
      <c r="N592" s="119" t="s">
        <v>14</v>
      </c>
      <c r="O592" s="119" t="s">
        <v>14</v>
      </c>
      <c r="P592" s="120" t="s">
        <v>14</v>
      </c>
      <c r="Q592" s="23"/>
      <c r="R592" s="121" t="s">
        <v>20</v>
      </c>
      <c r="S592" s="92"/>
      <c r="T592" s="23" t="str">
        <f>IF(COUNTIF('[3]Correpondance  PREPA MARG'!A:A,'Prépa marge'!C592)=0,IF(U591="démarque connue (valeur)","",T591),'Prépa marge'!C592)</f>
        <v/>
      </c>
      <c r="U592" s="23" t="str">
        <f t="shared" si="336"/>
        <v/>
      </c>
      <c r="V592" t="str">
        <f>IF(U592="","",IF(U592="CA HT",SUMIF('[3]Correpondance  PREPA MARG'!A:A,'Prépa marge'!T592,'[3]Correpondance  PREPA MARG'!CO:CO),""))</f>
        <v/>
      </c>
      <c r="W592" t="str">
        <f t="shared" si="331"/>
        <v/>
      </c>
      <c r="X592" t="str">
        <f>IF(U592="","",IF(AND(U592="Marge ABACO (valeur)",X586=""),SUMIF('[3]Correpondance  PREPA MARG'!A:A,'Prépa marge'!T592,'[3]Correpondance  PREPA MARG'!DB:DB),""))</f>
        <v/>
      </c>
      <c r="Y592" t="str">
        <f>IF(U592="","",IF(U592="Frais accessoires",SUMIF('[3]Correpondance  PREPA MARG'!A:A,'Prépa marge'!T592,'[3]Correpondance  PREPA MARG'!AO:AO),""))</f>
        <v/>
      </c>
      <c r="Z592" t="str">
        <f>IF(U592="","",IF(U592="Cotisation Centrale",SUMIF('[3]Correpondance  PREPA MARG'!A:A,'Prépa marge'!T592,'[3]Correpondance  PREPA MARG'!BO:BO),""))</f>
        <v/>
      </c>
      <c r="AA592" t="str">
        <f>IF(U592="","",IF(U592="CA HT REEL",SUMIF('[3]Correpondance  PREPA MARG'!A:A,'Prépa marge'!T592,'[3]Correpondance  PREPA MARG'!AB:AB),""))</f>
        <v/>
      </c>
      <c r="AB592" t="str">
        <f>IF(U592="","",IF(U592="CAMV REEL",SUMIF('[3]Correpondance  PREPA MARG'!A:A,'Prépa marge'!T592,'[3]Correpondance  PREPA MARG'!BB:BB),""))</f>
        <v/>
      </c>
      <c r="AC592" t="str">
        <f>IF(U592="","",IF(U592="démarque connue (valeur)",SUMIF('[3]Correpondance  PREPA MARG'!A:A,'Prépa marge'!T592,'[3]Correpondance  PREPA MARG'!DO:DO),""))</f>
        <v/>
      </c>
      <c r="AD592" s="2" t="str">
        <f t="shared" si="334"/>
        <v/>
      </c>
      <c r="AF592" t="s">
        <v>20</v>
      </c>
    </row>
    <row r="593" spans="1:32">
      <c r="A593" s="23"/>
      <c r="B593" s="23"/>
      <c r="C593" s="23"/>
      <c r="D593" s="23"/>
      <c r="E593" s="23"/>
      <c r="F593" s="23"/>
      <c r="G593" s="23"/>
      <c r="H593" s="23"/>
      <c r="I593" s="23"/>
      <c r="J593" s="23"/>
      <c r="K593" s="23"/>
      <c r="L593" s="23"/>
      <c r="M593" s="23"/>
      <c r="N593" s="23"/>
      <c r="O593" s="23"/>
      <c r="P593" s="23"/>
      <c r="Q593" s="23"/>
      <c r="R593" s="29" t="s">
        <v>20</v>
      </c>
      <c r="S593" s="92"/>
      <c r="T593" s="23" t="str">
        <f>IF(COUNTIF('[3]Correpondance  PREPA MARG'!A:A,'Prépa marge'!C593)=0,IF(U592="démarque connue (valeur)","",T592),'Prépa marge'!C593)</f>
        <v/>
      </c>
      <c r="U593" s="23" t="str">
        <f t="shared" si="336"/>
        <v/>
      </c>
      <c r="V593" t="str">
        <f>IF(U593="","",IF(U593="CA HT",SUMIF('[3]Correpondance  PREPA MARG'!A:A,'Prépa marge'!T593,'[3]Correpondance  PREPA MARG'!CO:CO),""))</f>
        <v/>
      </c>
      <c r="W593" t="str">
        <f t="shared" si="331"/>
        <v/>
      </c>
      <c r="X593" t="str">
        <f>IF(U593="","",IF(AND(U593="Marge ABACO (valeur)",X587=""),SUMIF('[3]Correpondance  PREPA MARG'!A:A,'Prépa marge'!T593,'[3]Correpondance  PREPA MARG'!DB:DB),""))</f>
        <v/>
      </c>
      <c r="Y593" t="str">
        <f>IF(U593="","",IF(U593="Frais accessoires",SUMIF('[3]Correpondance  PREPA MARG'!A:A,'Prépa marge'!T593,'[3]Correpondance  PREPA MARG'!AO:AO),""))</f>
        <v/>
      </c>
      <c r="Z593" t="str">
        <f>IF(U593="","",IF(U593="Cotisation Centrale",SUMIF('[3]Correpondance  PREPA MARG'!A:A,'Prépa marge'!T593,'[3]Correpondance  PREPA MARG'!BO:BO),""))</f>
        <v/>
      </c>
      <c r="AA593" t="str">
        <f>IF(U593="","",IF(U593="CA HT REEL",SUMIF('[3]Correpondance  PREPA MARG'!A:A,'Prépa marge'!T593,'[3]Correpondance  PREPA MARG'!AB:AB),""))</f>
        <v/>
      </c>
      <c r="AB593" t="str">
        <f>IF(U593="","",IF(U593="CAMV REEL",SUMIF('[3]Correpondance  PREPA MARG'!A:A,'Prépa marge'!T593,'[3]Correpondance  PREPA MARG'!BB:BB),""))</f>
        <v/>
      </c>
      <c r="AC593" t="str">
        <f>IF(U593="","",IF(U593="démarque connue (valeur)",SUMIF('[3]Correpondance  PREPA MARG'!A:A,'Prépa marge'!T593,'[3]Correpondance  PREPA MARG'!DO:DO),""))</f>
        <v/>
      </c>
      <c r="AD593" s="2" t="str">
        <f t="shared" si="334"/>
        <v/>
      </c>
      <c r="AF593" t="s">
        <v>20</v>
      </c>
    </row>
    <row r="594" spans="1:32" hidden="1">
      <c r="A594" s="23"/>
      <c r="B594" s="23"/>
      <c r="C594" s="24" t="str">
        <f>[2]Rens!$C$30</f>
        <v>Fleurs et plantes</v>
      </c>
      <c r="D594" s="26">
        <f>+D552</f>
        <v>41943</v>
      </c>
      <c r="E594" s="26">
        <f t="shared" ref="E594:L594" si="340">DATE(YEAR(D594),MONTH(D594)+2,0)</f>
        <v>41973</v>
      </c>
      <c r="F594" s="26">
        <f t="shared" si="340"/>
        <v>42004</v>
      </c>
      <c r="G594" s="26">
        <f t="shared" si="340"/>
        <v>42035</v>
      </c>
      <c r="H594" s="26">
        <f t="shared" si="340"/>
        <v>42063</v>
      </c>
      <c r="I594" s="26">
        <f t="shared" si="340"/>
        <v>42094</v>
      </c>
      <c r="J594" s="26">
        <f t="shared" si="340"/>
        <v>42124</v>
      </c>
      <c r="K594" s="26">
        <f t="shared" si="340"/>
        <v>42155</v>
      </c>
      <c r="L594" s="26">
        <f t="shared" si="340"/>
        <v>42185</v>
      </c>
      <c r="M594" s="26">
        <f>DATE(YEAR(L594),MONTH(L594)+2,0)</f>
        <v>42216</v>
      </c>
      <c r="N594" s="26">
        <f>DATE(YEAR(M594),MONTH(M594)+2,0)</f>
        <v>42247</v>
      </c>
      <c r="O594" s="26">
        <f>DATE(YEAR(N594),MONTH(N594)+2,0)</f>
        <v>42277</v>
      </c>
      <c r="P594" s="27" t="s">
        <v>16</v>
      </c>
      <c r="Q594" s="23"/>
      <c r="R594" s="28" t="s">
        <v>20</v>
      </c>
      <c r="S594" s="23"/>
      <c r="T594" s="23" t="str">
        <f>IF(COUNTIF('[3]Correpondance  PREPA MARG'!A:A,'Prépa marge'!C594)=0,IF(U593="démarque connue (valeur)","",T593),'Prépa marge'!C594)</f>
        <v>Fleurs et plantes</v>
      </c>
      <c r="U594" s="23" t="str">
        <f t="shared" si="336"/>
        <v/>
      </c>
      <c r="V594" t="str">
        <f>IF(U594="","",IF(U594="CA HT",SUMIF('[3]Correpondance  PREPA MARG'!A:A,'Prépa marge'!T594,'[3]Correpondance  PREPA MARG'!CO:CO),""))</f>
        <v/>
      </c>
      <c r="W594" t="str">
        <f t="shared" si="331"/>
        <v/>
      </c>
      <c r="X594" t="str">
        <f>IF(U594="","",IF(AND(U594="Marge ABACO (valeur)",X588=""),SUMIF('[3]Correpondance  PREPA MARG'!A:A,'Prépa marge'!T594,'[3]Correpondance  PREPA MARG'!DB:DB),""))</f>
        <v/>
      </c>
      <c r="Y594" t="str">
        <f>IF(U594="","",IF(U594="Frais accessoires",SUMIF('[3]Correpondance  PREPA MARG'!A:A,'Prépa marge'!T594,'[3]Correpondance  PREPA MARG'!AO:AO),""))</f>
        <v/>
      </c>
      <c r="Z594" t="str">
        <f>IF(U594="","",IF(U594="Cotisation Centrale",SUMIF('[3]Correpondance  PREPA MARG'!A:A,'Prépa marge'!T594,'[3]Correpondance  PREPA MARG'!BO:BO),""))</f>
        <v/>
      </c>
      <c r="AA594" t="str">
        <f>IF(U594="","",IF(U594="CA HT REEL",SUMIF('[3]Correpondance  PREPA MARG'!A:A,'Prépa marge'!T594,'[3]Correpondance  PREPA MARG'!AB:AB),""))</f>
        <v/>
      </c>
      <c r="AB594" t="str">
        <f>IF(U594="","",IF(U594="CAMV REEL",SUMIF('[3]Correpondance  PREPA MARG'!A:A,'Prépa marge'!T594,'[3]Correpondance  PREPA MARG'!BB:BB),""))</f>
        <v/>
      </c>
      <c r="AC594" t="str">
        <f>IF(U594="","",IF(U594="démarque connue (valeur)",SUMIF('[3]Correpondance  PREPA MARG'!A:A,'Prépa marge'!T594,'[3]Correpondance  PREPA MARG'!DO:DO),""))</f>
        <v/>
      </c>
      <c r="AD594" s="2" t="str">
        <f t="shared" si="334"/>
        <v/>
      </c>
      <c r="AF594" t="s">
        <v>20</v>
      </c>
    </row>
    <row r="595" spans="1:32" hidden="1">
      <c r="A595" s="23"/>
      <c r="B595" s="23"/>
      <c r="C595" s="23"/>
      <c r="D595" s="23"/>
      <c r="E595" s="23"/>
      <c r="F595" s="23"/>
      <c r="G595" s="23"/>
      <c r="H595" s="23"/>
      <c r="I595" s="23"/>
      <c r="J595" s="23"/>
      <c r="K595" s="23"/>
      <c r="L595" s="23"/>
      <c r="M595" s="23"/>
      <c r="N595" s="23"/>
      <c r="O595" s="23"/>
      <c r="P595" s="23"/>
      <c r="Q595" s="23"/>
      <c r="R595" s="29" t="s">
        <v>20</v>
      </c>
      <c r="S595" s="23"/>
      <c r="T595" s="23" t="str">
        <f>IF(COUNTIF('[3]Correpondance  PREPA MARG'!A:A,'Prépa marge'!C595)=0,IF(U594="démarque connue (valeur)","",T594),'Prépa marge'!C595)</f>
        <v>Fleurs et plantes</v>
      </c>
      <c r="U595" s="23" t="str">
        <f t="shared" si="336"/>
        <v/>
      </c>
      <c r="V595" t="str">
        <f>IF(U595="","",IF(U595="CA HT",SUMIF('[3]Correpondance  PREPA MARG'!A:A,'Prépa marge'!T595,'[3]Correpondance  PREPA MARG'!CO:CO),""))</f>
        <v/>
      </c>
      <c r="W595" t="str">
        <f t="shared" si="331"/>
        <v/>
      </c>
      <c r="X595" t="str">
        <f>IF(U595="","",IF(AND(U595="Marge ABACO (valeur)",X589=""),SUMIF('[3]Correpondance  PREPA MARG'!A:A,'Prépa marge'!T595,'[3]Correpondance  PREPA MARG'!DB:DB),""))</f>
        <v/>
      </c>
      <c r="Y595" t="str">
        <f>IF(U595="","",IF(U595="Frais accessoires",SUMIF('[3]Correpondance  PREPA MARG'!A:A,'Prépa marge'!T595,'[3]Correpondance  PREPA MARG'!AO:AO),""))</f>
        <v/>
      </c>
      <c r="Z595" t="str">
        <f>IF(U595="","",IF(U595="Cotisation Centrale",SUMIF('[3]Correpondance  PREPA MARG'!A:A,'Prépa marge'!T595,'[3]Correpondance  PREPA MARG'!BO:BO),""))</f>
        <v/>
      </c>
      <c r="AA595" t="str">
        <f>IF(U595="","",IF(U595="CA HT REEL",SUMIF('[3]Correpondance  PREPA MARG'!A:A,'Prépa marge'!T595,'[3]Correpondance  PREPA MARG'!AB:AB),""))</f>
        <v/>
      </c>
      <c r="AB595" t="str">
        <f>IF(U595="","",IF(U595="CAMV REEL",SUMIF('[3]Correpondance  PREPA MARG'!A:A,'Prépa marge'!T595,'[3]Correpondance  PREPA MARG'!BB:BB),""))</f>
        <v/>
      </c>
      <c r="AC595" t="str">
        <f>IF(U595="","",IF(U595="démarque connue (valeur)",SUMIF('[3]Correpondance  PREPA MARG'!A:A,'Prépa marge'!T595,'[3]Correpondance  PREPA MARG'!DO:DO),""))</f>
        <v/>
      </c>
      <c r="AD595" s="2" t="str">
        <f t="shared" si="334"/>
        <v/>
      </c>
      <c r="AF595" t="s">
        <v>20</v>
      </c>
    </row>
    <row r="596" spans="1:32" hidden="1">
      <c r="A596" s="23"/>
      <c r="B596" s="23"/>
      <c r="C596" s="30" t="s">
        <v>18</v>
      </c>
      <c r="D596" s="31"/>
      <c r="E596" s="31"/>
      <c r="F596" s="31"/>
      <c r="G596" s="31"/>
      <c r="H596" s="31"/>
      <c r="I596" s="31"/>
      <c r="J596" s="31"/>
      <c r="K596" s="31"/>
      <c r="L596" s="31"/>
      <c r="M596" s="31"/>
      <c r="N596" s="31"/>
      <c r="O596" s="31"/>
      <c r="P596" s="32"/>
      <c r="Q596" s="23"/>
      <c r="R596" s="33" t="s">
        <v>20</v>
      </c>
      <c r="S596" s="23"/>
      <c r="T596" s="23" t="str">
        <f>IF(COUNTIF('[3]Correpondance  PREPA MARG'!A:A,'Prépa marge'!C596)=0,IF(U595="démarque connue (valeur)","",T595),'Prépa marge'!C596)</f>
        <v>Fleurs et plantes</v>
      </c>
      <c r="U596" s="23" t="str">
        <f t="shared" si="336"/>
        <v/>
      </c>
      <c r="V596" t="str">
        <f>IF(U596="","",IF(U596="CA HT",SUMIF('[3]Correpondance  PREPA MARG'!A:A,'Prépa marge'!T596,'[3]Correpondance  PREPA MARG'!CO:CO),""))</f>
        <v/>
      </c>
      <c r="W596" t="str">
        <f t="shared" si="331"/>
        <v/>
      </c>
      <c r="X596" t="str">
        <f>IF(U596="","",IF(AND(U596="Marge ABACO (valeur)",X590=""),SUMIF('[3]Correpondance  PREPA MARG'!A:A,'Prépa marge'!T596,'[3]Correpondance  PREPA MARG'!DB:DB),""))</f>
        <v/>
      </c>
      <c r="Y596" t="str">
        <f>IF(U596="","",IF(U596="Frais accessoires",SUMIF('[3]Correpondance  PREPA MARG'!A:A,'Prépa marge'!T596,'[3]Correpondance  PREPA MARG'!AO:AO),""))</f>
        <v/>
      </c>
      <c r="Z596" t="str">
        <f>IF(U596="","",IF(U596="Cotisation Centrale",SUMIF('[3]Correpondance  PREPA MARG'!A:A,'Prépa marge'!T596,'[3]Correpondance  PREPA MARG'!BO:BO),""))</f>
        <v/>
      </c>
      <c r="AA596" t="str">
        <f>IF(U596="","",IF(U596="CA HT REEL",SUMIF('[3]Correpondance  PREPA MARG'!A:A,'Prépa marge'!T596,'[3]Correpondance  PREPA MARG'!AB:AB),""))</f>
        <v/>
      </c>
      <c r="AB596" t="str">
        <f>IF(U596="","",IF(U596="CAMV REEL",SUMIF('[3]Correpondance  PREPA MARG'!A:A,'Prépa marge'!T596,'[3]Correpondance  PREPA MARG'!BB:BB),""))</f>
        <v/>
      </c>
      <c r="AC596" t="str">
        <f>IF(U596="","",IF(U596="démarque connue (valeur)",SUMIF('[3]Correpondance  PREPA MARG'!A:A,'Prépa marge'!T596,'[3]Correpondance  PREPA MARG'!DO:DO),""))</f>
        <v/>
      </c>
      <c r="AD596" s="2" t="str">
        <f t="shared" si="334"/>
        <v/>
      </c>
      <c r="AF596" t="s">
        <v>20</v>
      </c>
    </row>
    <row r="597" spans="1:32" hidden="1">
      <c r="A597" s="23"/>
      <c r="B597" s="23"/>
      <c r="C597" s="34" t="s">
        <v>0</v>
      </c>
      <c r="D597" s="35"/>
      <c r="E597" s="36"/>
      <c r="F597" s="36"/>
      <c r="G597" s="36"/>
      <c r="H597" s="36"/>
      <c r="I597" s="36"/>
      <c r="J597" s="36"/>
      <c r="K597" s="36"/>
      <c r="L597" s="36"/>
      <c r="M597" s="36"/>
      <c r="N597" s="36"/>
      <c r="O597" s="37"/>
      <c r="P597" s="38">
        <f>SUM(D597:O597)</f>
        <v>0</v>
      </c>
      <c r="Q597" s="23"/>
      <c r="R597" s="39">
        <v>7095</v>
      </c>
      <c r="S597" s="23"/>
      <c r="T597" s="23" t="str">
        <f>IF(COUNTIF('[3]Correpondance  PREPA MARG'!A:A,'Prépa marge'!C597)=0,IF(U596="démarque connue (valeur)","",T596),'Prépa marge'!C597)</f>
        <v>Fleurs et plantes</v>
      </c>
      <c r="U597" s="23" t="str">
        <f t="shared" si="336"/>
        <v>CA HT</v>
      </c>
      <c r="V597">
        <f ca="1">IF(U597="","",IF(U597="CA HT",SUMIF('[3]Correpondance  PREPA MARG'!A:A,'Prépa marge'!T597,'[3]Correpondance  PREPA MARG'!CO:CO),""))</f>
        <v>0</v>
      </c>
      <c r="W597" t="str">
        <f t="shared" si="331"/>
        <v/>
      </c>
      <c r="X597" t="str">
        <f>IF(U597="","",IF(AND(U597="Marge ABACO (valeur)",X591=""),SUMIF('[3]Correpondance  PREPA MARG'!A:A,'Prépa marge'!T597,'[3]Correpondance  PREPA MARG'!DB:DB),""))</f>
        <v/>
      </c>
      <c r="Y597" t="str">
        <f>IF(U597="","",IF(U597="Frais accessoires",SUMIF('[3]Correpondance  PREPA MARG'!A:A,'Prépa marge'!T597,'[3]Correpondance  PREPA MARG'!AO:AO),""))</f>
        <v/>
      </c>
      <c r="Z597" t="str">
        <f>IF(U597="","",IF(U597="Cotisation Centrale",SUMIF('[3]Correpondance  PREPA MARG'!A:A,'Prépa marge'!T597,'[3]Correpondance  PREPA MARG'!BO:BO),""))</f>
        <v/>
      </c>
      <c r="AA597" t="str">
        <f>IF(U597="","",IF(U597="CA HT REEL",SUMIF('[3]Correpondance  PREPA MARG'!A:A,'Prépa marge'!T597,'[3]Correpondance  PREPA MARG'!AB:AB),""))</f>
        <v/>
      </c>
      <c r="AB597" t="str">
        <f>IF(U597="","",IF(U597="CAMV REEL",SUMIF('[3]Correpondance  PREPA MARG'!A:A,'Prépa marge'!T597,'[3]Correpondance  PREPA MARG'!BB:BB),""))</f>
        <v/>
      </c>
      <c r="AC597" t="str">
        <f>IF(U597="","",IF(U597="démarque connue (valeur)",SUMIF('[3]Correpondance  PREPA MARG'!A:A,'Prépa marge'!T597,'[3]Correpondance  PREPA MARG'!DO:DO),""))</f>
        <v/>
      </c>
      <c r="AD597" s="2" t="str">
        <f t="shared" ca="1" si="334"/>
        <v/>
      </c>
      <c r="AF597">
        <v>9564</v>
      </c>
    </row>
    <row r="598" spans="1:32" ht="15.75" hidden="1" thickBot="1">
      <c r="A598" s="23"/>
      <c r="B598" s="23"/>
      <c r="C598" s="40" t="s">
        <v>1</v>
      </c>
      <c r="D598" s="41"/>
      <c r="E598" s="42"/>
      <c r="F598" s="42"/>
      <c r="G598" s="42"/>
      <c r="H598" s="42"/>
      <c r="I598" s="42"/>
      <c r="J598" s="42"/>
      <c r="K598" s="42"/>
      <c r="L598" s="42"/>
      <c r="M598" s="42"/>
      <c r="N598" s="42"/>
      <c r="O598" s="43"/>
      <c r="P598" s="44">
        <f>SUM(D598:O598)</f>
        <v>0</v>
      </c>
      <c r="Q598" s="23"/>
      <c r="R598" s="45">
        <v>4303</v>
      </c>
      <c r="S598" s="23"/>
      <c r="T598" s="23" t="str">
        <f>IF(COUNTIF('[3]Correpondance  PREPA MARG'!A:A,'Prépa marge'!C598)=0,IF(U597="démarque connue (valeur)","",T597),'Prépa marge'!C598)</f>
        <v>Fleurs et plantes</v>
      </c>
      <c r="U598" s="23" t="str">
        <f t="shared" si="336"/>
        <v>PRMV ABACO</v>
      </c>
      <c r="V598" t="str">
        <f>IF(U598="","",IF(U598="CA HT",SUMIF('[3]Correpondance  PREPA MARG'!A:A,'Prépa marge'!T598,'[3]Correpondance  PREPA MARG'!CO:CO),""))</f>
        <v/>
      </c>
      <c r="W598">
        <f t="shared" ca="1" si="331"/>
        <v>0</v>
      </c>
      <c r="X598" t="str">
        <f>IF(U598="","",IF(AND(U598="Marge ABACO (valeur)",X592=""),SUMIF('[3]Correpondance  PREPA MARG'!A:A,'Prépa marge'!T598,'[3]Correpondance  PREPA MARG'!DB:DB),""))</f>
        <v/>
      </c>
      <c r="Y598" t="str">
        <f>IF(U598="","",IF(U598="Frais accessoires",SUMIF('[3]Correpondance  PREPA MARG'!A:A,'Prépa marge'!T598,'[3]Correpondance  PREPA MARG'!AO:AO),""))</f>
        <v/>
      </c>
      <c r="Z598" t="str">
        <f>IF(U598="","",IF(U598="Cotisation Centrale",SUMIF('[3]Correpondance  PREPA MARG'!A:A,'Prépa marge'!T598,'[3]Correpondance  PREPA MARG'!BO:BO),""))</f>
        <v/>
      </c>
      <c r="AA598" t="str">
        <f>IF(U598="","",IF(U598="CA HT REEL",SUMIF('[3]Correpondance  PREPA MARG'!A:A,'Prépa marge'!T598,'[3]Correpondance  PREPA MARG'!AB:AB),""))</f>
        <v/>
      </c>
      <c r="AB598" t="str">
        <f>IF(U598="","",IF(U598="CAMV REEL",SUMIF('[3]Correpondance  PREPA MARG'!A:A,'Prépa marge'!T598,'[3]Correpondance  PREPA MARG'!BB:BB),""))</f>
        <v/>
      </c>
      <c r="AC598" t="str">
        <f>IF(U598="","",IF(U598="démarque connue (valeur)",SUMIF('[3]Correpondance  PREPA MARG'!A:A,'Prépa marge'!T598,'[3]Correpondance  PREPA MARG'!DO:DO),""))</f>
        <v/>
      </c>
      <c r="AD598" s="2" t="str">
        <f t="shared" ca="1" si="334"/>
        <v/>
      </c>
      <c r="AF598">
        <v>6287</v>
      </c>
    </row>
    <row r="599" spans="1:32" hidden="1">
      <c r="A599" s="23"/>
      <c r="B599" s="23"/>
      <c r="C599" s="46" t="s">
        <v>19</v>
      </c>
      <c r="D599" s="47">
        <f t="shared" ref="D599:L599" si="341">D597-D598</f>
        <v>0</v>
      </c>
      <c r="E599" s="47">
        <f t="shared" si="341"/>
        <v>0</v>
      </c>
      <c r="F599" s="47">
        <f t="shared" si="341"/>
        <v>0</v>
      </c>
      <c r="G599" s="47">
        <f t="shared" si="341"/>
        <v>0</v>
      </c>
      <c r="H599" s="47">
        <f t="shared" si="341"/>
        <v>0</v>
      </c>
      <c r="I599" s="47">
        <f t="shared" si="341"/>
        <v>0</v>
      </c>
      <c r="J599" s="47">
        <f t="shared" si="341"/>
        <v>0</v>
      </c>
      <c r="K599" s="47">
        <f t="shared" si="341"/>
        <v>0</v>
      </c>
      <c r="L599" s="47">
        <f t="shared" si="341"/>
        <v>0</v>
      </c>
      <c r="M599" s="47">
        <f>M597-M598</f>
        <v>0</v>
      </c>
      <c r="N599" s="47">
        <f>N597-N598</f>
        <v>0</v>
      </c>
      <c r="O599" s="47">
        <f>O597-O598</f>
        <v>0</v>
      </c>
      <c r="P599" s="48">
        <f>P597-P598</f>
        <v>0</v>
      </c>
      <c r="Q599" s="23"/>
      <c r="R599" s="49" t="s">
        <v>20</v>
      </c>
      <c r="S599" s="23"/>
      <c r="T599" s="23" t="str">
        <f>IF(COUNTIF('[3]Correpondance  PREPA MARG'!A:A,'Prépa marge'!C599)=0,IF(U598="démarque connue (valeur)","",T598),'Prépa marge'!C599)</f>
        <v>Fleurs et plantes</v>
      </c>
      <c r="U599" s="23" t="str">
        <f t="shared" si="336"/>
        <v>Marge ABACO (valeur)</v>
      </c>
      <c r="V599" t="str">
        <f>IF(U599="","",IF(U599="CA HT",SUMIF('[3]Correpondance  PREPA MARG'!A:A,'Prépa marge'!T599,'[3]Correpondance  PREPA MARG'!CO:CO),""))</f>
        <v/>
      </c>
      <c r="W599" t="str">
        <f t="shared" si="331"/>
        <v/>
      </c>
      <c r="X599">
        <f ca="1">IF(U599="","",IF(AND(U599="Marge ABACO (valeur)",X593=""),SUMIF('[3]Correpondance  PREPA MARG'!A:A,'Prépa marge'!T599,'[3]Correpondance  PREPA MARG'!DB:DB),""))</f>
        <v>0</v>
      </c>
      <c r="Y599" t="str">
        <f>IF(U599="","",IF(U599="Frais accessoires",SUMIF('[3]Correpondance  PREPA MARG'!A:A,'Prépa marge'!T599,'[3]Correpondance  PREPA MARG'!AO:AO),""))</f>
        <v/>
      </c>
      <c r="Z599" t="str">
        <f>IF(U599="","",IF(U599="Cotisation Centrale",SUMIF('[3]Correpondance  PREPA MARG'!A:A,'Prépa marge'!T599,'[3]Correpondance  PREPA MARG'!BO:BO),""))</f>
        <v/>
      </c>
      <c r="AA599" t="str">
        <f>IF(U599="","",IF(U599="CA HT REEL",SUMIF('[3]Correpondance  PREPA MARG'!A:A,'Prépa marge'!T599,'[3]Correpondance  PREPA MARG'!AB:AB),""))</f>
        <v/>
      </c>
      <c r="AB599" t="str">
        <f>IF(U599="","",IF(U599="CAMV REEL",SUMIF('[3]Correpondance  PREPA MARG'!A:A,'Prépa marge'!T599,'[3]Correpondance  PREPA MARG'!BB:BB),""))</f>
        <v/>
      </c>
      <c r="AC599" t="str">
        <f>IF(U599="","",IF(U599="démarque connue (valeur)",SUMIF('[3]Correpondance  PREPA MARG'!A:A,'Prépa marge'!T599,'[3]Correpondance  PREPA MARG'!DO:DO),""))</f>
        <v/>
      </c>
      <c r="AD599" s="2" t="str">
        <f t="shared" ca="1" si="334"/>
        <v/>
      </c>
      <c r="AF599" t="s">
        <v>20</v>
      </c>
    </row>
    <row r="600" spans="1:32" hidden="1">
      <c r="A600" s="23"/>
      <c r="B600" s="23"/>
      <c r="C600" s="50" t="s">
        <v>21</v>
      </c>
      <c r="D600" s="51">
        <f t="shared" ref="D600:L600" si="342">IF(D597=0,0,D599/D597)</f>
        <v>0</v>
      </c>
      <c r="E600" s="51">
        <f t="shared" si="342"/>
        <v>0</v>
      </c>
      <c r="F600" s="51">
        <f t="shared" si="342"/>
        <v>0</v>
      </c>
      <c r="G600" s="51">
        <f t="shared" si="342"/>
        <v>0</v>
      </c>
      <c r="H600" s="51">
        <f t="shared" si="342"/>
        <v>0</v>
      </c>
      <c r="I600" s="51">
        <f t="shared" si="342"/>
        <v>0</v>
      </c>
      <c r="J600" s="51">
        <f t="shared" si="342"/>
        <v>0</v>
      </c>
      <c r="K600" s="51">
        <f t="shared" si="342"/>
        <v>0</v>
      </c>
      <c r="L600" s="51">
        <f t="shared" si="342"/>
        <v>0</v>
      </c>
      <c r="M600" s="51">
        <f>IF(M597=0,0,M599/M597)</f>
        <v>0</v>
      </c>
      <c r="N600" s="51">
        <f>IF(N597=0,0,N599/N597)</f>
        <v>0</v>
      </c>
      <c r="O600" s="51">
        <f>IF(O597=0,0,O599/O597)</f>
        <v>0</v>
      </c>
      <c r="P600" s="52">
        <f>IF(P597=0,0,P599/P597)</f>
        <v>0</v>
      </c>
      <c r="Q600" s="23"/>
      <c r="R600" s="53" t="s">
        <v>20</v>
      </c>
      <c r="S600" s="23"/>
      <c r="T600" s="23" t="str">
        <f>IF(COUNTIF('[3]Correpondance  PREPA MARG'!A:A,'Prépa marge'!C600)=0,IF(U599="démarque connue (valeur)","",T599),'Prépa marge'!C600)</f>
        <v>Fleurs et plantes</v>
      </c>
      <c r="U600" s="23" t="str">
        <f t="shared" si="336"/>
        <v/>
      </c>
      <c r="V600" t="str">
        <f>IF(U600="","",IF(U600="CA HT",SUMIF('[3]Correpondance  PREPA MARG'!A:A,'Prépa marge'!T600,'[3]Correpondance  PREPA MARG'!CO:CO),""))</f>
        <v/>
      </c>
      <c r="W600" t="str">
        <f t="shared" si="331"/>
        <v/>
      </c>
      <c r="X600" t="str">
        <f>IF(U600="","",IF(AND(U600="Marge ABACO (valeur)",X594=""),SUMIF('[3]Correpondance  PREPA MARG'!A:A,'Prépa marge'!T600,'[3]Correpondance  PREPA MARG'!DB:DB),""))</f>
        <v/>
      </c>
      <c r="Y600" t="str">
        <f>IF(U600="","",IF(U600="Frais accessoires",SUMIF('[3]Correpondance  PREPA MARG'!A:A,'Prépa marge'!T600,'[3]Correpondance  PREPA MARG'!AO:AO),""))</f>
        <v/>
      </c>
      <c r="Z600" t="str">
        <f>IF(U600="","",IF(U600="Cotisation Centrale",SUMIF('[3]Correpondance  PREPA MARG'!A:A,'Prépa marge'!T600,'[3]Correpondance  PREPA MARG'!BO:BO),""))</f>
        <v/>
      </c>
      <c r="AA600" t="str">
        <f>IF(U600="","",IF(U600="CA HT REEL",SUMIF('[3]Correpondance  PREPA MARG'!A:A,'Prépa marge'!T600,'[3]Correpondance  PREPA MARG'!AB:AB),""))</f>
        <v/>
      </c>
      <c r="AB600" t="str">
        <f>IF(U600="","",IF(U600="CAMV REEL",SUMIF('[3]Correpondance  PREPA MARG'!A:A,'Prépa marge'!T600,'[3]Correpondance  PREPA MARG'!BB:BB),""))</f>
        <v/>
      </c>
      <c r="AC600" t="str">
        <f>IF(U600="","",IF(U600="démarque connue (valeur)",SUMIF('[3]Correpondance  PREPA MARG'!A:A,'Prépa marge'!T600,'[3]Correpondance  PREPA MARG'!DO:DO),""))</f>
        <v/>
      </c>
      <c r="AD600" s="2" t="str">
        <f t="shared" si="334"/>
        <v/>
      </c>
      <c r="AF600" t="s">
        <v>20</v>
      </c>
    </row>
    <row r="601" spans="1:32" hidden="1">
      <c r="A601" s="23"/>
      <c r="B601" s="23"/>
      <c r="C601" s="54" t="s">
        <v>3</v>
      </c>
      <c r="D601" s="35"/>
      <c r="E601" s="36"/>
      <c r="F601" s="36"/>
      <c r="G601" s="36"/>
      <c r="H601" s="36"/>
      <c r="I601" s="55"/>
      <c r="J601" s="55"/>
      <c r="K601" s="36"/>
      <c r="L601" s="36"/>
      <c r="M601" s="36"/>
      <c r="N601" s="36"/>
      <c r="O601" s="37"/>
      <c r="P601" s="56">
        <f>SUM(D601:O601)</f>
        <v>0</v>
      </c>
      <c r="Q601" s="23"/>
      <c r="R601" s="57">
        <v>-19.399999999999999</v>
      </c>
      <c r="S601" s="23"/>
      <c r="T601" s="23" t="str">
        <f>IF(COUNTIF('[3]Correpondance  PREPA MARG'!A:A,'Prépa marge'!C601)=0,IF(U600="démarque connue (valeur)","",T600),'Prépa marge'!C601)</f>
        <v>Fleurs et plantes</v>
      </c>
      <c r="U601" s="23" t="str">
        <f t="shared" si="336"/>
        <v>Frais accessoires</v>
      </c>
      <c r="V601" t="str">
        <f>IF(U601="","",IF(U601="CA HT",SUMIF('[3]Correpondance  PREPA MARG'!A:A,'Prépa marge'!T601,'[3]Correpondance  PREPA MARG'!CO:CO),""))</f>
        <v/>
      </c>
      <c r="W601" t="str">
        <f t="shared" si="331"/>
        <v/>
      </c>
      <c r="X601" t="str">
        <f>IF(U601="","",IF(AND(U601="Marge ABACO (valeur)",X595=""),SUMIF('[3]Correpondance  PREPA MARG'!A:A,'Prépa marge'!T601,'[3]Correpondance  PREPA MARG'!DB:DB),""))</f>
        <v/>
      </c>
      <c r="Y601">
        <f ca="1">IF(U601="","",IF(U601="Frais accessoires",SUMIF('[3]Correpondance  PREPA MARG'!A:A,'Prépa marge'!T601,'[3]Correpondance  PREPA MARG'!AO:AO),""))</f>
        <v>0</v>
      </c>
      <c r="Z601" t="str">
        <f>IF(U601="","",IF(U601="Cotisation Centrale",SUMIF('[3]Correpondance  PREPA MARG'!A:A,'Prépa marge'!T601,'[3]Correpondance  PREPA MARG'!BO:BO),""))</f>
        <v/>
      </c>
      <c r="AA601" t="str">
        <f>IF(U601="","",IF(U601="CA HT REEL",SUMIF('[3]Correpondance  PREPA MARG'!A:A,'Prépa marge'!T601,'[3]Correpondance  PREPA MARG'!AB:AB),""))</f>
        <v/>
      </c>
      <c r="AB601" t="str">
        <f>IF(U601="","",IF(U601="CAMV REEL",SUMIF('[3]Correpondance  PREPA MARG'!A:A,'Prépa marge'!T601,'[3]Correpondance  PREPA MARG'!BB:BB),""))</f>
        <v/>
      </c>
      <c r="AC601" t="str">
        <f>IF(U601="","",IF(U601="démarque connue (valeur)",SUMIF('[3]Correpondance  PREPA MARG'!A:A,'Prépa marge'!T601,'[3]Correpondance  PREPA MARG'!DO:DO),""))</f>
        <v/>
      </c>
      <c r="AD601" s="2" t="str">
        <f t="shared" ca="1" si="334"/>
        <v/>
      </c>
      <c r="AF601" t="s">
        <v>20</v>
      </c>
    </row>
    <row r="602" spans="1:32" ht="15.75" hidden="1" thickBot="1">
      <c r="A602" s="23"/>
      <c r="B602" s="23"/>
      <c r="C602" s="58" t="s">
        <v>4</v>
      </c>
      <c r="D602" s="41"/>
      <c r="E602" s="42"/>
      <c r="F602" s="42"/>
      <c r="G602" s="42"/>
      <c r="H602" s="42"/>
      <c r="I602" s="42"/>
      <c r="J602" s="42"/>
      <c r="K602" s="42"/>
      <c r="L602" s="42"/>
      <c r="M602" s="42"/>
      <c r="N602" s="42"/>
      <c r="O602" s="43"/>
      <c r="P602" s="56">
        <f>SUM(D602:O602)</f>
        <v>0</v>
      </c>
      <c r="Q602" s="23"/>
      <c r="R602" s="57">
        <v>74.8599999999999</v>
      </c>
      <c r="S602" s="23"/>
      <c r="T602" s="23" t="str">
        <f>IF(COUNTIF('[3]Correpondance  PREPA MARG'!A:A,'Prépa marge'!C602)=0,IF(U601="démarque connue (valeur)","",T601),'Prépa marge'!C602)</f>
        <v>Fleurs et plantes</v>
      </c>
      <c r="U602" s="23" t="str">
        <f t="shared" si="336"/>
        <v>Cotisation Centrale</v>
      </c>
      <c r="V602" t="str">
        <f>IF(U602="","",IF(U602="CA HT",SUMIF('[3]Correpondance  PREPA MARG'!A:A,'Prépa marge'!T602,'[3]Correpondance  PREPA MARG'!CO:CO),""))</f>
        <v/>
      </c>
      <c r="W602" t="str">
        <f t="shared" si="331"/>
        <v/>
      </c>
      <c r="X602" t="str">
        <f>IF(U602="","",IF(AND(U602="Marge ABACO (valeur)",X596=""),SUMIF('[3]Correpondance  PREPA MARG'!A:A,'Prépa marge'!T602,'[3]Correpondance  PREPA MARG'!DB:DB),""))</f>
        <v/>
      </c>
      <c r="Y602" t="str">
        <f>IF(U602="","",IF(U602="Frais accessoires",SUMIF('[3]Correpondance  PREPA MARG'!A:A,'Prépa marge'!T602,'[3]Correpondance  PREPA MARG'!AO:AO),""))</f>
        <v/>
      </c>
      <c r="Z602">
        <f ca="1">IF(U602="","",IF(U602="Cotisation Centrale",SUMIF('[3]Correpondance  PREPA MARG'!A:A,'Prépa marge'!T602,'[3]Correpondance  PREPA MARG'!BO:BO),""))</f>
        <v>0</v>
      </c>
      <c r="AA602" t="str">
        <f>IF(U602="","",IF(U602="CA HT REEL",SUMIF('[3]Correpondance  PREPA MARG'!A:A,'Prépa marge'!T602,'[3]Correpondance  PREPA MARG'!AB:AB),""))</f>
        <v/>
      </c>
      <c r="AB602" t="str">
        <f>IF(U602="","",IF(U602="CAMV REEL",SUMIF('[3]Correpondance  PREPA MARG'!A:A,'Prépa marge'!T602,'[3]Correpondance  PREPA MARG'!BB:BB),""))</f>
        <v/>
      </c>
      <c r="AC602" t="str">
        <f>IF(U602="","",IF(U602="démarque connue (valeur)",SUMIF('[3]Correpondance  PREPA MARG'!A:A,'Prépa marge'!T602,'[3]Correpondance  PREPA MARG'!DO:DO),""))</f>
        <v/>
      </c>
      <c r="AD602" s="2" t="str">
        <f t="shared" ca="1" si="334"/>
        <v/>
      </c>
      <c r="AF602">
        <v>135.92000000000002</v>
      </c>
    </row>
    <row r="603" spans="1:32" hidden="1">
      <c r="A603" s="23"/>
      <c r="B603" s="23"/>
      <c r="C603" s="59" t="s">
        <v>22</v>
      </c>
      <c r="D603" s="60">
        <f t="shared" ref="D603:L603" si="343">IF(D609&lt;&gt;0,(D601+D602)/D609,0)</f>
        <v>0</v>
      </c>
      <c r="E603" s="60">
        <f t="shared" si="343"/>
        <v>0</v>
      </c>
      <c r="F603" s="60">
        <f t="shared" si="343"/>
        <v>0</v>
      </c>
      <c r="G603" s="60">
        <f t="shared" si="343"/>
        <v>0</v>
      </c>
      <c r="H603" s="60">
        <f t="shared" si="343"/>
        <v>0</v>
      </c>
      <c r="I603" s="60">
        <f t="shared" si="343"/>
        <v>0</v>
      </c>
      <c r="J603" s="60">
        <f t="shared" si="343"/>
        <v>0</v>
      </c>
      <c r="K603" s="60">
        <f t="shared" si="343"/>
        <v>0</v>
      </c>
      <c r="L603" s="60">
        <f t="shared" si="343"/>
        <v>0</v>
      </c>
      <c r="M603" s="60">
        <f>IF(M609&lt;&gt;0,(M601+M602)/M609,0)</f>
        <v>0</v>
      </c>
      <c r="N603" s="60">
        <f>IF(N609&lt;&gt;0,(N601+N602)/N609,0)</f>
        <v>0</v>
      </c>
      <c r="O603" s="60">
        <f>IF(O609&lt;&gt;0,(O601+O602)/O609,0)</f>
        <v>0</v>
      </c>
      <c r="P603" s="61">
        <f>IF(P609&lt;&gt;0,(P601+P602)/P609,0)</f>
        <v>0</v>
      </c>
      <c r="Q603" s="23"/>
      <c r="R603" s="62" t="s">
        <v>20</v>
      </c>
      <c r="S603" s="23"/>
      <c r="T603" s="23" t="str">
        <f>IF(COUNTIF('[3]Correpondance  PREPA MARG'!A:A,'Prépa marge'!C603)=0,IF(U602="démarque connue (valeur)","",T602),'Prépa marge'!C603)</f>
        <v>Fleurs et plantes</v>
      </c>
      <c r="U603" s="23" t="str">
        <f t="shared" si="336"/>
        <v/>
      </c>
      <c r="V603" t="str">
        <f>IF(U603="","",IF(U603="CA HT",SUMIF('[3]Correpondance  PREPA MARG'!A:A,'Prépa marge'!T603,'[3]Correpondance  PREPA MARG'!CO:CO),""))</f>
        <v/>
      </c>
      <c r="W603" t="str">
        <f t="shared" si="331"/>
        <v/>
      </c>
      <c r="X603" t="str">
        <f>IF(U603="","",IF(AND(U603="Marge ABACO (valeur)",X597=""),SUMIF('[3]Correpondance  PREPA MARG'!A:A,'Prépa marge'!T603,'[3]Correpondance  PREPA MARG'!DB:DB),""))</f>
        <v/>
      </c>
      <c r="Y603" t="str">
        <f>IF(U603="","",IF(U603="Frais accessoires",SUMIF('[3]Correpondance  PREPA MARG'!A:A,'Prépa marge'!T603,'[3]Correpondance  PREPA MARG'!AO:AO),""))</f>
        <v/>
      </c>
      <c r="Z603" t="str">
        <f>IF(U603="","",IF(U603="Cotisation Centrale",SUMIF('[3]Correpondance  PREPA MARG'!A:A,'Prépa marge'!T603,'[3]Correpondance  PREPA MARG'!BO:BO),""))</f>
        <v/>
      </c>
      <c r="AA603" t="str">
        <f>IF(U603="","",IF(U603="CA HT REEL",SUMIF('[3]Correpondance  PREPA MARG'!A:A,'Prépa marge'!T603,'[3]Correpondance  PREPA MARG'!AB:AB),""))</f>
        <v/>
      </c>
      <c r="AB603" t="str">
        <f>IF(U603="","",IF(U603="CAMV REEL",SUMIF('[3]Correpondance  PREPA MARG'!A:A,'Prépa marge'!T603,'[3]Correpondance  PREPA MARG'!BB:BB),""))</f>
        <v/>
      </c>
      <c r="AC603" t="str">
        <f>IF(U603="","",IF(U603="démarque connue (valeur)",SUMIF('[3]Correpondance  PREPA MARG'!A:A,'Prépa marge'!T603,'[3]Correpondance  PREPA MARG'!DO:DO),""))</f>
        <v/>
      </c>
      <c r="AD603" s="2" t="str">
        <f t="shared" si="334"/>
        <v/>
      </c>
      <c r="AF603" t="s">
        <v>20</v>
      </c>
    </row>
    <row r="604" spans="1:32" hidden="1">
      <c r="A604" s="23"/>
      <c r="B604" s="23"/>
      <c r="C604" s="63" t="s">
        <v>23</v>
      </c>
      <c r="D604" s="64">
        <f>D598+D601+D602</f>
        <v>0</v>
      </c>
      <c r="E604" s="64">
        <f t="shared" ref="E604:L604" si="344">E598+E601+E602</f>
        <v>0</v>
      </c>
      <c r="F604" s="64">
        <f t="shared" si="344"/>
        <v>0</v>
      </c>
      <c r="G604" s="64">
        <f t="shared" si="344"/>
        <v>0</v>
      </c>
      <c r="H604" s="64">
        <f t="shared" si="344"/>
        <v>0</v>
      </c>
      <c r="I604" s="64">
        <f t="shared" si="344"/>
        <v>0</v>
      </c>
      <c r="J604" s="64">
        <f t="shared" si="344"/>
        <v>0</v>
      </c>
      <c r="K604" s="64">
        <f t="shared" si="344"/>
        <v>0</v>
      </c>
      <c r="L604" s="64">
        <f t="shared" si="344"/>
        <v>0</v>
      </c>
      <c r="M604" s="64">
        <f>M598+M601+M602</f>
        <v>0</v>
      </c>
      <c r="N604" s="64">
        <f>N598+N601+N602</f>
        <v>0</v>
      </c>
      <c r="O604" s="64">
        <f>O598+O601+O602</f>
        <v>0</v>
      </c>
      <c r="P604" s="65">
        <f>SUM(D604:O604)</f>
        <v>0</v>
      </c>
      <c r="Q604" s="23"/>
      <c r="R604" s="66" t="s">
        <v>20</v>
      </c>
      <c r="S604" s="23"/>
      <c r="T604" s="23" t="str">
        <f>IF(COUNTIF('[3]Correpondance  PREPA MARG'!A:A,'Prépa marge'!C604)=0,IF(U603="démarque connue (valeur)","",T603),'Prépa marge'!C604)</f>
        <v>Fleurs et plantes</v>
      </c>
      <c r="U604" s="23" t="str">
        <f t="shared" si="336"/>
        <v/>
      </c>
      <c r="V604" t="str">
        <f>IF(U604="","",IF(U604="CA HT",SUMIF('[3]Correpondance  PREPA MARG'!A:A,'Prépa marge'!T604,'[3]Correpondance  PREPA MARG'!CO:CO),""))</f>
        <v/>
      </c>
      <c r="W604" t="str">
        <f t="shared" ca="1" si="331"/>
        <v/>
      </c>
      <c r="X604" t="str">
        <f>IF(U604="","",IF(AND(U604="Marge ABACO (valeur)",X598=""),SUMIF('[3]Correpondance  PREPA MARG'!A:A,'Prépa marge'!T604,'[3]Correpondance  PREPA MARG'!DB:DB),""))</f>
        <v/>
      </c>
      <c r="Y604" t="str">
        <f>IF(U604="","",IF(U604="Frais accessoires",SUMIF('[3]Correpondance  PREPA MARG'!A:A,'Prépa marge'!T604,'[3]Correpondance  PREPA MARG'!AO:AO),""))</f>
        <v/>
      </c>
      <c r="Z604" t="str">
        <f>IF(U604="","",IF(U604="Cotisation Centrale",SUMIF('[3]Correpondance  PREPA MARG'!A:A,'Prépa marge'!T604,'[3]Correpondance  PREPA MARG'!BO:BO),""))</f>
        <v/>
      </c>
      <c r="AA604" t="str">
        <f>IF(U604="","",IF(U604="CA HT REEL",SUMIF('[3]Correpondance  PREPA MARG'!A:A,'Prépa marge'!T604,'[3]Correpondance  PREPA MARG'!AB:AB),""))</f>
        <v/>
      </c>
      <c r="AB604" t="str">
        <f>IF(U604="","",IF(U604="CAMV REEL",SUMIF('[3]Correpondance  PREPA MARG'!A:A,'Prépa marge'!T604,'[3]Correpondance  PREPA MARG'!BB:BB),""))</f>
        <v/>
      </c>
      <c r="AC604" t="str">
        <f>IF(U604="","",IF(U604="démarque connue (valeur)",SUMIF('[3]Correpondance  PREPA MARG'!A:A,'Prépa marge'!T604,'[3]Correpondance  PREPA MARG'!DO:DO),""))</f>
        <v/>
      </c>
      <c r="AD604" s="2" t="str">
        <f t="shared" ca="1" si="334"/>
        <v/>
      </c>
      <c r="AF604" t="s">
        <v>20</v>
      </c>
    </row>
    <row r="605" spans="1:32" hidden="1">
      <c r="A605" s="23"/>
      <c r="B605" s="23"/>
      <c r="C605" s="63" t="s">
        <v>19</v>
      </c>
      <c r="D605" s="64">
        <f t="shared" ref="D605:L605" si="345">D597-D604</f>
        <v>0</v>
      </c>
      <c r="E605" s="64">
        <f t="shared" si="345"/>
        <v>0</v>
      </c>
      <c r="F605" s="64">
        <f t="shared" si="345"/>
        <v>0</v>
      </c>
      <c r="G605" s="64">
        <f t="shared" si="345"/>
        <v>0</v>
      </c>
      <c r="H605" s="64">
        <f t="shared" si="345"/>
        <v>0</v>
      </c>
      <c r="I605" s="64">
        <f t="shared" si="345"/>
        <v>0</v>
      </c>
      <c r="J605" s="64">
        <f t="shared" si="345"/>
        <v>0</v>
      </c>
      <c r="K605" s="64">
        <f t="shared" si="345"/>
        <v>0</v>
      </c>
      <c r="L605" s="64">
        <f t="shared" si="345"/>
        <v>0</v>
      </c>
      <c r="M605" s="64">
        <f>M597-M604</f>
        <v>0</v>
      </c>
      <c r="N605" s="64">
        <f>N597-N604</f>
        <v>0</v>
      </c>
      <c r="O605" s="64">
        <f>O597-O604</f>
        <v>0</v>
      </c>
      <c r="P605" s="65">
        <f>SUM(D605:O605)</f>
        <v>0</v>
      </c>
      <c r="Q605" s="23"/>
      <c r="R605" s="66" t="s">
        <v>20</v>
      </c>
      <c r="S605" s="23"/>
      <c r="T605" s="23" t="str">
        <f>IF(COUNTIF('[3]Correpondance  PREPA MARG'!A:A,'Prépa marge'!C605)=0,IF(U604="démarque connue (valeur)","",T604),'Prépa marge'!C605)</f>
        <v>Fleurs et plantes</v>
      </c>
      <c r="U605" s="23" t="str">
        <f t="shared" si="336"/>
        <v>Marge ABACO (valeur)</v>
      </c>
      <c r="V605" t="str">
        <f>IF(U605="","",IF(U605="CA HT",SUMIF('[3]Correpondance  PREPA MARG'!A:A,'Prépa marge'!T605,'[3]Correpondance  PREPA MARG'!CO:CO),""))</f>
        <v/>
      </c>
      <c r="W605" t="str">
        <f t="shared" si="331"/>
        <v/>
      </c>
      <c r="X605" t="str">
        <f ca="1">IF(U605="","",IF(AND(U605="Marge ABACO (valeur)",X599=""),SUMIF('[3]Correpondance  PREPA MARG'!A:A,'Prépa marge'!T605,'[3]Correpondance  PREPA MARG'!DB:DB),""))</f>
        <v/>
      </c>
      <c r="Y605" t="str">
        <f>IF(U605="","",IF(U605="Frais accessoires",SUMIF('[3]Correpondance  PREPA MARG'!A:A,'Prépa marge'!T605,'[3]Correpondance  PREPA MARG'!AO:AO),""))</f>
        <v/>
      </c>
      <c r="Z605" t="str">
        <f>IF(U605="","",IF(U605="Cotisation Centrale",SUMIF('[3]Correpondance  PREPA MARG'!A:A,'Prépa marge'!T605,'[3]Correpondance  PREPA MARG'!BO:BO),""))</f>
        <v/>
      </c>
      <c r="AA605" t="str">
        <f>IF(U605="","",IF(U605="CA HT REEL",SUMIF('[3]Correpondance  PREPA MARG'!A:A,'Prépa marge'!T605,'[3]Correpondance  PREPA MARG'!AB:AB),""))</f>
        <v/>
      </c>
      <c r="AB605" t="str">
        <f>IF(U605="","",IF(U605="CAMV REEL",SUMIF('[3]Correpondance  PREPA MARG'!A:A,'Prépa marge'!T605,'[3]Correpondance  PREPA MARG'!BB:BB),""))</f>
        <v/>
      </c>
      <c r="AC605" t="str">
        <f>IF(U605="","",IF(U605="démarque connue (valeur)",SUMIF('[3]Correpondance  PREPA MARG'!A:A,'Prépa marge'!T605,'[3]Correpondance  PREPA MARG'!DO:DO),""))</f>
        <v/>
      </c>
      <c r="AD605" s="2" t="str">
        <f t="shared" ca="1" si="334"/>
        <v/>
      </c>
      <c r="AF605" t="s">
        <v>20</v>
      </c>
    </row>
    <row r="606" spans="1:32" hidden="1">
      <c r="A606" s="23"/>
      <c r="B606" s="23"/>
      <c r="C606" s="50" t="s">
        <v>24</v>
      </c>
      <c r="D606" s="67">
        <f t="shared" ref="D606:L606" si="346">IF(D597=0,0,D605/D597)</f>
        <v>0</v>
      </c>
      <c r="E606" s="67">
        <f t="shared" si="346"/>
        <v>0</v>
      </c>
      <c r="F606" s="67">
        <f t="shared" si="346"/>
        <v>0</v>
      </c>
      <c r="G606" s="67">
        <f t="shared" si="346"/>
        <v>0</v>
      </c>
      <c r="H606" s="67">
        <f t="shared" si="346"/>
        <v>0</v>
      </c>
      <c r="I606" s="67">
        <f t="shared" si="346"/>
        <v>0</v>
      </c>
      <c r="J606" s="67">
        <f t="shared" si="346"/>
        <v>0</v>
      </c>
      <c r="K606" s="67">
        <f t="shared" si="346"/>
        <v>0</v>
      </c>
      <c r="L606" s="67">
        <f t="shared" si="346"/>
        <v>0</v>
      </c>
      <c r="M606" s="67">
        <f>IF(M597=0,0,M605/M597)</f>
        <v>0</v>
      </c>
      <c r="N606" s="67">
        <f>IF(N597=0,0,N605/N597)</f>
        <v>0</v>
      </c>
      <c r="O606" s="67">
        <f>IF(O597=0,0,O605/O597)</f>
        <v>0</v>
      </c>
      <c r="P606" s="67">
        <f>IF(P597=0,0,P605/P597)</f>
        <v>0</v>
      </c>
      <c r="Q606" s="23"/>
      <c r="R606" s="68" t="s">
        <v>20</v>
      </c>
      <c r="S606" s="23"/>
      <c r="T606" s="23" t="str">
        <f>IF(COUNTIF('[3]Correpondance  PREPA MARG'!A:A,'Prépa marge'!C606)=0,IF(U605="démarque connue (valeur)","",T605),'Prépa marge'!C606)</f>
        <v>Fleurs et plantes</v>
      </c>
      <c r="U606" s="23" t="str">
        <f t="shared" si="336"/>
        <v/>
      </c>
      <c r="V606" t="str">
        <f>IF(U606="","",IF(U606="CA HT",SUMIF('[3]Correpondance  PREPA MARG'!A:A,'Prépa marge'!T606,'[3]Correpondance  PREPA MARG'!CO:CO),""))</f>
        <v/>
      </c>
      <c r="W606" t="str">
        <f t="shared" si="331"/>
        <v/>
      </c>
      <c r="X606" t="str">
        <f>IF(U606="","",IF(AND(U606="Marge ABACO (valeur)",X600=""),SUMIF('[3]Correpondance  PREPA MARG'!A:A,'Prépa marge'!T606,'[3]Correpondance  PREPA MARG'!DB:DB),""))</f>
        <v/>
      </c>
      <c r="Y606" t="str">
        <f>IF(U606="","",IF(U606="Frais accessoires",SUMIF('[3]Correpondance  PREPA MARG'!A:A,'Prépa marge'!T606,'[3]Correpondance  PREPA MARG'!AO:AO),""))</f>
        <v/>
      </c>
      <c r="Z606" t="str">
        <f>IF(U606="","",IF(U606="Cotisation Centrale",SUMIF('[3]Correpondance  PREPA MARG'!A:A,'Prépa marge'!T606,'[3]Correpondance  PREPA MARG'!BO:BO),""))</f>
        <v/>
      </c>
      <c r="AA606" t="str">
        <f>IF(U606="","",IF(U606="CA HT REEL",SUMIF('[3]Correpondance  PREPA MARG'!A:A,'Prépa marge'!T606,'[3]Correpondance  PREPA MARG'!AB:AB),""))</f>
        <v/>
      </c>
      <c r="AB606" t="str">
        <f>IF(U606="","",IF(U606="CAMV REEL",SUMIF('[3]Correpondance  PREPA MARG'!A:A,'Prépa marge'!T606,'[3]Correpondance  PREPA MARG'!BB:BB),""))</f>
        <v/>
      </c>
      <c r="AC606" t="str">
        <f>IF(U606="","",IF(U606="démarque connue (valeur)",SUMIF('[3]Correpondance  PREPA MARG'!A:A,'Prépa marge'!T606,'[3]Correpondance  PREPA MARG'!DO:DO),""))</f>
        <v/>
      </c>
      <c r="AD606" s="2" t="str">
        <f t="shared" si="334"/>
        <v/>
      </c>
      <c r="AF606" t="s">
        <v>20</v>
      </c>
    </row>
    <row r="607" spans="1:32" hidden="1">
      <c r="A607" s="23"/>
      <c r="B607" s="23"/>
      <c r="C607" s="23"/>
      <c r="D607" s="23"/>
      <c r="E607" s="23"/>
      <c r="F607" s="23"/>
      <c r="G607" s="23"/>
      <c r="H607" s="23"/>
      <c r="I607" s="23"/>
      <c r="J607" s="23"/>
      <c r="K607" s="23"/>
      <c r="L607" s="23"/>
      <c r="M607" s="23"/>
      <c r="N607" s="23"/>
      <c r="O607" s="23"/>
      <c r="P607" s="23"/>
      <c r="Q607" s="23"/>
      <c r="R607" s="29" t="s">
        <v>20</v>
      </c>
      <c r="S607" s="23"/>
      <c r="T607" s="23" t="str">
        <f>IF(COUNTIF('[3]Correpondance  PREPA MARG'!A:A,'Prépa marge'!C607)=0,IF(U606="démarque connue (valeur)","",T606),'Prépa marge'!C607)</f>
        <v>Fleurs et plantes</v>
      </c>
      <c r="U607" s="23" t="str">
        <f t="shared" si="336"/>
        <v/>
      </c>
      <c r="V607" t="str">
        <f>IF(U607="","",IF(U607="CA HT",SUMIF('[3]Correpondance  PREPA MARG'!A:A,'Prépa marge'!T607,'[3]Correpondance  PREPA MARG'!CO:CO),""))</f>
        <v/>
      </c>
      <c r="W607" t="str">
        <f t="shared" si="331"/>
        <v/>
      </c>
      <c r="X607" t="str">
        <f>IF(U607="","",IF(AND(U607="Marge ABACO (valeur)",X601=""),SUMIF('[3]Correpondance  PREPA MARG'!A:A,'Prépa marge'!T607,'[3]Correpondance  PREPA MARG'!DB:DB),""))</f>
        <v/>
      </c>
      <c r="Y607" t="str">
        <f>IF(U607="","",IF(U607="Frais accessoires",SUMIF('[3]Correpondance  PREPA MARG'!A:A,'Prépa marge'!T607,'[3]Correpondance  PREPA MARG'!AO:AO),""))</f>
        <v/>
      </c>
      <c r="Z607" t="str">
        <f>IF(U607="","",IF(U607="Cotisation Centrale",SUMIF('[3]Correpondance  PREPA MARG'!A:A,'Prépa marge'!T607,'[3]Correpondance  PREPA MARG'!BO:BO),""))</f>
        <v/>
      </c>
      <c r="AA607" t="str">
        <f>IF(U607="","",IF(U607="CA HT REEL",SUMIF('[3]Correpondance  PREPA MARG'!A:A,'Prépa marge'!T607,'[3]Correpondance  PREPA MARG'!AB:AB),""))</f>
        <v/>
      </c>
      <c r="AB607" t="str">
        <f>IF(U607="","",IF(U607="CAMV REEL",SUMIF('[3]Correpondance  PREPA MARG'!A:A,'Prépa marge'!T607,'[3]Correpondance  PREPA MARG'!BB:BB),""))</f>
        <v/>
      </c>
      <c r="AC607" t="str">
        <f>IF(U607="","",IF(U607="démarque connue (valeur)",SUMIF('[3]Correpondance  PREPA MARG'!A:A,'Prépa marge'!T607,'[3]Correpondance  PREPA MARG'!DO:DO),""))</f>
        <v/>
      </c>
      <c r="AD607" s="2" t="str">
        <f t="shared" si="334"/>
        <v/>
      </c>
      <c r="AF607" t="s">
        <v>20</v>
      </c>
    </row>
    <row r="608" spans="1:32" hidden="1">
      <c r="A608" s="23"/>
      <c r="B608" s="23"/>
      <c r="C608" s="30" t="s">
        <v>25</v>
      </c>
      <c r="D608" s="31"/>
      <c r="E608" s="31"/>
      <c r="F608" s="31"/>
      <c r="G608" s="31"/>
      <c r="H608" s="31"/>
      <c r="I608" s="31"/>
      <c r="J608" s="31"/>
      <c r="K608" s="31"/>
      <c r="L608" s="31"/>
      <c r="M608" s="31"/>
      <c r="N608" s="31"/>
      <c r="O608" s="31"/>
      <c r="P608" s="32"/>
      <c r="Q608" s="23"/>
      <c r="R608" s="33" t="s">
        <v>20</v>
      </c>
      <c r="S608" s="23"/>
      <c r="T608" s="23" t="str">
        <f>IF(COUNTIF('[3]Correpondance  PREPA MARG'!A:A,'Prépa marge'!C608)=0,IF(U607="démarque connue (valeur)","",T607),'Prépa marge'!C608)</f>
        <v>Fleurs et plantes</v>
      </c>
      <c r="U608" s="23" t="str">
        <f t="shared" si="336"/>
        <v/>
      </c>
      <c r="V608" t="str">
        <f>IF(U608="","",IF(U608="CA HT",SUMIF('[3]Correpondance  PREPA MARG'!A:A,'Prépa marge'!T608,'[3]Correpondance  PREPA MARG'!CO:CO),""))</f>
        <v/>
      </c>
      <c r="W608" t="str">
        <f t="shared" si="331"/>
        <v/>
      </c>
      <c r="X608" t="str">
        <f>IF(U608="","",IF(AND(U608="Marge ABACO (valeur)",X602=""),SUMIF('[3]Correpondance  PREPA MARG'!A:A,'Prépa marge'!T608,'[3]Correpondance  PREPA MARG'!DB:DB),""))</f>
        <v/>
      </c>
      <c r="Y608" t="str">
        <f>IF(U608="","",IF(U608="Frais accessoires",SUMIF('[3]Correpondance  PREPA MARG'!A:A,'Prépa marge'!T608,'[3]Correpondance  PREPA MARG'!AO:AO),""))</f>
        <v/>
      </c>
      <c r="Z608" t="str">
        <f>IF(U608="","",IF(U608="Cotisation Centrale",SUMIF('[3]Correpondance  PREPA MARG'!A:A,'Prépa marge'!T608,'[3]Correpondance  PREPA MARG'!BO:BO),""))</f>
        <v/>
      </c>
      <c r="AA608" t="str">
        <f>IF(U608="","",IF(U608="CA HT REEL",SUMIF('[3]Correpondance  PREPA MARG'!A:A,'Prépa marge'!T608,'[3]Correpondance  PREPA MARG'!AB:AB),""))</f>
        <v/>
      </c>
      <c r="AB608" t="str">
        <f>IF(U608="","",IF(U608="CAMV REEL",SUMIF('[3]Correpondance  PREPA MARG'!A:A,'Prépa marge'!T608,'[3]Correpondance  PREPA MARG'!BB:BB),""))</f>
        <v/>
      </c>
      <c r="AC608" t="str">
        <f>IF(U608="","",IF(U608="démarque connue (valeur)",SUMIF('[3]Correpondance  PREPA MARG'!A:A,'Prépa marge'!T608,'[3]Correpondance  PREPA MARG'!DO:DO),""))</f>
        <v/>
      </c>
      <c r="AD608" s="2" t="str">
        <f t="shared" si="334"/>
        <v/>
      </c>
      <c r="AF608" t="s">
        <v>20</v>
      </c>
    </row>
    <row r="609" spans="1:32" hidden="1">
      <c r="A609" s="23"/>
      <c r="B609" s="23"/>
      <c r="C609" s="69" t="s">
        <v>5</v>
      </c>
      <c r="D609" s="35"/>
      <c r="E609" s="36"/>
      <c r="F609" s="36"/>
      <c r="G609" s="36"/>
      <c r="H609" s="36"/>
      <c r="I609" s="36"/>
      <c r="J609" s="55"/>
      <c r="K609" s="55"/>
      <c r="L609" s="55"/>
      <c r="M609" s="55"/>
      <c r="N609" s="55"/>
      <c r="O609" s="70"/>
      <c r="P609" s="38">
        <f>SUM(D609:O609)</f>
        <v>0</v>
      </c>
      <c r="Q609" s="23"/>
      <c r="R609" s="39">
        <v>7094.6199999999953</v>
      </c>
      <c r="S609" s="23"/>
      <c r="T609" s="23" t="str">
        <f>IF(COUNTIF('[3]Correpondance  PREPA MARG'!A:A,'Prépa marge'!C609)=0,IF(U608="démarque connue (valeur)","",T608),'Prépa marge'!C609)</f>
        <v>Fleurs et plantes</v>
      </c>
      <c r="U609" s="23" t="str">
        <f t="shared" si="336"/>
        <v>CA HT REEL</v>
      </c>
      <c r="V609" t="str">
        <f>IF(U609="","",IF(U609="CA HT",SUMIF('[3]Correpondance  PREPA MARG'!A:A,'Prépa marge'!T609,'[3]Correpondance  PREPA MARG'!CO:CO),""))</f>
        <v/>
      </c>
      <c r="W609" t="str">
        <f t="shared" si="331"/>
        <v/>
      </c>
      <c r="X609" t="str">
        <f>IF(U609="","",IF(AND(U609="Marge ABACO (valeur)",X603=""),SUMIF('[3]Correpondance  PREPA MARG'!A:A,'Prépa marge'!T609,'[3]Correpondance  PREPA MARG'!DB:DB),""))</f>
        <v/>
      </c>
      <c r="Y609" t="str">
        <f>IF(U609="","",IF(U609="Frais accessoires",SUMIF('[3]Correpondance  PREPA MARG'!A:A,'Prépa marge'!T609,'[3]Correpondance  PREPA MARG'!AO:AO),""))</f>
        <v/>
      </c>
      <c r="Z609" t="str">
        <f>IF(U609="","",IF(U609="Cotisation Centrale",SUMIF('[3]Correpondance  PREPA MARG'!A:A,'Prépa marge'!T609,'[3]Correpondance  PREPA MARG'!BO:BO),""))</f>
        <v/>
      </c>
      <c r="AA609">
        <f ca="1">IF(U609="","",IF(U609="CA HT REEL",SUMIF('[3]Correpondance  PREPA MARG'!A:A,'Prépa marge'!T609,'[3]Correpondance  PREPA MARG'!AB:AB),""))</f>
        <v>0</v>
      </c>
      <c r="AB609" t="str">
        <f>IF(U609="","",IF(U609="CAMV REEL",SUMIF('[3]Correpondance  PREPA MARG'!A:A,'Prépa marge'!T609,'[3]Correpondance  PREPA MARG'!BB:BB),""))</f>
        <v/>
      </c>
      <c r="AC609" t="str">
        <f>IF(U609="","",IF(U609="démarque connue (valeur)",SUMIF('[3]Correpondance  PREPA MARG'!A:A,'Prépa marge'!T609,'[3]Correpondance  PREPA MARG'!DO:DO),""))</f>
        <v/>
      </c>
      <c r="AD609" s="2" t="str">
        <f t="shared" ca="1" si="334"/>
        <v/>
      </c>
      <c r="AF609">
        <v>9564.340000000002</v>
      </c>
    </row>
    <row r="610" spans="1:32" ht="15.75" hidden="1" thickBot="1">
      <c r="A610" s="23"/>
      <c r="B610" s="23"/>
      <c r="C610" s="58" t="s">
        <v>6</v>
      </c>
      <c r="D610" s="41"/>
      <c r="E610" s="42"/>
      <c r="F610" s="42"/>
      <c r="G610" s="42"/>
      <c r="H610" s="42"/>
      <c r="I610" s="42"/>
      <c r="J610" s="71"/>
      <c r="K610" s="71"/>
      <c r="L610" s="71"/>
      <c r="M610" s="71"/>
      <c r="N610" s="71"/>
      <c r="O610" s="72"/>
      <c r="P610" s="56">
        <f>SUM(D610:O610)</f>
        <v>0</v>
      </c>
      <c r="Q610" s="23"/>
      <c r="R610" s="57">
        <v>5134.0800000000017</v>
      </c>
      <c r="S610" s="23"/>
      <c r="T610" s="23" t="str">
        <f>IF(COUNTIF('[3]Correpondance  PREPA MARG'!A:A,'Prépa marge'!C610)=0,IF(U609="démarque connue (valeur)","",T609),'Prépa marge'!C610)</f>
        <v>Fleurs et plantes</v>
      </c>
      <c r="U610" s="23" t="str">
        <f t="shared" si="336"/>
        <v>CAMV REEL</v>
      </c>
      <c r="V610" t="str">
        <f>IF(U610="","",IF(U610="CA HT",SUMIF('[3]Correpondance  PREPA MARG'!A:A,'Prépa marge'!T610,'[3]Correpondance  PREPA MARG'!CO:CO),""))</f>
        <v/>
      </c>
      <c r="W610" t="str">
        <f t="shared" si="331"/>
        <v/>
      </c>
      <c r="X610" t="str">
        <f>IF(U610="","",IF(AND(U610="Marge ABACO (valeur)",X604=""),SUMIF('[3]Correpondance  PREPA MARG'!A:A,'Prépa marge'!T610,'[3]Correpondance  PREPA MARG'!DB:DB),""))</f>
        <v/>
      </c>
      <c r="Y610" t="str">
        <f>IF(U610="","",IF(U610="Frais accessoires",SUMIF('[3]Correpondance  PREPA MARG'!A:A,'Prépa marge'!T610,'[3]Correpondance  PREPA MARG'!AO:AO),""))</f>
        <v/>
      </c>
      <c r="Z610" t="str">
        <f>IF(U610="","",IF(U610="Cotisation Centrale",SUMIF('[3]Correpondance  PREPA MARG'!A:A,'Prépa marge'!T610,'[3]Correpondance  PREPA MARG'!BO:BO),""))</f>
        <v/>
      </c>
      <c r="AA610" t="str">
        <f>IF(U610="","",IF(U610="CA HT REEL",SUMIF('[3]Correpondance  PREPA MARG'!A:A,'Prépa marge'!T610,'[3]Correpondance  PREPA MARG'!AB:AB),""))</f>
        <v/>
      </c>
      <c r="AB610">
        <f ca="1">IF(U610="","",IF(U610="CAMV REEL",SUMIF('[3]Correpondance  PREPA MARG'!A:A,'Prépa marge'!T610,'[3]Correpondance  PREPA MARG'!BB:BB),""))</f>
        <v>0</v>
      </c>
      <c r="AC610" t="str">
        <f>IF(U610="","",IF(U610="démarque connue (valeur)",SUMIF('[3]Correpondance  PREPA MARG'!A:A,'Prépa marge'!T610,'[3]Correpondance  PREPA MARG'!DO:DO),""))</f>
        <v/>
      </c>
      <c r="AD610" s="2" t="str">
        <f t="shared" ca="1" si="334"/>
        <v/>
      </c>
      <c r="AF610">
        <v>6209.6900000000005</v>
      </c>
    </row>
    <row r="611" spans="1:32" hidden="1">
      <c r="A611" s="23"/>
      <c r="B611" s="23"/>
      <c r="C611" s="59" t="s">
        <v>26</v>
      </c>
      <c r="D611" s="73">
        <f t="shared" ref="D611:L611" si="347">D609-D610-D601-D602</f>
        <v>0</v>
      </c>
      <c r="E611" s="73">
        <f t="shared" si="347"/>
        <v>0</v>
      </c>
      <c r="F611" s="73">
        <f t="shared" si="347"/>
        <v>0</v>
      </c>
      <c r="G611" s="73">
        <f t="shared" si="347"/>
        <v>0</v>
      </c>
      <c r="H611" s="73">
        <f t="shared" si="347"/>
        <v>0</v>
      </c>
      <c r="I611" s="73">
        <f t="shared" si="347"/>
        <v>0</v>
      </c>
      <c r="J611" s="73">
        <f t="shared" si="347"/>
        <v>0</v>
      </c>
      <c r="K611" s="73">
        <f t="shared" si="347"/>
        <v>0</v>
      </c>
      <c r="L611" s="73">
        <f t="shared" si="347"/>
        <v>0</v>
      </c>
      <c r="M611" s="73">
        <f>M609-M610-M601-M602</f>
        <v>0</v>
      </c>
      <c r="N611" s="73">
        <f>N609-N610-N601-N602</f>
        <v>0</v>
      </c>
      <c r="O611" s="73">
        <f>O609-O610-O601-O602</f>
        <v>0</v>
      </c>
      <c r="P611" s="74">
        <f>SUM(D611:O611)</f>
        <v>0</v>
      </c>
      <c r="Q611" s="23"/>
      <c r="R611" s="57" t="s">
        <v>20</v>
      </c>
      <c r="S611" s="23"/>
      <c r="T611" s="23" t="str">
        <f>IF(COUNTIF('[3]Correpondance  PREPA MARG'!A:A,'Prépa marge'!C611)=0,IF(U610="démarque connue (valeur)","",T610),'Prépa marge'!C611)</f>
        <v>Fleurs et plantes</v>
      </c>
      <c r="U611" s="23" t="str">
        <f t="shared" si="336"/>
        <v/>
      </c>
      <c r="V611" t="str">
        <f>IF(U611="","",IF(U611="CA HT",SUMIF('[3]Correpondance  PREPA MARG'!A:A,'Prépa marge'!T611,'[3]Correpondance  PREPA MARG'!CO:CO),""))</f>
        <v/>
      </c>
      <c r="W611" t="str">
        <f t="shared" si="331"/>
        <v/>
      </c>
      <c r="X611" t="str">
        <f>IF(U611="","",IF(AND(U611="Marge ABACO (valeur)",X605=""),SUMIF('[3]Correpondance  PREPA MARG'!A:A,'Prépa marge'!T611,'[3]Correpondance  PREPA MARG'!DB:DB),""))</f>
        <v/>
      </c>
      <c r="Y611" t="str">
        <f>IF(U611="","",IF(U611="Frais accessoires",SUMIF('[3]Correpondance  PREPA MARG'!A:A,'Prépa marge'!T611,'[3]Correpondance  PREPA MARG'!AO:AO),""))</f>
        <v/>
      </c>
      <c r="Z611" t="str">
        <f>IF(U611="","",IF(U611="Cotisation Centrale",SUMIF('[3]Correpondance  PREPA MARG'!A:A,'Prépa marge'!T611,'[3]Correpondance  PREPA MARG'!BO:BO),""))</f>
        <v/>
      </c>
      <c r="AA611" t="str">
        <f>IF(U611="","",IF(U611="CA HT REEL",SUMIF('[3]Correpondance  PREPA MARG'!A:A,'Prépa marge'!T611,'[3]Correpondance  PREPA MARG'!AB:AB),""))</f>
        <v/>
      </c>
      <c r="AB611" t="str">
        <f>IF(U611="","",IF(U611="CAMV REEL",SUMIF('[3]Correpondance  PREPA MARG'!A:A,'Prépa marge'!T611,'[3]Correpondance  PREPA MARG'!BB:BB),""))</f>
        <v/>
      </c>
      <c r="AC611" t="str">
        <f>IF(U611="","",IF(U611="démarque connue (valeur)",SUMIF('[3]Correpondance  PREPA MARG'!A:A,'Prépa marge'!T611,'[3]Correpondance  PREPA MARG'!DO:DO),""))</f>
        <v/>
      </c>
      <c r="AD611" s="2" t="str">
        <f t="shared" si="334"/>
        <v/>
      </c>
      <c r="AF611" t="s">
        <v>20</v>
      </c>
    </row>
    <row r="612" spans="1:32" hidden="1">
      <c r="A612" s="23"/>
      <c r="B612" s="23"/>
      <c r="C612" s="50" t="s">
        <v>27</v>
      </c>
      <c r="D612" s="67">
        <f t="shared" ref="D612:L612" si="348">IF(D634="ABACO","     néant",IF(D597=0,0,D611/D609))</f>
        <v>0</v>
      </c>
      <c r="E612" s="67">
        <f t="shared" si="348"/>
        <v>0</v>
      </c>
      <c r="F612" s="67">
        <f t="shared" si="348"/>
        <v>0</v>
      </c>
      <c r="G612" s="67">
        <f t="shared" si="348"/>
        <v>0</v>
      </c>
      <c r="H612" s="67">
        <f t="shared" si="348"/>
        <v>0</v>
      </c>
      <c r="I612" s="67">
        <f t="shared" si="348"/>
        <v>0</v>
      </c>
      <c r="J612" s="67">
        <f t="shared" si="348"/>
        <v>0</v>
      </c>
      <c r="K612" s="67">
        <f t="shared" si="348"/>
        <v>0</v>
      </c>
      <c r="L612" s="67">
        <f t="shared" si="348"/>
        <v>0</v>
      </c>
      <c r="M612" s="67">
        <f>IF(M634="ABACO","     néant",IF(M597=0,0,M611/M609))</f>
        <v>0</v>
      </c>
      <c r="N612" s="67">
        <f>IF(N634="ABACO","     néant",IF(N597=0,0,N611/N609))</f>
        <v>0</v>
      </c>
      <c r="O612" s="67">
        <f>IF(O634="ABACO","     néant",IF(O597=0,0,O611/O609))</f>
        <v>0</v>
      </c>
      <c r="P612" s="67">
        <f>IF(P634="ABACO","     néant",IF(P597=0,0,P611/P609))</f>
        <v>0</v>
      </c>
      <c r="Q612" s="23"/>
      <c r="R612" s="68" t="s">
        <v>20</v>
      </c>
      <c r="S612" s="23"/>
      <c r="T612" s="23" t="str">
        <f>IF(COUNTIF('[3]Correpondance  PREPA MARG'!A:A,'Prépa marge'!C612)=0,IF(U611="démarque connue (valeur)","",T611),'Prépa marge'!C612)</f>
        <v>Fleurs et plantes</v>
      </c>
      <c r="U612" s="23" t="str">
        <f t="shared" si="336"/>
        <v/>
      </c>
      <c r="V612" t="str">
        <f>IF(U612="","",IF(U612="CA HT",SUMIF('[3]Correpondance  PREPA MARG'!A:A,'Prépa marge'!T612,'[3]Correpondance  PREPA MARG'!CO:CO),""))</f>
        <v/>
      </c>
      <c r="W612" t="str">
        <f t="shared" si="331"/>
        <v/>
      </c>
      <c r="X612" t="str">
        <f>IF(U612="","",IF(AND(U612="Marge ABACO (valeur)",X606=""),SUMIF('[3]Correpondance  PREPA MARG'!A:A,'Prépa marge'!T612,'[3]Correpondance  PREPA MARG'!DB:DB),""))</f>
        <v/>
      </c>
      <c r="Y612" t="str">
        <f>IF(U612="","",IF(U612="Frais accessoires",SUMIF('[3]Correpondance  PREPA MARG'!A:A,'Prépa marge'!T612,'[3]Correpondance  PREPA MARG'!AO:AO),""))</f>
        <v/>
      </c>
      <c r="Z612" t="str">
        <f>IF(U612="","",IF(U612="Cotisation Centrale",SUMIF('[3]Correpondance  PREPA MARG'!A:A,'Prépa marge'!T612,'[3]Correpondance  PREPA MARG'!BO:BO),""))</f>
        <v/>
      </c>
      <c r="AA612" t="str">
        <f>IF(U612="","",IF(U612="CA HT REEL",SUMIF('[3]Correpondance  PREPA MARG'!A:A,'Prépa marge'!T612,'[3]Correpondance  PREPA MARG'!AB:AB),""))</f>
        <v/>
      </c>
      <c r="AB612" t="str">
        <f>IF(U612="","",IF(U612="CAMV REEL",SUMIF('[3]Correpondance  PREPA MARG'!A:A,'Prépa marge'!T612,'[3]Correpondance  PREPA MARG'!BB:BB),""))</f>
        <v/>
      </c>
      <c r="AC612" t="str">
        <f>IF(U612="","",IF(U612="démarque connue (valeur)",SUMIF('[3]Correpondance  PREPA MARG'!A:A,'Prépa marge'!T612,'[3]Correpondance  PREPA MARG'!DO:DO),""))</f>
        <v/>
      </c>
      <c r="AD612" s="2" t="str">
        <f t="shared" si="334"/>
        <v/>
      </c>
      <c r="AF612" t="s">
        <v>20</v>
      </c>
    </row>
    <row r="613" spans="1:32" hidden="1">
      <c r="A613" s="23"/>
      <c r="B613" s="23"/>
      <c r="C613" s="23"/>
      <c r="D613" s="23"/>
      <c r="E613" s="23"/>
      <c r="F613" s="23"/>
      <c r="G613" s="23"/>
      <c r="H613" s="23"/>
      <c r="I613" s="23"/>
      <c r="J613" s="23"/>
      <c r="K613" s="23"/>
      <c r="L613" s="23"/>
      <c r="M613" s="23"/>
      <c r="N613" s="23"/>
      <c r="O613" s="23"/>
      <c r="P613" s="23"/>
      <c r="Q613" s="23"/>
      <c r="R613" s="29" t="s">
        <v>20</v>
      </c>
      <c r="S613" s="23"/>
      <c r="T613" s="23" t="str">
        <f>IF(COUNTIF('[3]Correpondance  PREPA MARG'!A:A,'Prépa marge'!C613)=0,IF(U612="démarque connue (valeur)","",T612),'Prépa marge'!C613)</f>
        <v>Fleurs et plantes</v>
      </c>
      <c r="U613" s="23" t="str">
        <f t="shared" si="336"/>
        <v/>
      </c>
      <c r="V613" t="str">
        <f>IF(U613="","",IF(U613="CA HT",SUMIF('[3]Correpondance  PREPA MARG'!A:A,'Prépa marge'!T613,'[3]Correpondance  PREPA MARG'!CO:CO),""))</f>
        <v/>
      </c>
      <c r="W613" t="str">
        <f t="shared" si="331"/>
        <v/>
      </c>
      <c r="X613" t="str">
        <f>IF(U613="","",IF(AND(U613="Marge ABACO (valeur)",X607=""),SUMIF('[3]Correpondance  PREPA MARG'!A:A,'Prépa marge'!T613,'[3]Correpondance  PREPA MARG'!DB:DB),""))</f>
        <v/>
      </c>
      <c r="Y613" t="str">
        <f>IF(U613="","",IF(U613="Frais accessoires",SUMIF('[3]Correpondance  PREPA MARG'!A:A,'Prépa marge'!T613,'[3]Correpondance  PREPA MARG'!AO:AO),""))</f>
        <v/>
      </c>
      <c r="Z613" t="str">
        <f>IF(U613="","",IF(U613="Cotisation Centrale",SUMIF('[3]Correpondance  PREPA MARG'!A:A,'Prépa marge'!T613,'[3]Correpondance  PREPA MARG'!BO:BO),""))</f>
        <v/>
      </c>
      <c r="AA613" t="str">
        <f>IF(U613="","",IF(U613="CA HT REEL",SUMIF('[3]Correpondance  PREPA MARG'!A:A,'Prépa marge'!T613,'[3]Correpondance  PREPA MARG'!AB:AB),""))</f>
        <v/>
      </c>
      <c r="AB613" t="str">
        <f>IF(U613="","",IF(U613="CAMV REEL",SUMIF('[3]Correpondance  PREPA MARG'!A:A,'Prépa marge'!T613,'[3]Correpondance  PREPA MARG'!BB:BB),""))</f>
        <v/>
      </c>
      <c r="AC613" t="str">
        <f>IF(U613="","",IF(U613="démarque connue (valeur)",SUMIF('[3]Correpondance  PREPA MARG'!A:A,'Prépa marge'!T613,'[3]Correpondance  PREPA MARG'!DO:DO),""))</f>
        <v/>
      </c>
      <c r="AD613" s="2" t="str">
        <f t="shared" si="334"/>
        <v/>
      </c>
      <c r="AF613" t="s">
        <v>20</v>
      </c>
    </row>
    <row r="614" spans="1:32" hidden="1">
      <c r="A614" s="23"/>
      <c r="B614" s="23"/>
      <c r="C614" s="75" t="s">
        <v>28</v>
      </c>
      <c r="D614" s="76">
        <f t="shared" ref="D614:L614" si="349">IF(D634="ABACO","       NA",D606-D612)</f>
        <v>0</v>
      </c>
      <c r="E614" s="76">
        <f t="shared" si="349"/>
        <v>0</v>
      </c>
      <c r="F614" s="76">
        <f t="shared" si="349"/>
        <v>0</v>
      </c>
      <c r="G614" s="76">
        <f t="shared" si="349"/>
        <v>0</v>
      </c>
      <c r="H614" s="76">
        <f t="shared" si="349"/>
        <v>0</v>
      </c>
      <c r="I614" s="76">
        <f t="shared" si="349"/>
        <v>0</v>
      </c>
      <c r="J614" s="76">
        <f t="shared" si="349"/>
        <v>0</v>
      </c>
      <c r="K614" s="76">
        <f t="shared" si="349"/>
        <v>0</v>
      </c>
      <c r="L614" s="76">
        <f t="shared" si="349"/>
        <v>0</v>
      </c>
      <c r="M614" s="76">
        <f>IF(M634="ABACO","       NA",M606-M612)</f>
        <v>0</v>
      </c>
      <c r="N614" s="76">
        <f>IF(N634="ABACO","       NA",N606-N612)</f>
        <v>0</v>
      </c>
      <c r="O614" s="76">
        <f>IF(O634="ABACO","       NA",O606-O612)</f>
        <v>0</v>
      </c>
      <c r="P614" s="76">
        <f>IF(P634="ABACO","       NA",P606-P612)</f>
        <v>0</v>
      </c>
      <c r="Q614" s="23"/>
      <c r="R614" s="77" t="s">
        <v>20</v>
      </c>
      <c r="S614" s="23"/>
      <c r="T614" s="23" t="str">
        <f>IF(COUNTIF('[3]Correpondance  PREPA MARG'!A:A,'Prépa marge'!C614)=0,IF(U613="démarque connue (valeur)","",T613),'Prépa marge'!C614)</f>
        <v>Fleurs et plantes</v>
      </c>
      <c r="U614" s="23" t="str">
        <f t="shared" si="336"/>
        <v/>
      </c>
      <c r="V614" t="str">
        <f>IF(U614="","",IF(U614="CA HT",SUMIF('[3]Correpondance  PREPA MARG'!A:A,'Prépa marge'!T614,'[3]Correpondance  PREPA MARG'!CO:CO),""))</f>
        <v/>
      </c>
      <c r="W614" t="str">
        <f t="shared" si="331"/>
        <v/>
      </c>
      <c r="X614" t="str">
        <f>IF(U614="","",IF(AND(U614="Marge ABACO (valeur)",X608=""),SUMIF('[3]Correpondance  PREPA MARG'!A:A,'Prépa marge'!T614,'[3]Correpondance  PREPA MARG'!DB:DB),""))</f>
        <v/>
      </c>
      <c r="Y614" t="str">
        <f>IF(U614="","",IF(U614="Frais accessoires",SUMIF('[3]Correpondance  PREPA MARG'!A:A,'Prépa marge'!T614,'[3]Correpondance  PREPA MARG'!AO:AO),""))</f>
        <v/>
      </c>
      <c r="Z614" t="str">
        <f>IF(U614="","",IF(U614="Cotisation Centrale",SUMIF('[3]Correpondance  PREPA MARG'!A:A,'Prépa marge'!T614,'[3]Correpondance  PREPA MARG'!BO:BO),""))</f>
        <v/>
      </c>
      <c r="AA614" t="str">
        <f>IF(U614="","",IF(U614="CA HT REEL",SUMIF('[3]Correpondance  PREPA MARG'!A:A,'Prépa marge'!T614,'[3]Correpondance  PREPA MARG'!AB:AB),""))</f>
        <v/>
      </c>
      <c r="AB614" t="str">
        <f>IF(U614="","",IF(U614="CAMV REEL",SUMIF('[3]Correpondance  PREPA MARG'!A:A,'Prépa marge'!T614,'[3]Correpondance  PREPA MARG'!BB:BB),""))</f>
        <v/>
      </c>
      <c r="AC614" t="str">
        <f>IF(U614="","",IF(U614="démarque connue (valeur)",SUMIF('[3]Correpondance  PREPA MARG'!A:A,'Prépa marge'!T614,'[3]Correpondance  PREPA MARG'!DO:DO),""))</f>
        <v/>
      </c>
      <c r="AD614" s="2" t="str">
        <f t="shared" si="334"/>
        <v/>
      </c>
      <c r="AF614" t="s">
        <v>20</v>
      </c>
    </row>
    <row r="615" spans="1:32" hidden="1">
      <c r="A615" s="23"/>
      <c r="B615" s="23"/>
      <c r="C615" s="23"/>
      <c r="D615" s="23"/>
      <c r="E615" s="23"/>
      <c r="F615" s="23"/>
      <c r="G615" s="23"/>
      <c r="H615" s="23"/>
      <c r="I615" s="23"/>
      <c r="J615" s="23"/>
      <c r="K615" s="23"/>
      <c r="L615" s="23"/>
      <c r="M615" s="23"/>
      <c r="N615" s="23"/>
      <c r="O615" s="23"/>
      <c r="P615" s="23"/>
      <c r="Q615" s="23"/>
      <c r="R615" s="29" t="s">
        <v>20</v>
      </c>
      <c r="S615" s="23"/>
      <c r="T615" s="23" t="str">
        <f>IF(COUNTIF('[3]Correpondance  PREPA MARG'!A:A,'Prépa marge'!C615)=0,IF(U614="démarque connue (valeur)","",T614),'Prépa marge'!C615)</f>
        <v>Fleurs et plantes</v>
      </c>
      <c r="U615" s="23" t="str">
        <f t="shared" si="336"/>
        <v/>
      </c>
      <c r="V615" t="str">
        <f>IF(U615="","",IF(U615="CA HT",SUMIF('[3]Correpondance  PREPA MARG'!A:A,'Prépa marge'!T615,'[3]Correpondance  PREPA MARG'!CO:CO),""))</f>
        <v/>
      </c>
      <c r="W615" t="str">
        <f t="shared" si="331"/>
        <v/>
      </c>
      <c r="X615" t="str">
        <f>IF(U615="","",IF(AND(U615="Marge ABACO (valeur)",X609=""),SUMIF('[3]Correpondance  PREPA MARG'!A:A,'Prépa marge'!T615,'[3]Correpondance  PREPA MARG'!DB:DB),""))</f>
        <v/>
      </c>
      <c r="Y615" t="str">
        <f>IF(U615="","",IF(U615="Frais accessoires",SUMIF('[3]Correpondance  PREPA MARG'!A:A,'Prépa marge'!T615,'[3]Correpondance  PREPA MARG'!AO:AO),""))</f>
        <v/>
      </c>
      <c r="Z615" t="str">
        <f>IF(U615="","",IF(U615="Cotisation Centrale",SUMIF('[3]Correpondance  PREPA MARG'!A:A,'Prépa marge'!T615,'[3]Correpondance  PREPA MARG'!BO:BO),""))</f>
        <v/>
      </c>
      <c r="AA615" t="str">
        <f>IF(U615="","",IF(U615="CA HT REEL",SUMIF('[3]Correpondance  PREPA MARG'!A:A,'Prépa marge'!T615,'[3]Correpondance  PREPA MARG'!AB:AB),""))</f>
        <v/>
      </c>
      <c r="AB615" t="str">
        <f>IF(U615="","",IF(U615="CAMV REEL",SUMIF('[3]Correpondance  PREPA MARG'!A:A,'Prépa marge'!T615,'[3]Correpondance  PREPA MARG'!BB:BB),""))</f>
        <v/>
      </c>
      <c r="AC615" t="str">
        <f>IF(U615="","",IF(U615="démarque connue (valeur)",SUMIF('[3]Correpondance  PREPA MARG'!A:A,'Prépa marge'!T615,'[3]Correpondance  PREPA MARG'!DO:DO),""))</f>
        <v/>
      </c>
      <c r="AD615" s="2" t="str">
        <f t="shared" si="334"/>
        <v/>
      </c>
      <c r="AF615" t="s">
        <v>20</v>
      </c>
    </row>
    <row r="616" spans="1:32" hidden="1">
      <c r="A616" s="23"/>
      <c r="B616" s="23"/>
      <c r="C616" s="30" t="s">
        <v>29</v>
      </c>
      <c r="D616" s="31"/>
      <c r="E616" s="31"/>
      <c r="F616" s="31"/>
      <c r="G616" s="31"/>
      <c r="H616" s="31"/>
      <c r="I616" s="31"/>
      <c r="J616" s="31"/>
      <c r="K616" s="31"/>
      <c r="L616" s="31"/>
      <c r="M616" s="31"/>
      <c r="N616" s="31"/>
      <c r="O616" s="31"/>
      <c r="P616" s="32"/>
      <c r="Q616" s="23"/>
      <c r="R616" s="33" t="s">
        <v>20</v>
      </c>
      <c r="S616" s="23"/>
      <c r="T616" s="23" t="str">
        <f>IF(COUNTIF('[3]Correpondance  PREPA MARG'!A:A,'Prépa marge'!C616)=0,IF(U615="démarque connue (valeur)","",T615),'Prépa marge'!C616)</f>
        <v>Fleurs et plantes</v>
      </c>
      <c r="U616" s="23" t="str">
        <f t="shared" si="336"/>
        <v/>
      </c>
      <c r="V616" t="str">
        <f>IF(U616="","",IF(U616="CA HT",SUMIF('[3]Correpondance  PREPA MARG'!A:A,'Prépa marge'!T616,'[3]Correpondance  PREPA MARG'!CO:CO),""))</f>
        <v/>
      </c>
      <c r="W616" t="str">
        <f t="shared" si="331"/>
        <v/>
      </c>
      <c r="X616" t="str">
        <f>IF(U616="","",IF(AND(U616="Marge ABACO (valeur)",X610=""),SUMIF('[3]Correpondance  PREPA MARG'!A:A,'Prépa marge'!T616,'[3]Correpondance  PREPA MARG'!DB:DB),""))</f>
        <v/>
      </c>
      <c r="Y616" t="str">
        <f>IF(U616="","",IF(U616="Frais accessoires",SUMIF('[3]Correpondance  PREPA MARG'!A:A,'Prépa marge'!T616,'[3]Correpondance  PREPA MARG'!AO:AO),""))</f>
        <v/>
      </c>
      <c r="Z616" t="str">
        <f>IF(U616="","",IF(U616="Cotisation Centrale",SUMIF('[3]Correpondance  PREPA MARG'!A:A,'Prépa marge'!T616,'[3]Correpondance  PREPA MARG'!BO:BO),""))</f>
        <v/>
      </c>
      <c r="AA616" t="str">
        <f>IF(U616="","",IF(U616="CA HT REEL",SUMIF('[3]Correpondance  PREPA MARG'!A:A,'Prépa marge'!T616,'[3]Correpondance  PREPA MARG'!AB:AB),""))</f>
        <v/>
      </c>
      <c r="AB616" t="str">
        <f>IF(U616="","",IF(U616="CAMV REEL",SUMIF('[3]Correpondance  PREPA MARG'!A:A,'Prépa marge'!T616,'[3]Correpondance  PREPA MARG'!BB:BB),""))</f>
        <v/>
      </c>
      <c r="AC616" t="str">
        <f>IF(U616="","",IF(U616="démarque connue (valeur)",SUMIF('[3]Correpondance  PREPA MARG'!A:A,'Prépa marge'!T616,'[3]Correpondance  PREPA MARG'!DO:DO),""))</f>
        <v/>
      </c>
      <c r="AD616" s="2" t="str">
        <f t="shared" si="334"/>
        <v/>
      </c>
      <c r="AF616" t="s">
        <v>20</v>
      </c>
    </row>
    <row r="617" spans="1:32" ht="15.75" hidden="1" thickBot="1">
      <c r="A617" s="23"/>
      <c r="B617" s="23"/>
      <c r="C617" s="54" t="s">
        <v>7</v>
      </c>
      <c r="D617" s="78"/>
      <c r="E617" s="79"/>
      <c r="F617" s="79"/>
      <c r="G617" s="79"/>
      <c r="H617" s="79"/>
      <c r="I617" s="79"/>
      <c r="J617" s="79"/>
      <c r="K617" s="79"/>
      <c r="L617" s="79"/>
      <c r="M617" s="79"/>
      <c r="N617" s="79"/>
      <c r="O617" s="80"/>
      <c r="P617" s="44">
        <f>SUM(D617:O617)</f>
        <v>0</v>
      </c>
      <c r="Q617" s="23"/>
      <c r="R617" s="45">
        <v>773</v>
      </c>
      <c r="S617" s="23"/>
      <c r="T617" s="23" t="str">
        <f>IF(COUNTIF('[3]Correpondance  PREPA MARG'!A:A,'Prépa marge'!C617)=0,IF(U616="démarque connue (valeur)","",T616),'Prépa marge'!C617)</f>
        <v>Fleurs et plantes</v>
      </c>
      <c r="U617" s="23" t="str">
        <f t="shared" si="336"/>
        <v>démarque connue (valeur)</v>
      </c>
      <c r="V617" t="str">
        <f>IF(U617="","",IF(U617="CA HT",SUMIF('[3]Correpondance  PREPA MARG'!A:A,'Prépa marge'!T617,'[3]Correpondance  PREPA MARG'!CO:CO),""))</f>
        <v/>
      </c>
      <c r="W617" t="str">
        <f t="shared" si="331"/>
        <v/>
      </c>
      <c r="X617" t="str">
        <f>IF(U617="","",IF(AND(U617="Marge ABACO (valeur)",X611=""),SUMIF('[3]Correpondance  PREPA MARG'!A:A,'Prépa marge'!T617,'[3]Correpondance  PREPA MARG'!DB:DB),""))</f>
        <v/>
      </c>
      <c r="Y617" t="str">
        <f>IF(U617="","",IF(U617="Frais accessoires",SUMIF('[3]Correpondance  PREPA MARG'!A:A,'Prépa marge'!T617,'[3]Correpondance  PREPA MARG'!AO:AO),""))</f>
        <v/>
      </c>
      <c r="Z617" t="str">
        <f>IF(U617="","",IF(U617="Cotisation Centrale",SUMIF('[3]Correpondance  PREPA MARG'!A:A,'Prépa marge'!T617,'[3]Correpondance  PREPA MARG'!BO:BO),""))</f>
        <v/>
      </c>
      <c r="AA617" t="str">
        <f>IF(U617="","",IF(U617="CA HT REEL",SUMIF('[3]Correpondance  PREPA MARG'!A:A,'Prépa marge'!T617,'[3]Correpondance  PREPA MARG'!AB:AB),""))</f>
        <v/>
      </c>
      <c r="AB617" t="str">
        <f>IF(U617="","",IF(U617="CAMV REEL",SUMIF('[3]Correpondance  PREPA MARG'!A:A,'Prépa marge'!T617,'[3]Correpondance  PREPA MARG'!BB:BB),""))</f>
        <v/>
      </c>
      <c r="AC617">
        <f ca="1">IF(U617="","",IF(U617="démarque connue (valeur)",SUMIF('[3]Correpondance  PREPA MARG'!A:A,'Prépa marge'!T617,'[3]Correpondance  PREPA MARG'!DO:DO),""))</f>
        <v>0</v>
      </c>
      <c r="AD617" s="2" t="str">
        <f t="shared" ca="1" si="334"/>
        <v/>
      </c>
      <c r="AF617">
        <v>824</v>
      </c>
    </row>
    <row r="618" spans="1:32" hidden="1">
      <c r="A618" s="23"/>
      <c r="B618" s="23"/>
      <c r="C618" s="59" t="s">
        <v>30</v>
      </c>
      <c r="D618" s="81">
        <f t="shared" ref="D618:L618" si="350">IF(D609=0,0,D617/D609)</f>
        <v>0</v>
      </c>
      <c r="E618" s="81">
        <f t="shared" si="350"/>
        <v>0</v>
      </c>
      <c r="F618" s="81">
        <f t="shared" si="350"/>
        <v>0</v>
      </c>
      <c r="G618" s="81">
        <f t="shared" si="350"/>
        <v>0</v>
      </c>
      <c r="H618" s="81">
        <f t="shared" si="350"/>
        <v>0</v>
      </c>
      <c r="I618" s="81">
        <f t="shared" si="350"/>
        <v>0</v>
      </c>
      <c r="J618" s="81">
        <f t="shared" si="350"/>
        <v>0</v>
      </c>
      <c r="K618" s="81">
        <f t="shared" si="350"/>
        <v>0</v>
      </c>
      <c r="L618" s="81">
        <f t="shared" si="350"/>
        <v>0</v>
      </c>
      <c r="M618" s="81">
        <f>IF(M609=0,0,M617/M609)</f>
        <v>0</v>
      </c>
      <c r="N618" s="81">
        <f>IF(N609=0,0,N617/N609)</f>
        <v>0</v>
      </c>
      <c r="O618" s="81">
        <f>IF(O609=0,0,O617/O609)</f>
        <v>0</v>
      </c>
      <c r="P618" s="82">
        <f>IF(P609=0,0,P617/P609)</f>
        <v>0</v>
      </c>
      <c r="Q618" s="23"/>
      <c r="R618" s="83" t="s">
        <v>20</v>
      </c>
      <c r="S618" s="23"/>
      <c r="T618" s="23" t="str">
        <f>IF(COUNTIF('[3]Correpondance  PREPA MARG'!A:A,'Prépa marge'!C618)=0,IF(U617="démarque connue (valeur)","",T617),'Prépa marge'!C618)</f>
        <v/>
      </c>
      <c r="U618" s="23" t="str">
        <f t="shared" si="336"/>
        <v/>
      </c>
      <c r="V618" t="str">
        <f>IF(U618="","",IF(U618="CA HT",SUMIF('[3]Correpondance  PREPA MARG'!A:A,'Prépa marge'!T618,'[3]Correpondance  PREPA MARG'!CO:CO),""))</f>
        <v/>
      </c>
      <c r="W618" t="str">
        <f t="shared" si="331"/>
        <v/>
      </c>
      <c r="X618" t="str">
        <f>IF(U618="","",IF(AND(U618="Marge ABACO (valeur)",X612=""),SUMIF('[3]Correpondance  PREPA MARG'!A:A,'Prépa marge'!T618,'[3]Correpondance  PREPA MARG'!DB:DB),""))</f>
        <v/>
      </c>
      <c r="Y618" t="str">
        <f>IF(U618="","",IF(U618="Frais accessoires",SUMIF('[3]Correpondance  PREPA MARG'!A:A,'Prépa marge'!T618,'[3]Correpondance  PREPA MARG'!AO:AO),""))</f>
        <v/>
      </c>
      <c r="Z618" t="str">
        <f>IF(U618="","",IF(U618="Cotisation Centrale",SUMIF('[3]Correpondance  PREPA MARG'!A:A,'Prépa marge'!T618,'[3]Correpondance  PREPA MARG'!BO:BO),""))</f>
        <v/>
      </c>
      <c r="AA618" t="str">
        <f>IF(U618="","",IF(U618="CA HT REEL",SUMIF('[3]Correpondance  PREPA MARG'!A:A,'Prépa marge'!T618,'[3]Correpondance  PREPA MARG'!AB:AB),""))</f>
        <v/>
      </c>
      <c r="AB618" t="str">
        <f>IF(U618="","",IF(U618="CAMV REEL",SUMIF('[3]Correpondance  PREPA MARG'!A:A,'Prépa marge'!T618,'[3]Correpondance  PREPA MARG'!BB:BB),""))</f>
        <v/>
      </c>
      <c r="AC618" t="str">
        <f>IF(U618="","",IF(U618="démarque connue (valeur)",SUMIF('[3]Correpondance  PREPA MARG'!A:A,'Prépa marge'!T618,'[3]Correpondance  PREPA MARG'!DO:DO),""))</f>
        <v/>
      </c>
      <c r="AD618" s="2" t="str">
        <f t="shared" si="334"/>
        <v/>
      </c>
      <c r="AF618" t="s">
        <v>20</v>
      </c>
    </row>
    <row r="619" spans="1:32" ht="15.75" hidden="1" thickBot="1">
      <c r="A619" s="23"/>
      <c r="B619" s="23"/>
      <c r="C619" s="84" t="s">
        <v>31</v>
      </c>
      <c r="D619" s="85"/>
      <c r="E619" s="86"/>
      <c r="F619" s="86"/>
      <c r="G619" s="86"/>
      <c r="H619" s="86"/>
      <c r="I619" s="86"/>
      <c r="J619" s="86"/>
      <c r="K619" s="86"/>
      <c r="L619" s="86"/>
      <c r="M619" s="86"/>
      <c r="N619" s="86"/>
      <c r="O619" s="87"/>
      <c r="P619" s="88">
        <f>IF(P609&lt;&gt;0,P620/P609,0)</f>
        <v>0</v>
      </c>
      <c r="Q619" s="23"/>
      <c r="R619" s="83" t="s">
        <v>20</v>
      </c>
      <c r="S619" s="23"/>
      <c r="T619" s="23" t="str">
        <f>IF(COUNTIF('[3]Correpondance  PREPA MARG'!A:A,'Prépa marge'!C619)=0,IF(U618="démarque connue (valeur)","",T618),'Prépa marge'!C619)</f>
        <v/>
      </c>
      <c r="U619" s="23" t="str">
        <f t="shared" si="336"/>
        <v/>
      </c>
      <c r="V619" t="str">
        <f>IF(U619="","",IF(U619="CA HT",SUMIF('[3]Correpondance  PREPA MARG'!A:A,'Prépa marge'!T619,'[3]Correpondance  PREPA MARG'!CO:CO),""))</f>
        <v/>
      </c>
      <c r="W619" t="str">
        <f t="shared" si="331"/>
        <v/>
      </c>
      <c r="X619" t="str">
        <f>IF(U619="","",IF(AND(U619="Marge ABACO (valeur)",X613=""),SUMIF('[3]Correpondance  PREPA MARG'!A:A,'Prépa marge'!T619,'[3]Correpondance  PREPA MARG'!DB:DB),""))</f>
        <v/>
      </c>
      <c r="Y619" t="str">
        <f>IF(U619="","",IF(U619="Frais accessoires",SUMIF('[3]Correpondance  PREPA MARG'!A:A,'Prépa marge'!T619,'[3]Correpondance  PREPA MARG'!AO:AO),""))</f>
        <v/>
      </c>
      <c r="Z619" t="str">
        <f>IF(U619="","",IF(U619="Cotisation Centrale",SUMIF('[3]Correpondance  PREPA MARG'!A:A,'Prépa marge'!T619,'[3]Correpondance  PREPA MARG'!BO:BO),""))</f>
        <v/>
      </c>
      <c r="AA619" t="str">
        <f>IF(U619="","",IF(U619="CA HT REEL",SUMIF('[3]Correpondance  PREPA MARG'!A:A,'Prépa marge'!T619,'[3]Correpondance  PREPA MARG'!AB:AB),""))</f>
        <v/>
      </c>
      <c r="AB619" t="str">
        <f>IF(U619="","",IF(U619="CAMV REEL",SUMIF('[3]Correpondance  PREPA MARG'!A:A,'Prépa marge'!T619,'[3]Correpondance  PREPA MARG'!BB:BB),""))</f>
        <v/>
      </c>
      <c r="AC619" t="str">
        <f>IF(U619="","",IF(U619="démarque connue (valeur)",SUMIF('[3]Correpondance  PREPA MARG'!A:A,'Prépa marge'!T619,'[3]Correpondance  PREPA MARG'!DO:DO),""))</f>
        <v/>
      </c>
      <c r="AD619" s="2" t="str">
        <f t="shared" si="334"/>
        <v/>
      </c>
      <c r="AF619" t="s">
        <v>20</v>
      </c>
    </row>
    <row r="620" spans="1:32" hidden="1">
      <c r="A620" s="23"/>
      <c r="B620" s="23"/>
      <c r="C620" s="89" t="s">
        <v>32</v>
      </c>
      <c r="D620" s="47">
        <f t="shared" ref="D620:L620" si="351">D609*D619</f>
        <v>0</v>
      </c>
      <c r="E620" s="47">
        <f t="shared" si="351"/>
        <v>0</v>
      </c>
      <c r="F620" s="47">
        <f t="shared" si="351"/>
        <v>0</v>
      </c>
      <c r="G620" s="47">
        <f t="shared" si="351"/>
        <v>0</v>
      </c>
      <c r="H620" s="47">
        <f t="shared" si="351"/>
        <v>0</v>
      </c>
      <c r="I620" s="47">
        <f t="shared" si="351"/>
        <v>0</v>
      </c>
      <c r="J620" s="47">
        <f t="shared" si="351"/>
        <v>0</v>
      </c>
      <c r="K620" s="47">
        <f t="shared" si="351"/>
        <v>0</v>
      </c>
      <c r="L620" s="47">
        <f t="shared" si="351"/>
        <v>0</v>
      </c>
      <c r="M620" s="47">
        <f>M609*M619</f>
        <v>0</v>
      </c>
      <c r="N620" s="47">
        <f>N609*N619</f>
        <v>0</v>
      </c>
      <c r="O620" s="47">
        <f>O609*O619</f>
        <v>0</v>
      </c>
      <c r="P620" s="90">
        <f>SUM(D620:O620)</f>
        <v>0</v>
      </c>
      <c r="Q620" s="23"/>
      <c r="R620" s="91" t="s">
        <v>20</v>
      </c>
      <c r="S620" s="92"/>
      <c r="T620" s="23" t="str">
        <f>IF(COUNTIF('[3]Correpondance  PREPA MARG'!A:A,'Prépa marge'!C620)=0,IF(U619="démarque connue (valeur)","",T619),'Prépa marge'!C620)</f>
        <v/>
      </c>
      <c r="U620" s="23" t="str">
        <f t="shared" si="336"/>
        <v/>
      </c>
      <c r="V620" t="str">
        <f>IF(U620="","",IF(U620="CA HT",SUMIF('[3]Correpondance  PREPA MARG'!A:A,'Prépa marge'!T620,'[3]Correpondance  PREPA MARG'!CO:CO),""))</f>
        <v/>
      </c>
      <c r="W620" t="str">
        <f t="shared" si="331"/>
        <v/>
      </c>
      <c r="X620" t="str">
        <f>IF(U620="","",IF(AND(U620="Marge ABACO (valeur)",X614=""),SUMIF('[3]Correpondance  PREPA MARG'!A:A,'Prépa marge'!T620,'[3]Correpondance  PREPA MARG'!DB:DB),""))</f>
        <v/>
      </c>
      <c r="Y620" t="str">
        <f>IF(U620="","",IF(U620="Frais accessoires",SUMIF('[3]Correpondance  PREPA MARG'!A:A,'Prépa marge'!T620,'[3]Correpondance  PREPA MARG'!AO:AO),""))</f>
        <v/>
      </c>
      <c r="Z620" t="str">
        <f>IF(U620="","",IF(U620="Cotisation Centrale",SUMIF('[3]Correpondance  PREPA MARG'!A:A,'Prépa marge'!T620,'[3]Correpondance  PREPA MARG'!BO:BO),""))</f>
        <v/>
      </c>
      <c r="AA620" t="str">
        <f>IF(U620="","",IF(U620="CA HT REEL",SUMIF('[3]Correpondance  PREPA MARG'!A:A,'Prépa marge'!T620,'[3]Correpondance  PREPA MARG'!AB:AB),""))</f>
        <v/>
      </c>
      <c r="AB620" t="str">
        <f>IF(U620="","",IF(U620="CAMV REEL",SUMIF('[3]Correpondance  PREPA MARG'!A:A,'Prépa marge'!T620,'[3]Correpondance  PREPA MARG'!BB:BB),""))</f>
        <v/>
      </c>
      <c r="AC620" t="str">
        <f>IF(U620="","",IF(U620="démarque connue (valeur)",SUMIF('[3]Correpondance  PREPA MARG'!A:A,'Prépa marge'!T620,'[3]Correpondance  PREPA MARG'!DO:DO),""))</f>
        <v/>
      </c>
      <c r="AD620" s="2" t="str">
        <f t="shared" si="334"/>
        <v/>
      </c>
      <c r="AF620" t="s">
        <v>20</v>
      </c>
    </row>
    <row r="621" spans="1:32" ht="15.75" hidden="1" thickBot="1">
      <c r="A621" s="23"/>
      <c r="B621" s="23"/>
      <c r="C621" s="84" t="s">
        <v>33</v>
      </c>
      <c r="D621" s="93"/>
      <c r="E621" s="94"/>
      <c r="F621" s="94"/>
      <c r="G621" s="94"/>
      <c r="H621" s="94"/>
      <c r="I621" s="94"/>
      <c r="J621" s="94"/>
      <c r="K621" s="94"/>
      <c r="L621" s="94"/>
      <c r="M621" s="94"/>
      <c r="N621" s="94"/>
      <c r="O621" s="95"/>
      <c r="P621" s="96">
        <f>SUM(D621:O621)</f>
        <v>0</v>
      </c>
      <c r="Q621" s="23"/>
      <c r="R621" s="91" t="s">
        <v>20</v>
      </c>
      <c r="S621" s="92"/>
      <c r="T621" s="23" t="str">
        <f>IF(COUNTIF('[3]Correpondance  PREPA MARG'!A:A,'Prépa marge'!C621)=0,IF(U620="démarque connue (valeur)","",T620),'Prépa marge'!C621)</f>
        <v/>
      </c>
      <c r="U621" s="23" t="str">
        <f t="shared" si="336"/>
        <v/>
      </c>
      <c r="V621" t="str">
        <f>IF(U621="","",IF(U621="CA HT",SUMIF('[3]Correpondance  PREPA MARG'!A:A,'Prépa marge'!T621,'[3]Correpondance  PREPA MARG'!CO:CO),""))</f>
        <v/>
      </c>
      <c r="W621" t="str">
        <f t="shared" si="331"/>
        <v/>
      </c>
      <c r="X621" t="str">
        <f>IF(U621="","",IF(AND(U621="Marge ABACO (valeur)",X615=""),SUMIF('[3]Correpondance  PREPA MARG'!A:A,'Prépa marge'!T621,'[3]Correpondance  PREPA MARG'!DB:DB),""))</f>
        <v/>
      </c>
      <c r="Y621" t="str">
        <f>IF(U621="","",IF(U621="Frais accessoires",SUMIF('[3]Correpondance  PREPA MARG'!A:A,'Prépa marge'!T621,'[3]Correpondance  PREPA MARG'!AO:AO),""))</f>
        <v/>
      </c>
      <c r="Z621" t="str">
        <f>IF(U621="","",IF(U621="Cotisation Centrale",SUMIF('[3]Correpondance  PREPA MARG'!A:A,'Prépa marge'!T621,'[3]Correpondance  PREPA MARG'!BO:BO),""))</f>
        <v/>
      </c>
      <c r="AA621" t="str">
        <f>IF(U621="","",IF(U621="CA HT REEL",SUMIF('[3]Correpondance  PREPA MARG'!A:A,'Prépa marge'!T621,'[3]Correpondance  PREPA MARG'!AB:AB),""))</f>
        <v/>
      </c>
      <c r="AB621" t="str">
        <f>IF(U621="","",IF(U621="CAMV REEL",SUMIF('[3]Correpondance  PREPA MARG'!A:A,'Prépa marge'!T621,'[3]Correpondance  PREPA MARG'!BB:BB),""))</f>
        <v/>
      </c>
      <c r="AC621" t="str">
        <f>IF(U621="","",IF(U621="démarque connue (valeur)",SUMIF('[3]Correpondance  PREPA MARG'!A:A,'Prépa marge'!T621,'[3]Correpondance  PREPA MARG'!DO:DO),""))</f>
        <v/>
      </c>
      <c r="AD621" s="2" t="str">
        <f t="shared" si="334"/>
        <v/>
      </c>
      <c r="AF621" t="s">
        <v>20</v>
      </c>
    </row>
    <row r="622" spans="1:32" hidden="1">
      <c r="A622" s="23"/>
      <c r="B622" s="23"/>
      <c r="C622" s="59" t="s">
        <v>34</v>
      </c>
      <c r="D622" s="81">
        <f t="shared" ref="D622:L622" si="352">IF(D609&lt;&gt;0,D621/D609,0)</f>
        <v>0</v>
      </c>
      <c r="E622" s="81">
        <f t="shared" si="352"/>
        <v>0</v>
      </c>
      <c r="F622" s="81">
        <f t="shared" si="352"/>
        <v>0</v>
      </c>
      <c r="G622" s="81">
        <f t="shared" si="352"/>
        <v>0</v>
      </c>
      <c r="H622" s="81">
        <f t="shared" si="352"/>
        <v>0</v>
      </c>
      <c r="I622" s="81">
        <f t="shared" si="352"/>
        <v>0</v>
      </c>
      <c r="J622" s="81">
        <f t="shared" si="352"/>
        <v>0</v>
      </c>
      <c r="K622" s="81">
        <f t="shared" si="352"/>
        <v>0</v>
      </c>
      <c r="L622" s="81">
        <f t="shared" si="352"/>
        <v>0</v>
      </c>
      <c r="M622" s="81">
        <f>IF(M609&lt;&gt;0,M621/M609,0)</f>
        <v>0</v>
      </c>
      <c r="N622" s="81">
        <f>IF(N609&lt;&gt;0,N621/N609,0)</f>
        <v>0</v>
      </c>
      <c r="O622" s="81">
        <f>IF(O609&lt;&gt;0,O621/O609,0)</f>
        <v>0</v>
      </c>
      <c r="P622" s="82">
        <f>IF(P609&lt;&gt;0,P621/P609,0)</f>
        <v>0</v>
      </c>
      <c r="Q622" s="23"/>
      <c r="R622" s="83" t="s">
        <v>20</v>
      </c>
      <c r="S622" s="97"/>
      <c r="T622" s="23" t="str">
        <f>IF(COUNTIF('[3]Correpondance  PREPA MARG'!A:A,'Prépa marge'!C622)=0,IF(U621="démarque connue (valeur)","",T621),'Prépa marge'!C622)</f>
        <v/>
      </c>
      <c r="U622" s="23" t="str">
        <f t="shared" si="336"/>
        <v/>
      </c>
      <c r="V622" t="str">
        <f>IF(U622="","",IF(U622="CA HT",SUMIF('[3]Correpondance  PREPA MARG'!A:A,'Prépa marge'!T622,'[3]Correpondance  PREPA MARG'!CO:CO),""))</f>
        <v/>
      </c>
      <c r="W622" t="str">
        <f t="shared" si="331"/>
        <v/>
      </c>
      <c r="X622" t="str">
        <f>IF(U622="","",IF(AND(U622="Marge ABACO (valeur)",X616=""),SUMIF('[3]Correpondance  PREPA MARG'!A:A,'Prépa marge'!T622,'[3]Correpondance  PREPA MARG'!DB:DB),""))</f>
        <v/>
      </c>
      <c r="Y622" t="str">
        <f>IF(U622="","",IF(U622="Frais accessoires",SUMIF('[3]Correpondance  PREPA MARG'!A:A,'Prépa marge'!T622,'[3]Correpondance  PREPA MARG'!AO:AO),""))</f>
        <v/>
      </c>
      <c r="Z622" t="str">
        <f>IF(U622="","",IF(U622="Cotisation Centrale",SUMIF('[3]Correpondance  PREPA MARG'!A:A,'Prépa marge'!T622,'[3]Correpondance  PREPA MARG'!BO:BO),""))</f>
        <v/>
      </c>
      <c r="AA622" t="str">
        <f>IF(U622="","",IF(U622="CA HT REEL",SUMIF('[3]Correpondance  PREPA MARG'!A:A,'Prépa marge'!T622,'[3]Correpondance  PREPA MARG'!AB:AB),""))</f>
        <v/>
      </c>
      <c r="AB622" t="str">
        <f>IF(U622="","",IF(U622="CAMV REEL",SUMIF('[3]Correpondance  PREPA MARG'!A:A,'Prépa marge'!T622,'[3]Correpondance  PREPA MARG'!BB:BB),""))</f>
        <v/>
      </c>
      <c r="AC622" t="str">
        <f>IF(U622="","",IF(U622="démarque connue (valeur)",SUMIF('[3]Correpondance  PREPA MARG'!A:A,'Prépa marge'!T622,'[3]Correpondance  PREPA MARG'!DO:DO),""))</f>
        <v/>
      </c>
      <c r="AD622" s="2" t="str">
        <f t="shared" si="334"/>
        <v/>
      </c>
      <c r="AF622" t="s">
        <v>20</v>
      </c>
    </row>
    <row r="623" spans="1:32" hidden="1">
      <c r="A623" s="23"/>
      <c r="B623" s="23"/>
      <c r="C623" s="59" t="s">
        <v>35</v>
      </c>
      <c r="D623" s="98">
        <f>D597-D609</f>
        <v>0</v>
      </c>
      <c r="E623" s="98">
        <f>E597-E609</f>
        <v>0</v>
      </c>
      <c r="F623" s="98">
        <f>F597-F609</f>
        <v>0</v>
      </c>
      <c r="G623" s="98">
        <f t="shared" ref="G623:L623" si="353">G597-G609</f>
        <v>0</v>
      </c>
      <c r="H623" s="98">
        <f t="shared" si="353"/>
        <v>0</v>
      </c>
      <c r="I623" s="98">
        <f t="shared" si="353"/>
        <v>0</v>
      </c>
      <c r="J623" s="98">
        <f t="shared" si="353"/>
        <v>0</v>
      </c>
      <c r="K623" s="98">
        <f t="shared" si="353"/>
        <v>0</v>
      </c>
      <c r="L623" s="98">
        <f t="shared" si="353"/>
        <v>0</v>
      </c>
      <c r="M623" s="98">
        <f>M597-M609</f>
        <v>0</v>
      </c>
      <c r="N623" s="98">
        <f>N597-N609</f>
        <v>0</v>
      </c>
      <c r="O623" s="98">
        <f>O597-O609</f>
        <v>0</v>
      </c>
      <c r="P623" s="74">
        <f>SUM(D623:O623)</f>
        <v>0</v>
      </c>
      <c r="Q623" s="23"/>
      <c r="R623" s="57" t="s">
        <v>20</v>
      </c>
      <c r="S623" s="92"/>
      <c r="T623" s="23" t="str">
        <f>IF(COUNTIF('[3]Correpondance  PREPA MARG'!A:A,'Prépa marge'!C623)=0,IF(U622="démarque connue (valeur)","",T622),'Prépa marge'!C623)</f>
        <v/>
      </c>
      <c r="U623" s="23" t="str">
        <f t="shared" si="336"/>
        <v/>
      </c>
      <c r="V623" t="str">
        <f>IF(U623="","",IF(U623="CA HT",SUMIF('[3]Correpondance  PREPA MARG'!A:A,'Prépa marge'!T623,'[3]Correpondance  PREPA MARG'!CO:CO),""))</f>
        <v/>
      </c>
      <c r="W623" t="str">
        <f t="shared" si="331"/>
        <v/>
      </c>
      <c r="X623" t="str">
        <f>IF(U623="","",IF(AND(U623="Marge ABACO (valeur)",X617=""),SUMIF('[3]Correpondance  PREPA MARG'!A:A,'Prépa marge'!T623,'[3]Correpondance  PREPA MARG'!DB:DB),""))</f>
        <v/>
      </c>
      <c r="Y623" t="str">
        <f>IF(U623="","",IF(U623="Frais accessoires",SUMIF('[3]Correpondance  PREPA MARG'!A:A,'Prépa marge'!T623,'[3]Correpondance  PREPA MARG'!AO:AO),""))</f>
        <v/>
      </c>
      <c r="Z623" t="str">
        <f>IF(U623="","",IF(U623="Cotisation Centrale",SUMIF('[3]Correpondance  PREPA MARG'!A:A,'Prépa marge'!T623,'[3]Correpondance  PREPA MARG'!BO:BO),""))</f>
        <v/>
      </c>
      <c r="AA623" t="str">
        <f>IF(U623="","",IF(U623="CA HT REEL",SUMIF('[3]Correpondance  PREPA MARG'!A:A,'Prépa marge'!T623,'[3]Correpondance  PREPA MARG'!AB:AB),""))</f>
        <v/>
      </c>
      <c r="AB623" t="str">
        <f>IF(U623="","",IF(U623="CAMV REEL",SUMIF('[3]Correpondance  PREPA MARG'!A:A,'Prépa marge'!T623,'[3]Correpondance  PREPA MARG'!BB:BB),""))</f>
        <v/>
      </c>
      <c r="AC623" t="str">
        <f>IF(U623="","",IF(U623="démarque connue (valeur)",SUMIF('[3]Correpondance  PREPA MARG'!A:A,'Prépa marge'!T623,'[3]Correpondance  PREPA MARG'!DO:DO),""))</f>
        <v/>
      </c>
      <c r="AD623" s="2" t="str">
        <f t="shared" si="334"/>
        <v/>
      </c>
      <c r="AF623" t="s">
        <v>20</v>
      </c>
    </row>
    <row r="624" spans="1:32" hidden="1">
      <c r="A624" s="23"/>
      <c r="B624" s="23"/>
      <c r="C624" s="59" t="s">
        <v>22</v>
      </c>
      <c r="D624" s="99">
        <f t="shared" ref="D624:L624" si="354">IF(D609&lt;&gt;0,D623/D609,0)</f>
        <v>0</v>
      </c>
      <c r="E624" s="99">
        <f t="shared" si="354"/>
        <v>0</v>
      </c>
      <c r="F624" s="99">
        <f t="shared" si="354"/>
        <v>0</v>
      </c>
      <c r="G624" s="99">
        <f t="shared" si="354"/>
        <v>0</v>
      </c>
      <c r="H624" s="99">
        <f t="shared" si="354"/>
        <v>0</v>
      </c>
      <c r="I624" s="99">
        <f t="shared" si="354"/>
        <v>0</v>
      </c>
      <c r="J624" s="99">
        <f t="shared" si="354"/>
        <v>0</v>
      </c>
      <c r="K624" s="99">
        <f t="shared" si="354"/>
        <v>0</v>
      </c>
      <c r="L624" s="99">
        <f t="shared" si="354"/>
        <v>0</v>
      </c>
      <c r="M624" s="99">
        <f>IF(M609&lt;&gt;0,M623/M609,0)</f>
        <v>0</v>
      </c>
      <c r="N624" s="99">
        <f>IF(N609&lt;&gt;0,N623/N609,0)</f>
        <v>0</v>
      </c>
      <c r="O624" s="99">
        <f>IF(O609&lt;&gt;0,O623/O609,0)</f>
        <v>0</v>
      </c>
      <c r="P624" s="61">
        <f>IF(P609&lt;&gt;0,P623/P609,0)</f>
        <v>0</v>
      </c>
      <c r="Q624" s="23"/>
      <c r="R624" s="62" t="s">
        <v>20</v>
      </c>
      <c r="S624" s="92"/>
      <c r="T624" s="23" t="str">
        <f>IF(COUNTIF('[3]Correpondance  PREPA MARG'!A:A,'Prépa marge'!C624)=0,IF(U623="démarque connue (valeur)","",T623),'Prépa marge'!C624)</f>
        <v/>
      </c>
      <c r="U624" s="23" t="str">
        <f t="shared" si="336"/>
        <v/>
      </c>
      <c r="V624" t="str">
        <f>IF(U624="","",IF(U624="CA HT",SUMIF('[3]Correpondance  PREPA MARG'!A:A,'Prépa marge'!T624,'[3]Correpondance  PREPA MARG'!CO:CO),""))</f>
        <v/>
      </c>
      <c r="W624" t="str">
        <f t="shared" si="331"/>
        <v/>
      </c>
      <c r="X624" t="str">
        <f>IF(U624="","",IF(AND(U624="Marge ABACO (valeur)",X618=""),SUMIF('[3]Correpondance  PREPA MARG'!A:A,'Prépa marge'!T624,'[3]Correpondance  PREPA MARG'!DB:DB),""))</f>
        <v/>
      </c>
      <c r="Y624" t="str">
        <f>IF(U624="","",IF(U624="Frais accessoires",SUMIF('[3]Correpondance  PREPA MARG'!A:A,'Prépa marge'!T624,'[3]Correpondance  PREPA MARG'!AO:AO),""))</f>
        <v/>
      </c>
      <c r="Z624" t="str">
        <f>IF(U624="","",IF(U624="Cotisation Centrale",SUMIF('[3]Correpondance  PREPA MARG'!A:A,'Prépa marge'!T624,'[3]Correpondance  PREPA MARG'!BO:BO),""))</f>
        <v/>
      </c>
      <c r="AA624" t="str">
        <f>IF(U624="","",IF(U624="CA HT REEL",SUMIF('[3]Correpondance  PREPA MARG'!A:A,'Prépa marge'!T624,'[3]Correpondance  PREPA MARG'!AB:AB),""))</f>
        <v/>
      </c>
      <c r="AB624" t="str">
        <f>IF(U624="","",IF(U624="CAMV REEL",SUMIF('[3]Correpondance  PREPA MARG'!A:A,'Prépa marge'!T624,'[3]Correpondance  PREPA MARG'!BB:BB),""))</f>
        <v/>
      </c>
      <c r="AC624" t="str">
        <f>IF(U624="","",IF(U624="démarque connue (valeur)",SUMIF('[3]Correpondance  PREPA MARG'!A:A,'Prépa marge'!T624,'[3]Correpondance  PREPA MARG'!DO:DO),""))</f>
        <v/>
      </c>
      <c r="AD624" s="2" t="str">
        <f t="shared" si="334"/>
        <v/>
      </c>
      <c r="AF624" t="s">
        <v>20</v>
      </c>
    </row>
    <row r="625" spans="1:32" hidden="1">
      <c r="A625" s="23"/>
      <c r="B625" s="23"/>
      <c r="C625" s="100" t="s">
        <v>36</v>
      </c>
      <c r="D625" s="47">
        <f t="shared" ref="D625:L625" si="355">D605-D617-D620-D621-D623</f>
        <v>0</v>
      </c>
      <c r="E625" s="47">
        <f t="shared" si="355"/>
        <v>0</v>
      </c>
      <c r="F625" s="47">
        <f t="shared" si="355"/>
        <v>0</v>
      </c>
      <c r="G625" s="47">
        <f t="shared" si="355"/>
        <v>0</v>
      </c>
      <c r="H625" s="47">
        <f t="shared" si="355"/>
        <v>0</v>
      </c>
      <c r="I625" s="47">
        <f t="shared" si="355"/>
        <v>0</v>
      </c>
      <c r="J625" s="47">
        <f t="shared" si="355"/>
        <v>0</v>
      </c>
      <c r="K625" s="47">
        <f t="shared" si="355"/>
        <v>0</v>
      </c>
      <c r="L625" s="47">
        <f t="shared" si="355"/>
        <v>0</v>
      </c>
      <c r="M625" s="47">
        <f>M605-M617-M620-M621-M623</f>
        <v>0</v>
      </c>
      <c r="N625" s="47">
        <f>N605-N617-N620-N621-N623</f>
        <v>0</v>
      </c>
      <c r="O625" s="47">
        <f>O605-O617-O620-O621-O623</f>
        <v>0</v>
      </c>
      <c r="P625" s="101">
        <f>SUM(D625:O625)</f>
        <v>0</v>
      </c>
      <c r="Q625" s="23"/>
      <c r="R625" s="102" t="s">
        <v>20</v>
      </c>
      <c r="S625" s="92"/>
      <c r="T625" s="23" t="str">
        <f>IF(COUNTIF('[3]Correpondance  PREPA MARG'!A:A,'Prépa marge'!C625)=0,IF(U624="démarque connue (valeur)","",T624),'Prépa marge'!C625)</f>
        <v/>
      </c>
      <c r="U625" s="23" t="str">
        <f t="shared" si="336"/>
        <v/>
      </c>
      <c r="V625" t="str">
        <f>IF(U625="","",IF(U625="CA HT",SUMIF('[3]Correpondance  PREPA MARG'!A:A,'Prépa marge'!T625,'[3]Correpondance  PREPA MARG'!CO:CO),""))</f>
        <v/>
      </c>
      <c r="W625" t="str">
        <f t="shared" si="331"/>
        <v/>
      </c>
      <c r="X625" t="str">
        <f>IF(U625="","",IF(AND(U625="Marge ABACO (valeur)",X619=""),SUMIF('[3]Correpondance  PREPA MARG'!A:A,'Prépa marge'!T625,'[3]Correpondance  PREPA MARG'!DB:DB),""))</f>
        <v/>
      </c>
      <c r="Y625" t="str">
        <f>IF(U625="","",IF(U625="Frais accessoires",SUMIF('[3]Correpondance  PREPA MARG'!A:A,'Prépa marge'!T625,'[3]Correpondance  PREPA MARG'!AO:AO),""))</f>
        <v/>
      </c>
      <c r="Z625" t="str">
        <f>IF(U625="","",IF(U625="Cotisation Centrale",SUMIF('[3]Correpondance  PREPA MARG'!A:A,'Prépa marge'!T625,'[3]Correpondance  PREPA MARG'!BO:BO),""))</f>
        <v/>
      </c>
      <c r="AA625" t="str">
        <f>IF(U625="","",IF(U625="CA HT REEL",SUMIF('[3]Correpondance  PREPA MARG'!A:A,'Prépa marge'!T625,'[3]Correpondance  PREPA MARG'!AB:AB),""))</f>
        <v/>
      </c>
      <c r="AB625" t="str">
        <f>IF(U625="","",IF(U625="CAMV REEL",SUMIF('[3]Correpondance  PREPA MARG'!A:A,'Prépa marge'!T625,'[3]Correpondance  PREPA MARG'!BB:BB),""))</f>
        <v/>
      </c>
      <c r="AC625" t="str">
        <f>IF(U625="","",IF(U625="démarque connue (valeur)",SUMIF('[3]Correpondance  PREPA MARG'!A:A,'Prépa marge'!T625,'[3]Correpondance  PREPA MARG'!DO:DO),""))</f>
        <v/>
      </c>
      <c r="AD625" s="2" t="str">
        <f t="shared" si="334"/>
        <v/>
      </c>
      <c r="AF625" t="s">
        <v>20</v>
      </c>
    </row>
    <row r="626" spans="1:32" hidden="1">
      <c r="A626" s="23"/>
      <c r="B626" s="23"/>
      <c r="C626" s="50" t="s">
        <v>37</v>
      </c>
      <c r="D626" s="67">
        <f t="shared" ref="D626:L626" si="356">D618+D619+D622+D624</f>
        <v>0</v>
      </c>
      <c r="E626" s="67">
        <f t="shared" si="356"/>
        <v>0</v>
      </c>
      <c r="F626" s="67">
        <f t="shared" si="356"/>
        <v>0</v>
      </c>
      <c r="G626" s="67">
        <f t="shared" si="356"/>
        <v>0</v>
      </c>
      <c r="H626" s="67">
        <f t="shared" si="356"/>
        <v>0</v>
      </c>
      <c r="I626" s="67">
        <f t="shared" si="356"/>
        <v>0</v>
      </c>
      <c r="J626" s="67">
        <f t="shared" si="356"/>
        <v>0</v>
      </c>
      <c r="K626" s="67">
        <f t="shared" si="356"/>
        <v>0</v>
      </c>
      <c r="L626" s="67">
        <f t="shared" si="356"/>
        <v>0</v>
      </c>
      <c r="M626" s="67">
        <f>M618+M619+M622+M624</f>
        <v>0</v>
      </c>
      <c r="N626" s="67">
        <f>N618+N619+N622+N624</f>
        <v>0</v>
      </c>
      <c r="O626" s="67">
        <f>O618+O619+O622+O624</f>
        <v>0</v>
      </c>
      <c r="P626" s="67">
        <f>P618+P619+P622+P624</f>
        <v>0</v>
      </c>
      <c r="Q626" s="23"/>
      <c r="R626" s="68" t="s">
        <v>20</v>
      </c>
      <c r="S626" s="92"/>
      <c r="T626" s="23" t="str">
        <f>IF(COUNTIF('[3]Correpondance  PREPA MARG'!A:A,'Prépa marge'!C626)=0,IF(U625="démarque connue (valeur)","",T625),'Prépa marge'!C626)</f>
        <v/>
      </c>
      <c r="U626" s="23" t="str">
        <f t="shared" si="336"/>
        <v/>
      </c>
      <c r="V626" t="str">
        <f>IF(U626="","",IF(U626="CA HT",SUMIF('[3]Correpondance  PREPA MARG'!A:A,'Prépa marge'!T626,'[3]Correpondance  PREPA MARG'!CO:CO),""))</f>
        <v/>
      </c>
      <c r="W626" t="str">
        <f t="shared" si="331"/>
        <v/>
      </c>
      <c r="X626" t="str">
        <f>IF(U626="","",IF(AND(U626="Marge ABACO (valeur)",X620=""),SUMIF('[3]Correpondance  PREPA MARG'!A:A,'Prépa marge'!T626,'[3]Correpondance  PREPA MARG'!DB:DB),""))</f>
        <v/>
      </c>
      <c r="Y626" t="str">
        <f>IF(U626="","",IF(U626="Frais accessoires",SUMIF('[3]Correpondance  PREPA MARG'!A:A,'Prépa marge'!T626,'[3]Correpondance  PREPA MARG'!AO:AO),""))</f>
        <v/>
      </c>
      <c r="Z626" t="str">
        <f>IF(U626="","",IF(U626="Cotisation Centrale",SUMIF('[3]Correpondance  PREPA MARG'!A:A,'Prépa marge'!T626,'[3]Correpondance  PREPA MARG'!BO:BO),""))</f>
        <v/>
      </c>
      <c r="AA626" t="str">
        <f>IF(U626="","",IF(U626="CA HT REEL",SUMIF('[3]Correpondance  PREPA MARG'!A:A,'Prépa marge'!T626,'[3]Correpondance  PREPA MARG'!AB:AB),""))</f>
        <v/>
      </c>
      <c r="AB626" t="str">
        <f>IF(U626="","",IF(U626="CAMV REEL",SUMIF('[3]Correpondance  PREPA MARG'!A:A,'Prépa marge'!T626,'[3]Correpondance  PREPA MARG'!BB:BB),""))</f>
        <v/>
      </c>
      <c r="AC626" t="str">
        <f>IF(U626="","",IF(U626="démarque connue (valeur)",SUMIF('[3]Correpondance  PREPA MARG'!A:A,'Prépa marge'!T626,'[3]Correpondance  PREPA MARG'!DO:DO),""))</f>
        <v/>
      </c>
      <c r="AD626" s="2" t="str">
        <f t="shared" si="334"/>
        <v/>
      </c>
      <c r="AF626" t="s">
        <v>20</v>
      </c>
    </row>
    <row r="627" spans="1:32" hidden="1">
      <c r="A627" s="23"/>
      <c r="B627" s="23"/>
      <c r="C627" s="50" t="s">
        <v>38</v>
      </c>
      <c r="D627" s="103">
        <f t="shared" ref="D627:L627" si="357">D617+D620+D621+D623</f>
        <v>0</v>
      </c>
      <c r="E627" s="103">
        <f t="shared" si="357"/>
        <v>0</v>
      </c>
      <c r="F627" s="103">
        <f t="shared" si="357"/>
        <v>0</v>
      </c>
      <c r="G627" s="103">
        <f t="shared" si="357"/>
        <v>0</v>
      </c>
      <c r="H627" s="103">
        <f t="shared" si="357"/>
        <v>0</v>
      </c>
      <c r="I627" s="103">
        <f t="shared" si="357"/>
        <v>0</v>
      </c>
      <c r="J627" s="103">
        <f t="shared" si="357"/>
        <v>0</v>
      </c>
      <c r="K627" s="103">
        <f t="shared" si="357"/>
        <v>0</v>
      </c>
      <c r="L627" s="103">
        <f t="shared" si="357"/>
        <v>0</v>
      </c>
      <c r="M627" s="103">
        <f>M617+M620+M621+M623</f>
        <v>0</v>
      </c>
      <c r="N627" s="103">
        <f>N617+N620+N621+N623</f>
        <v>0</v>
      </c>
      <c r="O627" s="103">
        <f>O617+O620+O621+O623</f>
        <v>0</v>
      </c>
      <c r="P627" s="103">
        <f>P617+P620+P621+P623</f>
        <v>0</v>
      </c>
      <c r="Q627" s="23"/>
      <c r="R627" s="104" t="s">
        <v>20</v>
      </c>
      <c r="S627" s="92"/>
      <c r="T627" s="23" t="str">
        <f>IF(COUNTIF('[3]Correpondance  PREPA MARG'!A:A,'Prépa marge'!C627)=0,IF(U626="démarque connue (valeur)","",T626),'Prépa marge'!C627)</f>
        <v/>
      </c>
      <c r="U627" s="23" t="str">
        <f t="shared" si="336"/>
        <v/>
      </c>
      <c r="V627" t="str">
        <f>IF(U627="","",IF(U627="CA HT",SUMIF('[3]Correpondance  PREPA MARG'!A:A,'Prépa marge'!T627,'[3]Correpondance  PREPA MARG'!CO:CO),""))</f>
        <v/>
      </c>
      <c r="W627" t="str">
        <f t="shared" si="331"/>
        <v/>
      </c>
      <c r="X627" t="str">
        <f>IF(U627="","",IF(AND(U627="Marge ABACO (valeur)",X621=""),SUMIF('[3]Correpondance  PREPA MARG'!A:A,'Prépa marge'!T627,'[3]Correpondance  PREPA MARG'!DB:DB),""))</f>
        <v/>
      </c>
      <c r="Y627" t="str">
        <f>IF(U627="","",IF(U627="Frais accessoires",SUMIF('[3]Correpondance  PREPA MARG'!A:A,'Prépa marge'!T627,'[3]Correpondance  PREPA MARG'!AO:AO),""))</f>
        <v/>
      </c>
      <c r="Z627" t="str">
        <f>IF(U627="","",IF(U627="Cotisation Centrale",SUMIF('[3]Correpondance  PREPA MARG'!A:A,'Prépa marge'!T627,'[3]Correpondance  PREPA MARG'!BO:BO),""))</f>
        <v/>
      </c>
      <c r="AA627" t="str">
        <f>IF(U627="","",IF(U627="CA HT REEL",SUMIF('[3]Correpondance  PREPA MARG'!A:A,'Prépa marge'!T627,'[3]Correpondance  PREPA MARG'!AB:AB),""))</f>
        <v/>
      </c>
      <c r="AB627" t="str">
        <f>IF(U627="","",IF(U627="CAMV REEL",SUMIF('[3]Correpondance  PREPA MARG'!A:A,'Prépa marge'!T627,'[3]Correpondance  PREPA MARG'!BB:BB),""))</f>
        <v/>
      </c>
      <c r="AC627" t="str">
        <f>IF(U627="","",IF(U627="démarque connue (valeur)",SUMIF('[3]Correpondance  PREPA MARG'!A:A,'Prépa marge'!T627,'[3]Correpondance  PREPA MARG'!DO:DO),""))</f>
        <v/>
      </c>
      <c r="AD627" s="2" t="str">
        <f t="shared" si="334"/>
        <v/>
      </c>
      <c r="AF627" t="s">
        <v>20</v>
      </c>
    </row>
    <row r="628" spans="1:32" hidden="1">
      <c r="A628" s="23"/>
      <c r="B628" s="23"/>
      <c r="C628" s="23"/>
      <c r="D628" s="23"/>
      <c r="E628" s="23"/>
      <c r="F628" s="23"/>
      <c r="G628" s="23"/>
      <c r="H628" s="23"/>
      <c r="I628" s="23"/>
      <c r="J628" s="23"/>
      <c r="K628" s="23"/>
      <c r="L628" s="23"/>
      <c r="M628" s="23"/>
      <c r="N628" s="23"/>
      <c r="O628" s="23"/>
      <c r="P628" s="23"/>
      <c r="Q628" s="23"/>
      <c r="R628" s="29" t="s">
        <v>20</v>
      </c>
      <c r="S628" s="23"/>
      <c r="T628" s="23" t="str">
        <f>IF(COUNTIF('[3]Correpondance  PREPA MARG'!A:A,'Prépa marge'!C628)=0,IF(U627="démarque connue (valeur)","",T627),'Prépa marge'!C628)</f>
        <v/>
      </c>
      <c r="U628" s="23" t="str">
        <f t="shared" si="336"/>
        <v/>
      </c>
      <c r="V628" t="str">
        <f>IF(U628="","",IF(U628="CA HT",SUMIF('[3]Correpondance  PREPA MARG'!A:A,'Prépa marge'!T628,'[3]Correpondance  PREPA MARG'!CO:CO),""))</f>
        <v/>
      </c>
      <c r="W628" t="str">
        <f t="shared" si="331"/>
        <v/>
      </c>
      <c r="X628" t="str">
        <f>IF(U628="","",IF(AND(U628="Marge ABACO (valeur)",X622=""),SUMIF('[3]Correpondance  PREPA MARG'!A:A,'Prépa marge'!T628,'[3]Correpondance  PREPA MARG'!DB:DB),""))</f>
        <v/>
      </c>
      <c r="Y628" t="str">
        <f>IF(U628="","",IF(U628="Frais accessoires",SUMIF('[3]Correpondance  PREPA MARG'!A:A,'Prépa marge'!T628,'[3]Correpondance  PREPA MARG'!AO:AO),""))</f>
        <v/>
      </c>
      <c r="Z628" t="str">
        <f>IF(U628="","",IF(U628="Cotisation Centrale",SUMIF('[3]Correpondance  PREPA MARG'!A:A,'Prépa marge'!T628,'[3]Correpondance  PREPA MARG'!BO:BO),""))</f>
        <v/>
      </c>
      <c r="AA628" t="str">
        <f>IF(U628="","",IF(U628="CA HT REEL",SUMIF('[3]Correpondance  PREPA MARG'!A:A,'Prépa marge'!T628,'[3]Correpondance  PREPA MARG'!AB:AB),""))</f>
        <v/>
      </c>
      <c r="AB628" t="str">
        <f>IF(U628="","",IF(U628="CAMV REEL",SUMIF('[3]Correpondance  PREPA MARG'!A:A,'Prépa marge'!T628,'[3]Correpondance  PREPA MARG'!BB:BB),""))</f>
        <v/>
      </c>
      <c r="AC628" t="str">
        <f>IF(U628="","",IF(U628="démarque connue (valeur)",SUMIF('[3]Correpondance  PREPA MARG'!A:A,'Prépa marge'!T628,'[3]Correpondance  PREPA MARG'!DO:DO),""))</f>
        <v/>
      </c>
      <c r="AD628" s="2" t="str">
        <f t="shared" si="334"/>
        <v/>
      </c>
      <c r="AF628" t="s">
        <v>20</v>
      </c>
    </row>
    <row r="629" spans="1:32" hidden="1">
      <c r="A629" s="23"/>
      <c r="B629" s="23"/>
      <c r="C629" s="30" t="s">
        <v>39</v>
      </c>
      <c r="D629" s="105"/>
      <c r="E629" s="105"/>
      <c r="F629" s="105"/>
      <c r="G629" s="105"/>
      <c r="H629" s="105"/>
      <c r="I629" s="105"/>
      <c r="J629" s="105"/>
      <c r="K629" s="105"/>
      <c r="L629" s="105"/>
      <c r="M629" s="105"/>
      <c r="N629" s="105"/>
      <c r="O629" s="105"/>
      <c r="P629" s="32"/>
      <c r="Q629" s="23"/>
      <c r="R629" s="33" t="s">
        <v>20</v>
      </c>
      <c r="S629" s="92"/>
      <c r="T629" s="23" t="str">
        <f>IF(COUNTIF('[3]Correpondance  PREPA MARG'!A:A,'Prépa marge'!C629)=0,IF(U628="démarque connue (valeur)","",T628),'Prépa marge'!C629)</f>
        <v/>
      </c>
      <c r="U629" s="23" t="str">
        <f t="shared" si="336"/>
        <v/>
      </c>
      <c r="V629" t="str">
        <f>IF(U629="","",IF(U629="CA HT",SUMIF('[3]Correpondance  PREPA MARG'!A:A,'Prépa marge'!T629,'[3]Correpondance  PREPA MARG'!CO:CO),""))</f>
        <v/>
      </c>
      <c r="W629" t="str">
        <f t="shared" si="331"/>
        <v/>
      </c>
      <c r="X629" t="str">
        <f>IF(U629="","",IF(AND(U629="Marge ABACO (valeur)",X623=""),SUMIF('[3]Correpondance  PREPA MARG'!A:A,'Prépa marge'!T629,'[3]Correpondance  PREPA MARG'!DB:DB),""))</f>
        <v/>
      </c>
      <c r="Y629" t="str">
        <f>IF(U629="","",IF(U629="Frais accessoires",SUMIF('[3]Correpondance  PREPA MARG'!A:A,'Prépa marge'!T629,'[3]Correpondance  PREPA MARG'!AO:AO),""))</f>
        <v/>
      </c>
      <c r="Z629" t="str">
        <f>IF(U629="","",IF(U629="Cotisation Centrale",SUMIF('[3]Correpondance  PREPA MARG'!A:A,'Prépa marge'!T629,'[3]Correpondance  PREPA MARG'!BO:BO),""))</f>
        <v/>
      </c>
      <c r="AA629" t="str">
        <f>IF(U629="","",IF(U629="CA HT REEL",SUMIF('[3]Correpondance  PREPA MARG'!A:A,'Prépa marge'!T629,'[3]Correpondance  PREPA MARG'!AB:AB),""))</f>
        <v/>
      </c>
      <c r="AB629" t="str">
        <f>IF(U629="","",IF(U629="CAMV REEL",SUMIF('[3]Correpondance  PREPA MARG'!A:A,'Prépa marge'!T629,'[3]Correpondance  PREPA MARG'!BB:BB),""))</f>
        <v/>
      </c>
      <c r="AC629" t="str">
        <f>IF(U629="","",IF(U629="démarque connue (valeur)",SUMIF('[3]Correpondance  PREPA MARG'!A:A,'Prépa marge'!T629,'[3]Correpondance  PREPA MARG'!DO:DO),""))</f>
        <v/>
      </c>
      <c r="AD629" s="2" t="str">
        <f t="shared" si="334"/>
        <v/>
      </c>
      <c r="AF629" t="s">
        <v>20</v>
      </c>
    </row>
    <row r="630" spans="1:32" hidden="1">
      <c r="A630" s="23"/>
      <c r="B630" s="23"/>
      <c r="C630" s="106" t="s">
        <v>40</v>
      </c>
      <c r="D630" s="107">
        <f t="shared" ref="D630:L630" si="358">IF(D609&lt;&gt;0,D625/D609,0)</f>
        <v>0</v>
      </c>
      <c r="E630" s="107">
        <f t="shared" si="358"/>
        <v>0</v>
      </c>
      <c r="F630" s="107">
        <f t="shared" si="358"/>
        <v>0</v>
      </c>
      <c r="G630" s="107">
        <f t="shared" si="358"/>
        <v>0</v>
      </c>
      <c r="H630" s="107">
        <f t="shared" si="358"/>
        <v>0</v>
      </c>
      <c r="I630" s="107">
        <f t="shared" si="358"/>
        <v>0</v>
      </c>
      <c r="J630" s="107">
        <f t="shared" si="358"/>
        <v>0</v>
      </c>
      <c r="K630" s="107">
        <f t="shared" si="358"/>
        <v>0</v>
      </c>
      <c r="L630" s="107">
        <f t="shared" si="358"/>
        <v>0</v>
      </c>
      <c r="M630" s="107">
        <f>IF(M609&lt;&gt;0,M625/M609,0)</f>
        <v>0</v>
      </c>
      <c r="N630" s="107">
        <f>IF(N609&lt;&gt;0,N625/N609,0)</f>
        <v>0</v>
      </c>
      <c r="O630" s="107">
        <f>IF(O609&lt;&gt;0,O625/O609,0)</f>
        <v>0</v>
      </c>
      <c r="P630" s="107">
        <f>IF(P609&lt;&gt;0,P625/P609,0)</f>
        <v>0</v>
      </c>
      <c r="Q630" s="23"/>
      <c r="R630" s="108" t="s">
        <v>20</v>
      </c>
      <c r="S630" s="92"/>
      <c r="T630" s="23" t="str">
        <f>IF(COUNTIF('[3]Correpondance  PREPA MARG'!A:A,'Prépa marge'!C630)=0,IF(U629="démarque connue (valeur)","",T629),'Prépa marge'!C630)</f>
        <v/>
      </c>
      <c r="U630" s="23" t="str">
        <f t="shared" si="336"/>
        <v/>
      </c>
      <c r="V630" t="str">
        <f>IF(U630="","",IF(U630="CA HT",SUMIF('[3]Correpondance  PREPA MARG'!A:A,'Prépa marge'!T630,'[3]Correpondance  PREPA MARG'!CO:CO),""))</f>
        <v/>
      </c>
      <c r="W630" t="str">
        <f t="shared" si="331"/>
        <v/>
      </c>
      <c r="X630" t="str">
        <f>IF(U630="","",IF(AND(U630="Marge ABACO (valeur)",X624=""),SUMIF('[3]Correpondance  PREPA MARG'!A:A,'Prépa marge'!T630,'[3]Correpondance  PREPA MARG'!DB:DB),""))</f>
        <v/>
      </c>
      <c r="Y630" t="str">
        <f>IF(U630="","",IF(U630="Frais accessoires",SUMIF('[3]Correpondance  PREPA MARG'!A:A,'Prépa marge'!T630,'[3]Correpondance  PREPA MARG'!AO:AO),""))</f>
        <v/>
      </c>
      <c r="Z630" t="str">
        <f>IF(U630="","",IF(U630="Cotisation Centrale",SUMIF('[3]Correpondance  PREPA MARG'!A:A,'Prépa marge'!T630,'[3]Correpondance  PREPA MARG'!BO:BO),""))</f>
        <v/>
      </c>
      <c r="AA630" t="str">
        <f>IF(U630="","",IF(U630="CA HT REEL",SUMIF('[3]Correpondance  PREPA MARG'!A:A,'Prépa marge'!T630,'[3]Correpondance  PREPA MARG'!AB:AB),""))</f>
        <v/>
      </c>
      <c r="AB630" t="str">
        <f>IF(U630="","",IF(U630="CAMV REEL",SUMIF('[3]Correpondance  PREPA MARG'!A:A,'Prépa marge'!T630,'[3]Correpondance  PREPA MARG'!BB:BB),""))</f>
        <v/>
      </c>
      <c r="AC630" t="str">
        <f>IF(U630="","",IF(U630="démarque connue (valeur)",SUMIF('[3]Correpondance  PREPA MARG'!A:A,'Prépa marge'!T630,'[3]Correpondance  PREPA MARG'!DO:DO),""))</f>
        <v/>
      </c>
      <c r="AD630" s="2" t="str">
        <f t="shared" si="334"/>
        <v/>
      </c>
      <c r="AF630" t="s">
        <v>20</v>
      </c>
    </row>
    <row r="631" spans="1:32" hidden="1">
      <c r="A631" s="23"/>
      <c r="B631" s="23"/>
      <c r="C631" s="109" t="s">
        <v>41</v>
      </c>
      <c r="D631" s="110">
        <f>D625</f>
        <v>0</v>
      </c>
      <c r="E631" s="110">
        <f t="shared" ref="E631:L631" si="359">D631+E625</f>
        <v>0</v>
      </c>
      <c r="F631" s="110">
        <f t="shared" si="359"/>
        <v>0</v>
      </c>
      <c r="G631" s="110">
        <f t="shared" si="359"/>
        <v>0</v>
      </c>
      <c r="H631" s="110">
        <f t="shared" si="359"/>
        <v>0</v>
      </c>
      <c r="I631" s="110">
        <f t="shared" si="359"/>
        <v>0</v>
      </c>
      <c r="J631" s="110">
        <f t="shared" si="359"/>
        <v>0</v>
      </c>
      <c r="K631" s="110">
        <f t="shared" si="359"/>
        <v>0</v>
      </c>
      <c r="L631" s="110">
        <f t="shared" si="359"/>
        <v>0</v>
      </c>
      <c r="M631" s="110">
        <f>L631+M625</f>
        <v>0</v>
      </c>
      <c r="N631" s="110">
        <f>M631+N625</f>
        <v>0</v>
      </c>
      <c r="O631" s="110">
        <f>N631+O625</f>
        <v>0</v>
      </c>
      <c r="P631" s="111"/>
      <c r="Q631" s="23"/>
      <c r="R631" s="112" t="s">
        <v>20</v>
      </c>
      <c r="S631" s="92"/>
      <c r="T631" s="23" t="str">
        <f>IF(COUNTIF('[3]Correpondance  PREPA MARG'!A:A,'Prépa marge'!C631)=0,IF(U630="démarque connue (valeur)","",T630),'Prépa marge'!C631)</f>
        <v/>
      </c>
      <c r="U631" s="23" t="str">
        <f t="shared" si="336"/>
        <v/>
      </c>
      <c r="V631" t="str">
        <f>IF(U631="","",IF(U631="CA HT",SUMIF('[3]Correpondance  PREPA MARG'!A:A,'Prépa marge'!T631,'[3]Correpondance  PREPA MARG'!CO:CO),""))</f>
        <v/>
      </c>
      <c r="W631" t="str">
        <f t="shared" si="331"/>
        <v/>
      </c>
      <c r="X631" t="str">
        <f>IF(U631="","",IF(AND(U631="Marge ABACO (valeur)",X625=""),SUMIF('[3]Correpondance  PREPA MARG'!A:A,'Prépa marge'!T631,'[3]Correpondance  PREPA MARG'!DB:DB),""))</f>
        <v/>
      </c>
      <c r="Y631" t="str">
        <f>IF(U631="","",IF(U631="Frais accessoires",SUMIF('[3]Correpondance  PREPA MARG'!A:A,'Prépa marge'!T631,'[3]Correpondance  PREPA MARG'!AO:AO),""))</f>
        <v/>
      </c>
      <c r="Z631" t="str">
        <f>IF(U631="","",IF(U631="Cotisation Centrale",SUMIF('[3]Correpondance  PREPA MARG'!A:A,'Prépa marge'!T631,'[3]Correpondance  PREPA MARG'!BO:BO),""))</f>
        <v/>
      </c>
      <c r="AA631" t="str">
        <f>IF(U631="","",IF(U631="CA HT REEL",SUMIF('[3]Correpondance  PREPA MARG'!A:A,'Prépa marge'!T631,'[3]Correpondance  PREPA MARG'!AB:AB),""))</f>
        <v/>
      </c>
      <c r="AB631" t="str">
        <f>IF(U631="","",IF(U631="CAMV REEL",SUMIF('[3]Correpondance  PREPA MARG'!A:A,'Prépa marge'!T631,'[3]Correpondance  PREPA MARG'!BB:BB),""))</f>
        <v/>
      </c>
      <c r="AC631" t="str">
        <f>IF(U631="","",IF(U631="démarque connue (valeur)",SUMIF('[3]Correpondance  PREPA MARG'!A:A,'Prépa marge'!T631,'[3]Correpondance  PREPA MARG'!DO:DO),""))</f>
        <v/>
      </c>
      <c r="AD631" s="2" t="str">
        <f t="shared" si="334"/>
        <v/>
      </c>
      <c r="AF631" t="s">
        <v>20</v>
      </c>
    </row>
    <row r="632" spans="1:32" hidden="1">
      <c r="A632" s="23"/>
      <c r="B632" s="23"/>
      <c r="C632" s="109" t="s">
        <v>42</v>
      </c>
      <c r="D632" s="110">
        <f>D609</f>
        <v>0</v>
      </c>
      <c r="E632" s="110">
        <f t="shared" ref="E632:L632" si="360">D632+E609</f>
        <v>0</v>
      </c>
      <c r="F632" s="110">
        <f t="shared" si="360"/>
        <v>0</v>
      </c>
      <c r="G632" s="110">
        <f t="shared" si="360"/>
        <v>0</v>
      </c>
      <c r="H632" s="110">
        <f t="shared" si="360"/>
        <v>0</v>
      </c>
      <c r="I632" s="110">
        <f t="shared" si="360"/>
        <v>0</v>
      </c>
      <c r="J632" s="110">
        <f t="shared" si="360"/>
        <v>0</v>
      </c>
      <c r="K632" s="110">
        <f t="shared" si="360"/>
        <v>0</v>
      </c>
      <c r="L632" s="110">
        <f t="shared" si="360"/>
        <v>0</v>
      </c>
      <c r="M632" s="110">
        <f>L632+M609</f>
        <v>0</v>
      </c>
      <c r="N632" s="110">
        <f>M632+N609</f>
        <v>0</v>
      </c>
      <c r="O632" s="110">
        <f>N632+O609</f>
        <v>0</v>
      </c>
      <c r="P632" s="111"/>
      <c r="Q632" s="23"/>
      <c r="R632" s="112" t="s">
        <v>20</v>
      </c>
      <c r="S632" s="92"/>
      <c r="T632" s="23" t="str">
        <f>IF(COUNTIF('[3]Correpondance  PREPA MARG'!A:A,'Prépa marge'!C632)=0,IF(U631="démarque connue (valeur)","",T631),'Prépa marge'!C632)</f>
        <v/>
      </c>
      <c r="U632" s="23" t="str">
        <f t="shared" si="336"/>
        <v/>
      </c>
      <c r="V632" t="str">
        <f>IF(U632="","",IF(U632="CA HT",SUMIF('[3]Correpondance  PREPA MARG'!A:A,'Prépa marge'!T632,'[3]Correpondance  PREPA MARG'!CO:CO),""))</f>
        <v/>
      </c>
      <c r="W632" t="str">
        <f t="shared" si="331"/>
        <v/>
      </c>
      <c r="X632" t="str">
        <f>IF(U632="","",IF(AND(U632="Marge ABACO (valeur)",X626=""),SUMIF('[3]Correpondance  PREPA MARG'!A:A,'Prépa marge'!T632,'[3]Correpondance  PREPA MARG'!DB:DB),""))</f>
        <v/>
      </c>
      <c r="Y632" t="str">
        <f>IF(U632="","",IF(U632="Frais accessoires",SUMIF('[3]Correpondance  PREPA MARG'!A:A,'Prépa marge'!T632,'[3]Correpondance  PREPA MARG'!AO:AO),""))</f>
        <v/>
      </c>
      <c r="Z632" t="str">
        <f>IF(U632="","",IF(U632="Cotisation Centrale",SUMIF('[3]Correpondance  PREPA MARG'!A:A,'Prépa marge'!T632,'[3]Correpondance  PREPA MARG'!BO:BO),""))</f>
        <v/>
      </c>
      <c r="AA632" t="str">
        <f>IF(U632="","",IF(U632="CA HT REEL",SUMIF('[3]Correpondance  PREPA MARG'!A:A,'Prépa marge'!T632,'[3]Correpondance  PREPA MARG'!AB:AB),""))</f>
        <v/>
      </c>
      <c r="AB632" t="str">
        <f>IF(U632="","",IF(U632="CAMV REEL",SUMIF('[3]Correpondance  PREPA MARG'!A:A,'Prépa marge'!T632,'[3]Correpondance  PREPA MARG'!BB:BB),""))</f>
        <v/>
      </c>
      <c r="AC632" t="str">
        <f>IF(U632="","",IF(U632="démarque connue (valeur)",SUMIF('[3]Correpondance  PREPA MARG'!A:A,'Prépa marge'!T632,'[3]Correpondance  PREPA MARG'!DO:DO),""))</f>
        <v/>
      </c>
      <c r="AD632" s="2" t="str">
        <f t="shared" si="334"/>
        <v/>
      </c>
      <c r="AF632" t="s">
        <v>20</v>
      </c>
    </row>
    <row r="633" spans="1:32" hidden="1">
      <c r="A633" s="23"/>
      <c r="B633" s="23"/>
      <c r="C633" s="113" t="s">
        <v>43</v>
      </c>
      <c r="D633" s="114">
        <f>D630</f>
        <v>0</v>
      </c>
      <c r="E633" s="114">
        <f t="shared" ref="E633:L633" si="361">IF(E609&lt;&gt;0,E631/E632,0)</f>
        <v>0</v>
      </c>
      <c r="F633" s="114">
        <f t="shared" si="361"/>
        <v>0</v>
      </c>
      <c r="G633" s="114">
        <f t="shared" si="361"/>
        <v>0</v>
      </c>
      <c r="H633" s="114">
        <f t="shared" si="361"/>
        <v>0</v>
      </c>
      <c r="I633" s="114">
        <f t="shared" si="361"/>
        <v>0</v>
      </c>
      <c r="J633" s="114">
        <f t="shared" si="361"/>
        <v>0</v>
      </c>
      <c r="K633" s="114">
        <f t="shared" si="361"/>
        <v>0</v>
      </c>
      <c r="L633" s="114">
        <f t="shared" si="361"/>
        <v>0</v>
      </c>
      <c r="M633" s="114">
        <f>IF(M609&lt;&gt;0,M631/M632,0)</f>
        <v>0</v>
      </c>
      <c r="N633" s="114">
        <f>IF(N609&lt;&gt;0,N631/N632,0)</f>
        <v>0</v>
      </c>
      <c r="O633" s="114">
        <f>IF(O609&lt;&gt;0,O631/O632,0)</f>
        <v>0</v>
      </c>
      <c r="P633" s="115"/>
      <c r="Q633" s="23"/>
      <c r="R633" s="116" t="s">
        <v>20</v>
      </c>
      <c r="S633" s="92"/>
      <c r="T633" s="23" t="str">
        <f>IF(COUNTIF('[3]Correpondance  PREPA MARG'!A:A,'Prépa marge'!C633)=0,IF(U632="démarque connue (valeur)","",T632),'Prépa marge'!C633)</f>
        <v/>
      </c>
      <c r="U633" s="23" t="str">
        <f t="shared" si="336"/>
        <v/>
      </c>
      <c r="V633" t="str">
        <f>IF(U633="","",IF(U633="CA HT",SUMIF('[3]Correpondance  PREPA MARG'!A:A,'Prépa marge'!T633,'[3]Correpondance  PREPA MARG'!CO:CO),""))</f>
        <v/>
      </c>
      <c r="W633" t="str">
        <f t="shared" si="331"/>
        <v/>
      </c>
      <c r="X633" t="str">
        <f>IF(U633="","",IF(AND(U633="Marge ABACO (valeur)",X627=""),SUMIF('[3]Correpondance  PREPA MARG'!A:A,'Prépa marge'!T633,'[3]Correpondance  PREPA MARG'!DB:DB),""))</f>
        <v/>
      </c>
      <c r="Y633" t="str">
        <f>IF(U633="","",IF(U633="Frais accessoires",SUMIF('[3]Correpondance  PREPA MARG'!A:A,'Prépa marge'!T633,'[3]Correpondance  PREPA MARG'!AO:AO),""))</f>
        <v/>
      </c>
      <c r="Z633" t="str">
        <f>IF(U633="","",IF(U633="Cotisation Centrale",SUMIF('[3]Correpondance  PREPA MARG'!A:A,'Prépa marge'!T633,'[3]Correpondance  PREPA MARG'!BO:BO),""))</f>
        <v/>
      </c>
      <c r="AA633" t="str">
        <f>IF(U633="","",IF(U633="CA HT REEL",SUMIF('[3]Correpondance  PREPA MARG'!A:A,'Prépa marge'!T633,'[3]Correpondance  PREPA MARG'!AB:AB),""))</f>
        <v/>
      </c>
      <c r="AB633" t="str">
        <f>IF(U633="","",IF(U633="CAMV REEL",SUMIF('[3]Correpondance  PREPA MARG'!A:A,'Prépa marge'!T633,'[3]Correpondance  PREPA MARG'!BB:BB),""))</f>
        <v/>
      </c>
      <c r="AC633" t="str">
        <f>IF(U633="","",IF(U633="démarque connue (valeur)",SUMIF('[3]Correpondance  PREPA MARG'!A:A,'Prépa marge'!T633,'[3]Correpondance  PREPA MARG'!DO:DO),""))</f>
        <v/>
      </c>
      <c r="AD633" s="2" t="str">
        <f t="shared" si="334"/>
        <v/>
      </c>
      <c r="AF633" t="s">
        <v>20</v>
      </c>
    </row>
    <row r="634" spans="1:32" ht="15.75" hidden="1" thickBot="1">
      <c r="A634" s="23"/>
      <c r="B634" s="23"/>
      <c r="C634" s="117" t="s">
        <v>44</v>
      </c>
      <c r="D634" s="118" t="s">
        <v>14</v>
      </c>
      <c r="E634" s="119" t="s">
        <v>14</v>
      </c>
      <c r="F634" s="119" t="s">
        <v>14</v>
      </c>
      <c r="G634" s="119" t="s">
        <v>14</v>
      </c>
      <c r="H634" s="119" t="s">
        <v>14</v>
      </c>
      <c r="I634" s="119" t="s">
        <v>14</v>
      </c>
      <c r="J634" s="119" t="s">
        <v>14</v>
      </c>
      <c r="K634" s="119" t="s">
        <v>14</v>
      </c>
      <c r="L634" s="119" t="s">
        <v>14</v>
      </c>
      <c r="M634" s="119" t="s">
        <v>14</v>
      </c>
      <c r="N634" s="119" t="s">
        <v>14</v>
      </c>
      <c r="O634" s="119" t="s">
        <v>14</v>
      </c>
      <c r="P634" s="120" t="s">
        <v>14</v>
      </c>
      <c r="Q634" s="23"/>
      <c r="R634" s="121" t="s">
        <v>20</v>
      </c>
      <c r="S634" s="92"/>
      <c r="T634" s="23" t="str">
        <f>IF(COUNTIF('[3]Correpondance  PREPA MARG'!A:A,'Prépa marge'!C634)=0,IF(U633="démarque connue (valeur)","",T633),'Prépa marge'!C634)</f>
        <v/>
      </c>
      <c r="U634" s="23" t="str">
        <f t="shared" si="336"/>
        <v/>
      </c>
      <c r="V634" t="str">
        <f>IF(U634="","",IF(U634="CA HT",SUMIF('[3]Correpondance  PREPA MARG'!A:A,'Prépa marge'!T634,'[3]Correpondance  PREPA MARG'!CO:CO),""))</f>
        <v/>
      </c>
      <c r="W634" t="str">
        <f t="shared" si="331"/>
        <v/>
      </c>
      <c r="X634" t="str">
        <f>IF(U634="","",IF(AND(U634="Marge ABACO (valeur)",X628=""),SUMIF('[3]Correpondance  PREPA MARG'!A:A,'Prépa marge'!T634,'[3]Correpondance  PREPA MARG'!DB:DB),""))</f>
        <v/>
      </c>
      <c r="Y634" t="str">
        <f>IF(U634="","",IF(U634="Frais accessoires",SUMIF('[3]Correpondance  PREPA MARG'!A:A,'Prépa marge'!T634,'[3]Correpondance  PREPA MARG'!AO:AO),""))</f>
        <v/>
      </c>
      <c r="Z634" t="str">
        <f>IF(U634="","",IF(U634="Cotisation Centrale",SUMIF('[3]Correpondance  PREPA MARG'!A:A,'Prépa marge'!T634,'[3]Correpondance  PREPA MARG'!BO:BO),""))</f>
        <v/>
      </c>
      <c r="AA634" t="str">
        <f>IF(U634="","",IF(U634="CA HT REEL",SUMIF('[3]Correpondance  PREPA MARG'!A:A,'Prépa marge'!T634,'[3]Correpondance  PREPA MARG'!AB:AB),""))</f>
        <v/>
      </c>
      <c r="AB634" t="str">
        <f>IF(U634="","",IF(U634="CAMV REEL",SUMIF('[3]Correpondance  PREPA MARG'!A:A,'Prépa marge'!T634,'[3]Correpondance  PREPA MARG'!BB:BB),""))</f>
        <v/>
      </c>
      <c r="AC634" t="str">
        <f>IF(U634="","",IF(U634="démarque connue (valeur)",SUMIF('[3]Correpondance  PREPA MARG'!A:A,'Prépa marge'!T634,'[3]Correpondance  PREPA MARG'!DO:DO),""))</f>
        <v/>
      </c>
      <c r="AD634" s="2" t="str">
        <f t="shared" si="334"/>
        <v/>
      </c>
      <c r="AF634" t="s">
        <v>20</v>
      </c>
    </row>
    <row r="635" spans="1:32" hidden="1">
      <c r="A635" s="23"/>
      <c r="B635" s="23"/>
      <c r="C635" s="23"/>
      <c r="D635" s="23"/>
      <c r="E635" s="23"/>
      <c r="F635" s="23"/>
      <c r="G635" s="23"/>
      <c r="H635" s="23"/>
      <c r="I635" s="23"/>
      <c r="J635" s="23"/>
      <c r="K635" s="23"/>
      <c r="L635" s="23"/>
      <c r="M635" s="23"/>
      <c r="N635" s="23"/>
      <c r="O635" s="23"/>
      <c r="P635" s="23"/>
      <c r="Q635" s="23"/>
      <c r="R635" s="29" t="s">
        <v>20</v>
      </c>
      <c r="S635" s="92"/>
      <c r="T635" s="23" t="str">
        <f>IF(COUNTIF('[3]Correpondance  PREPA MARG'!A:A,'Prépa marge'!C635)=0,IF(U634="démarque connue (valeur)","",T634),'Prépa marge'!C635)</f>
        <v/>
      </c>
      <c r="U635" s="23" t="str">
        <f t="shared" si="336"/>
        <v/>
      </c>
      <c r="V635" t="str">
        <f>IF(U635="","",IF(U635="CA HT",SUMIF('[3]Correpondance  PREPA MARG'!A:A,'Prépa marge'!T635,'[3]Correpondance  PREPA MARG'!CO:CO),""))</f>
        <v/>
      </c>
      <c r="W635" t="str">
        <f t="shared" si="331"/>
        <v/>
      </c>
      <c r="X635" t="str">
        <f>IF(U635="","",IF(AND(U635="Marge ABACO (valeur)",X629=""),SUMIF('[3]Correpondance  PREPA MARG'!A:A,'Prépa marge'!T635,'[3]Correpondance  PREPA MARG'!DB:DB),""))</f>
        <v/>
      </c>
      <c r="Y635" t="str">
        <f>IF(U635="","",IF(U635="Frais accessoires",SUMIF('[3]Correpondance  PREPA MARG'!A:A,'Prépa marge'!T635,'[3]Correpondance  PREPA MARG'!AO:AO),""))</f>
        <v/>
      </c>
      <c r="Z635" t="str">
        <f>IF(U635="","",IF(U635="Cotisation Centrale",SUMIF('[3]Correpondance  PREPA MARG'!A:A,'Prépa marge'!T635,'[3]Correpondance  PREPA MARG'!BO:BO),""))</f>
        <v/>
      </c>
      <c r="AA635" t="str">
        <f>IF(U635="","",IF(U635="CA HT REEL",SUMIF('[3]Correpondance  PREPA MARG'!A:A,'Prépa marge'!T635,'[3]Correpondance  PREPA MARG'!AB:AB),""))</f>
        <v/>
      </c>
      <c r="AB635" t="str">
        <f>IF(U635="","",IF(U635="CAMV REEL",SUMIF('[3]Correpondance  PREPA MARG'!A:A,'Prépa marge'!T635,'[3]Correpondance  PREPA MARG'!BB:BB),""))</f>
        <v/>
      </c>
      <c r="AC635" t="str">
        <f>IF(U635="","",IF(U635="démarque connue (valeur)",SUMIF('[3]Correpondance  PREPA MARG'!A:A,'Prépa marge'!T635,'[3]Correpondance  PREPA MARG'!DO:DO),""))</f>
        <v/>
      </c>
      <c r="AD635" s="2" t="str">
        <f t="shared" si="334"/>
        <v/>
      </c>
      <c r="AF635" t="s">
        <v>20</v>
      </c>
    </row>
    <row r="636" spans="1:32" hidden="1">
      <c r="A636" s="23"/>
      <c r="B636" s="23"/>
      <c r="C636" s="24" t="str">
        <f>[2]Rens!$C$31</f>
        <v>Frais emballé</v>
      </c>
      <c r="D636" s="26">
        <f>+D594</f>
        <v>41943</v>
      </c>
      <c r="E636" s="26">
        <f t="shared" ref="E636:L636" si="362">DATE(YEAR(D636),MONTH(D636)+2,0)</f>
        <v>41973</v>
      </c>
      <c r="F636" s="26">
        <f t="shared" si="362"/>
        <v>42004</v>
      </c>
      <c r="G636" s="26">
        <f t="shared" si="362"/>
        <v>42035</v>
      </c>
      <c r="H636" s="26">
        <f t="shared" si="362"/>
        <v>42063</v>
      </c>
      <c r="I636" s="26">
        <f t="shared" si="362"/>
        <v>42094</v>
      </c>
      <c r="J636" s="26">
        <f t="shared" si="362"/>
        <v>42124</v>
      </c>
      <c r="K636" s="26">
        <f t="shared" si="362"/>
        <v>42155</v>
      </c>
      <c r="L636" s="26">
        <f t="shared" si="362"/>
        <v>42185</v>
      </c>
      <c r="M636" s="26">
        <f>DATE(YEAR(L636),MONTH(L636)+2,0)</f>
        <v>42216</v>
      </c>
      <c r="N636" s="26">
        <f>DATE(YEAR(M636),MONTH(M636)+2,0)</f>
        <v>42247</v>
      </c>
      <c r="O636" s="26">
        <f>DATE(YEAR(N636),MONTH(N636)+2,0)</f>
        <v>42277</v>
      </c>
      <c r="P636" s="27" t="s">
        <v>16</v>
      </c>
      <c r="Q636" s="23"/>
      <c r="R636" s="28" t="s">
        <v>20</v>
      </c>
      <c r="S636" s="23"/>
      <c r="T636" s="23" t="str">
        <f>IF(COUNTIF('[3]Correpondance  PREPA MARG'!A:A,'Prépa marge'!C636)=0,IF(U635="démarque connue (valeur)","",T635),'Prépa marge'!C636)</f>
        <v/>
      </c>
      <c r="U636" s="23" t="str">
        <f t="shared" si="336"/>
        <v/>
      </c>
      <c r="V636" t="str">
        <f>IF(U636="","",IF(U636="CA HT",SUMIF('[3]Correpondance  PREPA MARG'!A:A,'Prépa marge'!T636,'[3]Correpondance  PREPA MARG'!CO:CO),""))</f>
        <v/>
      </c>
      <c r="W636" t="str">
        <f t="shared" si="331"/>
        <v/>
      </c>
      <c r="X636" t="str">
        <f>IF(U636="","",IF(AND(U636="Marge ABACO (valeur)",X630=""),SUMIF('[3]Correpondance  PREPA MARG'!A:A,'Prépa marge'!T636,'[3]Correpondance  PREPA MARG'!DB:DB),""))</f>
        <v/>
      </c>
      <c r="Y636" t="str">
        <f>IF(U636="","",IF(U636="Frais accessoires",SUMIF('[3]Correpondance  PREPA MARG'!A:A,'Prépa marge'!T636,'[3]Correpondance  PREPA MARG'!AO:AO),""))</f>
        <v/>
      </c>
      <c r="Z636" t="str">
        <f>IF(U636="","",IF(U636="Cotisation Centrale",SUMIF('[3]Correpondance  PREPA MARG'!A:A,'Prépa marge'!T636,'[3]Correpondance  PREPA MARG'!BO:BO),""))</f>
        <v/>
      </c>
      <c r="AA636" t="str">
        <f>IF(U636="","",IF(U636="CA HT REEL",SUMIF('[3]Correpondance  PREPA MARG'!A:A,'Prépa marge'!T636,'[3]Correpondance  PREPA MARG'!AB:AB),""))</f>
        <v/>
      </c>
      <c r="AB636" t="str">
        <f>IF(U636="","",IF(U636="CAMV REEL",SUMIF('[3]Correpondance  PREPA MARG'!A:A,'Prépa marge'!T636,'[3]Correpondance  PREPA MARG'!BB:BB),""))</f>
        <v/>
      </c>
      <c r="AC636" t="str">
        <f>IF(U636="","",IF(U636="démarque connue (valeur)",SUMIF('[3]Correpondance  PREPA MARG'!A:A,'Prépa marge'!T636,'[3]Correpondance  PREPA MARG'!DO:DO),""))</f>
        <v/>
      </c>
      <c r="AD636" s="2" t="str">
        <f t="shared" si="334"/>
        <v/>
      </c>
      <c r="AF636" t="s">
        <v>20</v>
      </c>
    </row>
    <row r="637" spans="1:32" hidden="1">
      <c r="A637" s="23"/>
      <c r="B637" s="23"/>
      <c r="C637" s="23"/>
      <c r="D637" s="23"/>
      <c r="E637" s="23"/>
      <c r="F637" s="23"/>
      <c r="G637" s="23"/>
      <c r="H637" s="23"/>
      <c r="I637" s="23"/>
      <c r="J637" s="23"/>
      <c r="K637" s="23"/>
      <c r="L637" s="23"/>
      <c r="M637" s="23"/>
      <c r="N637" s="23"/>
      <c r="O637" s="23"/>
      <c r="P637" s="23"/>
      <c r="Q637" s="23"/>
      <c r="R637" s="29" t="s">
        <v>20</v>
      </c>
      <c r="S637" s="23"/>
      <c r="T637" s="23" t="str">
        <f>IF(COUNTIF('[3]Correpondance  PREPA MARG'!A:A,'Prépa marge'!C637)=0,IF(U636="démarque connue (valeur)","",T636),'Prépa marge'!C637)</f>
        <v/>
      </c>
      <c r="U637" s="23" t="str">
        <f t="shared" si="336"/>
        <v/>
      </c>
      <c r="V637" t="str">
        <f>IF(U637="","",IF(U637="CA HT",SUMIF('[3]Correpondance  PREPA MARG'!A:A,'Prépa marge'!T637,'[3]Correpondance  PREPA MARG'!CO:CO),""))</f>
        <v/>
      </c>
      <c r="W637" t="str">
        <f t="shared" si="331"/>
        <v/>
      </c>
      <c r="X637" t="str">
        <f>IF(U637="","",IF(AND(U637="Marge ABACO (valeur)",X631=""),SUMIF('[3]Correpondance  PREPA MARG'!A:A,'Prépa marge'!T637,'[3]Correpondance  PREPA MARG'!DB:DB),""))</f>
        <v/>
      </c>
      <c r="Y637" t="str">
        <f>IF(U637="","",IF(U637="Frais accessoires",SUMIF('[3]Correpondance  PREPA MARG'!A:A,'Prépa marge'!T637,'[3]Correpondance  PREPA MARG'!AO:AO),""))</f>
        <v/>
      </c>
      <c r="Z637" t="str">
        <f>IF(U637="","",IF(U637="Cotisation Centrale",SUMIF('[3]Correpondance  PREPA MARG'!A:A,'Prépa marge'!T637,'[3]Correpondance  PREPA MARG'!BO:BO),""))</f>
        <v/>
      </c>
      <c r="AA637" t="str">
        <f>IF(U637="","",IF(U637="CA HT REEL",SUMIF('[3]Correpondance  PREPA MARG'!A:A,'Prépa marge'!T637,'[3]Correpondance  PREPA MARG'!AB:AB),""))</f>
        <v/>
      </c>
      <c r="AB637" t="str">
        <f>IF(U637="","",IF(U637="CAMV REEL",SUMIF('[3]Correpondance  PREPA MARG'!A:A,'Prépa marge'!T637,'[3]Correpondance  PREPA MARG'!BB:BB),""))</f>
        <v/>
      </c>
      <c r="AC637" t="str">
        <f>IF(U637="","",IF(U637="démarque connue (valeur)",SUMIF('[3]Correpondance  PREPA MARG'!A:A,'Prépa marge'!T637,'[3]Correpondance  PREPA MARG'!DO:DO),""))</f>
        <v/>
      </c>
      <c r="AD637" s="2" t="str">
        <f t="shared" si="334"/>
        <v/>
      </c>
      <c r="AF637" t="s">
        <v>20</v>
      </c>
    </row>
    <row r="638" spans="1:32" hidden="1">
      <c r="A638" s="23"/>
      <c r="B638" s="23"/>
      <c r="C638" s="30" t="s">
        <v>18</v>
      </c>
      <c r="D638" s="31"/>
      <c r="E638" s="31"/>
      <c r="F638" s="31"/>
      <c r="G638" s="31"/>
      <c r="H638" s="31"/>
      <c r="I638" s="31"/>
      <c r="J638" s="31"/>
      <c r="K638" s="31"/>
      <c r="L638" s="31"/>
      <c r="M638" s="31"/>
      <c r="N638" s="31"/>
      <c r="O638" s="31"/>
      <c r="P638" s="32"/>
      <c r="Q638" s="23"/>
      <c r="R638" s="33" t="s">
        <v>20</v>
      </c>
      <c r="S638" s="23"/>
      <c r="T638" s="23" t="str">
        <f>IF(COUNTIF('[3]Correpondance  PREPA MARG'!A:A,'Prépa marge'!C638)=0,IF(U637="démarque connue (valeur)","",T637),'Prépa marge'!C638)</f>
        <v/>
      </c>
      <c r="U638" s="23" t="str">
        <f t="shared" si="336"/>
        <v/>
      </c>
      <c r="V638" t="str">
        <f>IF(U638="","",IF(U638="CA HT",SUMIF('[3]Correpondance  PREPA MARG'!A:A,'Prépa marge'!T638,'[3]Correpondance  PREPA MARG'!CO:CO),""))</f>
        <v/>
      </c>
      <c r="W638" t="str">
        <f t="shared" si="331"/>
        <v/>
      </c>
      <c r="X638" t="str">
        <f>IF(U638="","",IF(AND(U638="Marge ABACO (valeur)",X632=""),SUMIF('[3]Correpondance  PREPA MARG'!A:A,'Prépa marge'!T638,'[3]Correpondance  PREPA MARG'!DB:DB),""))</f>
        <v/>
      </c>
      <c r="Y638" t="str">
        <f>IF(U638="","",IF(U638="Frais accessoires",SUMIF('[3]Correpondance  PREPA MARG'!A:A,'Prépa marge'!T638,'[3]Correpondance  PREPA MARG'!AO:AO),""))</f>
        <v/>
      </c>
      <c r="Z638" t="str">
        <f>IF(U638="","",IF(U638="Cotisation Centrale",SUMIF('[3]Correpondance  PREPA MARG'!A:A,'Prépa marge'!T638,'[3]Correpondance  PREPA MARG'!BO:BO),""))</f>
        <v/>
      </c>
      <c r="AA638" t="str">
        <f>IF(U638="","",IF(U638="CA HT REEL",SUMIF('[3]Correpondance  PREPA MARG'!A:A,'Prépa marge'!T638,'[3]Correpondance  PREPA MARG'!AB:AB),""))</f>
        <v/>
      </c>
      <c r="AB638" t="str">
        <f>IF(U638="","",IF(U638="CAMV REEL",SUMIF('[3]Correpondance  PREPA MARG'!A:A,'Prépa marge'!T638,'[3]Correpondance  PREPA MARG'!BB:BB),""))</f>
        <v/>
      </c>
      <c r="AC638" t="str">
        <f>IF(U638="","",IF(U638="démarque connue (valeur)",SUMIF('[3]Correpondance  PREPA MARG'!A:A,'Prépa marge'!T638,'[3]Correpondance  PREPA MARG'!DO:DO),""))</f>
        <v/>
      </c>
      <c r="AD638" s="2" t="str">
        <f t="shared" si="334"/>
        <v/>
      </c>
      <c r="AF638" t="s">
        <v>20</v>
      </c>
    </row>
    <row r="639" spans="1:32" hidden="1">
      <c r="A639" s="23"/>
      <c r="B639" s="23"/>
      <c r="C639" s="34" t="s">
        <v>0</v>
      </c>
      <c r="D639" s="35"/>
      <c r="E639" s="36"/>
      <c r="F639" s="36"/>
      <c r="G639" s="36"/>
      <c r="H639" s="36"/>
      <c r="I639" s="36"/>
      <c r="J639" s="36"/>
      <c r="K639" s="36"/>
      <c r="L639" s="36"/>
      <c r="M639" s="36"/>
      <c r="N639" s="36"/>
      <c r="O639" s="37"/>
      <c r="P639" s="38">
        <f>SUM(D639:O639)</f>
        <v>0</v>
      </c>
      <c r="Q639" s="23"/>
      <c r="R639" s="39" t="s">
        <v>20</v>
      </c>
      <c r="S639" s="23"/>
      <c r="T639" s="23" t="str">
        <f>IF(COUNTIF('[3]Correpondance  PREPA MARG'!A:A,'Prépa marge'!C639)=0,IF(U638="démarque connue (valeur)","",T638),'Prépa marge'!C639)</f>
        <v/>
      </c>
      <c r="U639" s="23" t="str">
        <f t="shared" si="336"/>
        <v>CA HT</v>
      </c>
      <c r="V639">
        <f>IF(U639="","",IF(U639="CA HT",SUMIF('[3]Correpondance  PREPA MARG'!A:A,'Prépa marge'!T639,'[3]Correpondance  PREPA MARG'!CO:CO),""))</f>
        <v>0</v>
      </c>
      <c r="W639" t="str">
        <f t="shared" si="331"/>
        <v/>
      </c>
      <c r="X639" t="str">
        <f>IF(U639="","",IF(AND(U639="Marge ABACO (valeur)",X633=""),SUMIF('[3]Correpondance  PREPA MARG'!A:A,'Prépa marge'!T639,'[3]Correpondance  PREPA MARG'!DB:DB),""))</f>
        <v/>
      </c>
      <c r="Y639" t="str">
        <f>IF(U639="","",IF(U639="Frais accessoires",SUMIF('[3]Correpondance  PREPA MARG'!A:A,'Prépa marge'!T639,'[3]Correpondance  PREPA MARG'!AO:AO),""))</f>
        <v/>
      </c>
      <c r="Z639" t="str">
        <f>IF(U639="","",IF(U639="Cotisation Centrale",SUMIF('[3]Correpondance  PREPA MARG'!A:A,'Prépa marge'!T639,'[3]Correpondance  PREPA MARG'!BO:BO),""))</f>
        <v/>
      </c>
      <c r="AA639" t="str">
        <f>IF(U639="","",IF(U639="CA HT REEL",SUMIF('[3]Correpondance  PREPA MARG'!A:A,'Prépa marge'!T639,'[3]Correpondance  PREPA MARG'!AB:AB),""))</f>
        <v/>
      </c>
      <c r="AB639" t="str">
        <f>IF(U639="","",IF(U639="CAMV REEL",SUMIF('[3]Correpondance  PREPA MARG'!A:A,'Prépa marge'!T639,'[3]Correpondance  PREPA MARG'!BB:BB),""))</f>
        <v/>
      </c>
      <c r="AC639" t="str">
        <f>IF(U639="","",IF(U639="démarque connue (valeur)",SUMIF('[3]Correpondance  PREPA MARG'!A:A,'Prépa marge'!T639,'[3]Correpondance  PREPA MARG'!DO:DO),""))</f>
        <v/>
      </c>
      <c r="AD639" s="2" t="str">
        <f t="shared" si="334"/>
        <v/>
      </c>
      <c r="AF639" t="s">
        <v>20</v>
      </c>
    </row>
    <row r="640" spans="1:32" ht="15.75" hidden="1" thickBot="1">
      <c r="A640" s="23"/>
      <c r="B640" s="23"/>
      <c r="C640" s="40" t="s">
        <v>1</v>
      </c>
      <c r="D640" s="41"/>
      <c r="E640" s="42"/>
      <c r="F640" s="42"/>
      <c r="G640" s="42"/>
      <c r="H640" s="42"/>
      <c r="I640" s="42"/>
      <c r="J640" s="42"/>
      <c r="K640" s="42"/>
      <c r="L640" s="42"/>
      <c r="M640" s="42"/>
      <c r="N640" s="42"/>
      <c r="O640" s="43"/>
      <c r="P640" s="44">
        <f>SUM(D640:O640)</f>
        <v>0</v>
      </c>
      <c r="Q640" s="23"/>
      <c r="R640" s="45" t="s">
        <v>20</v>
      </c>
      <c r="S640" s="23"/>
      <c r="T640" s="23" t="str">
        <f>IF(COUNTIF('[3]Correpondance  PREPA MARG'!A:A,'Prépa marge'!C640)=0,IF(U639="démarque connue (valeur)","",T639),'Prépa marge'!C640)</f>
        <v/>
      </c>
      <c r="U640" s="23" t="str">
        <f t="shared" si="336"/>
        <v>PRMV ABACO</v>
      </c>
      <c r="V640" t="str">
        <f>IF(U640="","",IF(U640="CA HT",SUMIF('[3]Correpondance  PREPA MARG'!A:A,'Prépa marge'!T640,'[3]Correpondance  PREPA MARG'!CO:CO),""))</f>
        <v/>
      </c>
      <c r="W640">
        <f t="shared" si="331"/>
        <v>0</v>
      </c>
      <c r="X640" t="str">
        <f>IF(U640="","",IF(AND(U640="Marge ABACO (valeur)",X634=""),SUMIF('[3]Correpondance  PREPA MARG'!A:A,'Prépa marge'!T640,'[3]Correpondance  PREPA MARG'!DB:DB),""))</f>
        <v/>
      </c>
      <c r="Y640" t="str">
        <f>IF(U640="","",IF(U640="Frais accessoires",SUMIF('[3]Correpondance  PREPA MARG'!A:A,'Prépa marge'!T640,'[3]Correpondance  PREPA MARG'!AO:AO),""))</f>
        <v/>
      </c>
      <c r="Z640" t="str">
        <f>IF(U640="","",IF(U640="Cotisation Centrale",SUMIF('[3]Correpondance  PREPA MARG'!A:A,'Prépa marge'!T640,'[3]Correpondance  PREPA MARG'!BO:BO),""))</f>
        <v/>
      </c>
      <c r="AA640" t="str">
        <f>IF(U640="","",IF(U640="CA HT REEL",SUMIF('[3]Correpondance  PREPA MARG'!A:A,'Prépa marge'!T640,'[3]Correpondance  PREPA MARG'!AB:AB),""))</f>
        <v/>
      </c>
      <c r="AB640" t="str">
        <f>IF(U640="","",IF(U640="CAMV REEL",SUMIF('[3]Correpondance  PREPA MARG'!A:A,'Prépa marge'!T640,'[3]Correpondance  PREPA MARG'!BB:BB),""))</f>
        <v/>
      </c>
      <c r="AC640" t="str">
        <f>IF(U640="","",IF(U640="démarque connue (valeur)",SUMIF('[3]Correpondance  PREPA MARG'!A:A,'Prépa marge'!T640,'[3]Correpondance  PREPA MARG'!DO:DO),""))</f>
        <v/>
      </c>
      <c r="AD640" s="2" t="str">
        <f t="shared" si="334"/>
        <v/>
      </c>
      <c r="AF640" t="s">
        <v>20</v>
      </c>
    </row>
    <row r="641" spans="1:32" hidden="1">
      <c r="A641" s="23"/>
      <c r="B641" s="23"/>
      <c r="C641" s="46" t="s">
        <v>19</v>
      </c>
      <c r="D641" s="47">
        <f t="shared" ref="D641:L641" si="363">D639-D640</f>
        <v>0</v>
      </c>
      <c r="E641" s="47">
        <f t="shared" si="363"/>
        <v>0</v>
      </c>
      <c r="F641" s="47">
        <f t="shared" si="363"/>
        <v>0</v>
      </c>
      <c r="G641" s="47">
        <f t="shared" si="363"/>
        <v>0</v>
      </c>
      <c r="H641" s="47">
        <f t="shared" si="363"/>
        <v>0</v>
      </c>
      <c r="I641" s="47">
        <f t="shared" si="363"/>
        <v>0</v>
      </c>
      <c r="J641" s="47">
        <f t="shared" si="363"/>
        <v>0</v>
      </c>
      <c r="K641" s="47">
        <f t="shared" si="363"/>
        <v>0</v>
      </c>
      <c r="L641" s="47">
        <f t="shared" si="363"/>
        <v>0</v>
      </c>
      <c r="M641" s="47">
        <f>M639-M640</f>
        <v>0</v>
      </c>
      <c r="N641" s="47">
        <f>N639-N640</f>
        <v>0</v>
      </c>
      <c r="O641" s="47">
        <f>O639-O640</f>
        <v>0</v>
      </c>
      <c r="P641" s="48">
        <f>P639-P640</f>
        <v>0</v>
      </c>
      <c r="Q641" s="23"/>
      <c r="R641" s="49" t="s">
        <v>20</v>
      </c>
      <c r="S641" s="23"/>
      <c r="T641" s="23" t="str">
        <f>IF(COUNTIF('[3]Correpondance  PREPA MARG'!A:A,'Prépa marge'!C641)=0,IF(U640="démarque connue (valeur)","",T640),'Prépa marge'!C641)</f>
        <v/>
      </c>
      <c r="U641" s="23" t="str">
        <f t="shared" si="336"/>
        <v>Marge ABACO (valeur)</v>
      </c>
      <c r="V641" t="str">
        <f>IF(U641="","",IF(U641="CA HT",SUMIF('[3]Correpondance  PREPA MARG'!A:A,'Prépa marge'!T641,'[3]Correpondance  PREPA MARG'!CO:CO),""))</f>
        <v/>
      </c>
      <c r="W641" t="str">
        <f t="shared" si="331"/>
        <v/>
      </c>
      <c r="X641">
        <f>IF(U641="","",IF(AND(U641="Marge ABACO (valeur)",X635=""),SUMIF('[3]Correpondance  PREPA MARG'!A:A,'Prépa marge'!T641,'[3]Correpondance  PREPA MARG'!DB:DB),""))</f>
        <v>0</v>
      </c>
      <c r="Y641" t="str">
        <f>IF(U641="","",IF(U641="Frais accessoires",SUMIF('[3]Correpondance  PREPA MARG'!A:A,'Prépa marge'!T641,'[3]Correpondance  PREPA MARG'!AO:AO),""))</f>
        <v/>
      </c>
      <c r="Z641" t="str">
        <f>IF(U641="","",IF(U641="Cotisation Centrale",SUMIF('[3]Correpondance  PREPA MARG'!A:A,'Prépa marge'!T641,'[3]Correpondance  PREPA MARG'!BO:BO),""))</f>
        <v/>
      </c>
      <c r="AA641" t="str">
        <f>IF(U641="","",IF(U641="CA HT REEL",SUMIF('[3]Correpondance  PREPA MARG'!A:A,'Prépa marge'!T641,'[3]Correpondance  PREPA MARG'!AB:AB),""))</f>
        <v/>
      </c>
      <c r="AB641" t="str">
        <f>IF(U641="","",IF(U641="CAMV REEL",SUMIF('[3]Correpondance  PREPA MARG'!A:A,'Prépa marge'!T641,'[3]Correpondance  PREPA MARG'!BB:BB),""))</f>
        <v/>
      </c>
      <c r="AC641" t="str">
        <f>IF(U641="","",IF(U641="démarque connue (valeur)",SUMIF('[3]Correpondance  PREPA MARG'!A:A,'Prépa marge'!T641,'[3]Correpondance  PREPA MARG'!DO:DO),""))</f>
        <v/>
      </c>
      <c r="AD641" s="2" t="str">
        <f t="shared" si="334"/>
        <v/>
      </c>
      <c r="AF641" t="s">
        <v>20</v>
      </c>
    </row>
    <row r="642" spans="1:32" hidden="1">
      <c r="A642" s="23"/>
      <c r="B642" s="23"/>
      <c r="C642" s="50" t="s">
        <v>21</v>
      </c>
      <c r="D642" s="51">
        <f t="shared" ref="D642:L642" si="364">IF(D639=0,0,D641/D639)</f>
        <v>0</v>
      </c>
      <c r="E642" s="51">
        <f t="shared" si="364"/>
        <v>0</v>
      </c>
      <c r="F642" s="51">
        <f t="shared" si="364"/>
        <v>0</v>
      </c>
      <c r="G642" s="51">
        <f t="shared" si="364"/>
        <v>0</v>
      </c>
      <c r="H642" s="51">
        <f t="shared" si="364"/>
        <v>0</v>
      </c>
      <c r="I642" s="51">
        <f t="shared" si="364"/>
        <v>0</v>
      </c>
      <c r="J642" s="51">
        <f t="shared" si="364"/>
        <v>0</v>
      </c>
      <c r="K642" s="51">
        <f t="shared" si="364"/>
        <v>0</v>
      </c>
      <c r="L642" s="51">
        <f t="shared" si="364"/>
        <v>0</v>
      </c>
      <c r="M642" s="51">
        <f>IF(M639=0,0,M641/M639)</f>
        <v>0</v>
      </c>
      <c r="N642" s="51">
        <f>IF(N639=0,0,N641/N639)</f>
        <v>0</v>
      </c>
      <c r="O642" s="51">
        <f>IF(O639=0,0,O641/O639)</f>
        <v>0</v>
      </c>
      <c r="P642" s="52">
        <f>IF(P639=0,0,P641/P639)</f>
        <v>0</v>
      </c>
      <c r="Q642" s="23"/>
      <c r="R642" s="53" t="s">
        <v>20</v>
      </c>
      <c r="S642" s="23"/>
      <c r="T642" s="23" t="str">
        <f>IF(COUNTIF('[3]Correpondance  PREPA MARG'!A:A,'Prépa marge'!C642)=0,IF(U641="démarque connue (valeur)","",T641),'Prépa marge'!C642)</f>
        <v/>
      </c>
      <c r="U642" s="23" t="str">
        <f t="shared" si="336"/>
        <v/>
      </c>
      <c r="V642" t="str">
        <f>IF(U642="","",IF(U642="CA HT",SUMIF('[3]Correpondance  PREPA MARG'!A:A,'Prépa marge'!T642,'[3]Correpondance  PREPA MARG'!CO:CO),""))</f>
        <v/>
      </c>
      <c r="W642" t="str">
        <f t="shared" si="331"/>
        <v/>
      </c>
      <c r="X642" t="str">
        <f>IF(U642="","",IF(AND(U642="Marge ABACO (valeur)",X636=""),SUMIF('[3]Correpondance  PREPA MARG'!A:A,'Prépa marge'!T642,'[3]Correpondance  PREPA MARG'!DB:DB),""))</f>
        <v/>
      </c>
      <c r="Y642" t="str">
        <f>IF(U642="","",IF(U642="Frais accessoires",SUMIF('[3]Correpondance  PREPA MARG'!A:A,'Prépa marge'!T642,'[3]Correpondance  PREPA MARG'!AO:AO),""))</f>
        <v/>
      </c>
      <c r="Z642" t="str">
        <f>IF(U642="","",IF(U642="Cotisation Centrale",SUMIF('[3]Correpondance  PREPA MARG'!A:A,'Prépa marge'!T642,'[3]Correpondance  PREPA MARG'!BO:BO),""))</f>
        <v/>
      </c>
      <c r="AA642" t="str">
        <f>IF(U642="","",IF(U642="CA HT REEL",SUMIF('[3]Correpondance  PREPA MARG'!A:A,'Prépa marge'!T642,'[3]Correpondance  PREPA MARG'!AB:AB),""))</f>
        <v/>
      </c>
      <c r="AB642" t="str">
        <f>IF(U642="","",IF(U642="CAMV REEL",SUMIF('[3]Correpondance  PREPA MARG'!A:A,'Prépa marge'!T642,'[3]Correpondance  PREPA MARG'!BB:BB),""))</f>
        <v/>
      </c>
      <c r="AC642" t="str">
        <f>IF(U642="","",IF(U642="démarque connue (valeur)",SUMIF('[3]Correpondance  PREPA MARG'!A:A,'Prépa marge'!T642,'[3]Correpondance  PREPA MARG'!DO:DO),""))</f>
        <v/>
      </c>
      <c r="AD642" s="2" t="str">
        <f t="shared" si="334"/>
        <v/>
      </c>
      <c r="AF642" t="s">
        <v>20</v>
      </c>
    </row>
    <row r="643" spans="1:32" hidden="1">
      <c r="A643" s="23"/>
      <c r="B643" s="23"/>
      <c r="C643" s="54" t="s">
        <v>3</v>
      </c>
      <c r="D643" s="35"/>
      <c r="E643" s="36"/>
      <c r="F643" s="36"/>
      <c r="G643" s="36"/>
      <c r="H643" s="36"/>
      <c r="I643" s="55"/>
      <c r="J643" s="55"/>
      <c r="K643" s="36"/>
      <c r="L643" s="36"/>
      <c r="M643" s="36"/>
      <c r="N643" s="36"/>
      <c r="O643" s="37"/>
      <c r="P643" s="56">
        <f>SUM(D643:O643)</f>
        <v>0</v>
      </c>
      <c r="Q643" s="23"/>
      <c r="R643" s="57" t="s">
        <v>20</v>
      </c>
      <c r="S643" s="23"/>
      <c r="T643" s="23" t="str">
        <f>IF(COUNTIF('[3]Correpondance  PREPA MARG'!A:A,'Prépa marge'!C643)=0,IF(U642="démarque connue (valeur)","",T642),'Prépa marge'!C643)</f>
        <v/>
      </c>
      <c r="U643" s="23" t="str">
        <f t="shared" si="336"/>
        <v>Frais accessoires</v>
      </c>
      <c r="V643" t="str">
        <f>IF(U643="","",IF(U643="CA HT",SUMIF('[3]Correpondance  PREPA MARG'!A:A,'Prépa marge'!T643,'[3]Correpondance  PREPA MARG'!CO:CO),""))</f>
        <v/>
      </c>
      <c r="W643" t="str">
        <f t="shared" si="331"/>
        <v/>
      </c>
      <c r="X643" t="str">
        <f>IF(U643="","",IF(AND(U643="Marge ABACO (valeur)",X637=""),SUMIF('[3]Correpondance  PREPA MARG'!A:A,'Prépa marge'!T643,'[3]Correpondance  PREPA MARG'!DB:DB),""))</f>
        <v/>
      </c>
      <c r="Y643">
        <f>IF(U643="","",IF(U643="Frais accessoires",SUMIF('[3]Correpondance  PREPA MARG'!A:A,'Prépa marge'!T643,'[3]Correpondance  PREPA MARG'!AO:AO),""))</f>
        <v>0</v>
      </c>
      <c r="Z643" t="str">
        <f>IF(U643="","",IF(U643="Cotisation Centrale",SUMIF('[3]Correpondance  PREPA MARG'!A:A,'Prépa marge'!T643,'[3]Correpondance  PREPA MARG'!BO:BO),""))</f>
        <v/>
      </c>
      <c r="AA643" t="str">
        <f>IF(U643="","",IF(U643="CA HT REEL",SUMIF('[3]Correpondance  PREPA MARG'!A:A,'Prépa marge'!T643,'[3]Correpondance  PREPA MARG'!AB:AB),""))</f>
        <v/>
      </c>
      <c r="AB643" t="str">
        <f>IF(U643="","",IF(U643="CAMV REEL",SUMIF('[3]Correpondance  PREPA MARG'!A:A,'Prépa marge'!T643,'[3]Correpondance  PREPA MARG'!BB:BB),""))</f>
        <v/>
      </c>
      <c r="AC643" t="str">
        <f>IF(U643="","",IF(U643="démarque connue (valeur)",SUMIF('[3]Correpondance  PREPA MARG'!A:A,'Prépa marge'!T643,'[3]Correpondance  PREPA MARG'!DO:DO),""))</f>
        <v/>
      </c>
      <c r="AD643" s="2" t="str">
        <f t="shared" si="334"/>
        <v/>
      </c>
      <c r="AF643" t="s">
        <v>20</v>
      </c>
    </row>
    <row r="644" spans="1:32" ht="15.75" hidden="1" thickBot="1">
      <c r="A644" s="23"/>
      <c r="B644" s="23"/>
      <c r="C644" s="58" t="s">
        <v>4</v>
      </c>
      <c r="D644" s="41"/>
      <c r="E644" s="42"/>
      <c r="F644" s="42"/>
      <c r="G644" s="42"/>
      <c r="H644" s="42"/>
      <c r="I644" s="42"/>
      <c r="J644" s="42"/>
      <c r="K644" s="42"/>
      <c r="L644" s="42"/>
      <c r="M644" s="42"/>
      <c r="N644" s="42"/>
      <c r="O644" s="43"/>
      <c r="P644" s="56">
        <f>SUM(D644:O644)</f>
        <v>0</v>
      </c>
      <c r="Q644" s="23"/>
      <c r="R644" s="57" t="s">
        <v>20</v>
      </c>
      <c r="S644" s="23"/>
      <c r="T644" s="23" t="str">
        <f>IF(COUNTIF('[3]Correpondance  PREPA MARG'!A:A,'Prépa marge'!C644)=0,IF(U643="démarque connue (valeur)","",T643),'Prépa marge'!C644)</f>
        <v/>
      </c>
      <c r="U644" s="23" t="str">
        <f t="shared" si="336"/>
        <v>Cotisation Centrale</v>
      </c>
      <c r="V644" t="str">
        <f>IF(U644="","",IF(U644="CA HT",SUMIF('[3]Correpondance  PREPA MARG'!A:A,'Prépa marge'!T644,'[3]Correpondance  PREPA MARG'!CO:CO),""))</f>
        <v/>
      </c>
      <c r="W644" t="str">
        <f t="shared" si="331"/>
        <v/>
      </c>
      <c r="X644" t="str">
        <f>IF(U644="","",IF(AND(U644="Marge ABACO (valeur)",X638=""),SUMIF('[3]Correpondance  PREPA MARG'!A:A,'Prépa marge'!T644,'[3]Correpondance  PREPA MARG'!DB:DB),""))</f>
        <v/>
      </c>
      <c r="Y644" t="str">
        <f>IF(U644="","",IF(U644="Frais accessoires",SUMIF('[3]Correpondance  PREPA MARG'!A:A,'Prépa marge'!T644,'[3]Correpondance  PREPA MARG'!AO:AO),""))</f>
        <v/>
      </c>
      <c r="Z644">
        <f>IF(U644="","",IF(U644="Cotisation Centrale",SUMIF('[3]Correpondance  PREPA MARG'!A:A,'Prépa marge'!T644,'[3]Correpondance  PREPA MARG'!BO:BO),""))</f>
        <v>0</v>
      </c>
      <c r="AA644" t="str">
        <f>IF(U644="","",IF(U644="CA HT REEL",SUMIF('[3]Correpondance  PREPA MARG'!A:A,'Prépa marge'!T644,'[3]Correpondance  PREPA MARG'!AB:AB),""))</f>
        <v/>
      </c>
      <c r="AB644" t="str">
        <f>IF(U644="","",IF(U644="CAMV REEL",SUMIF('[3]Correpondance  PREPA MARG'!A:A,'Prépa marge'!T644,'[3]Correpondance  PREPA MARG'!BB:BB),""))</f>
        <v/>
      </c>
      <c r="AC644" t="str">
        <f>IF(U644="","",IF(U644="démarque connue (valeur)",SUMIF('[3]Correpondance  PREPA MARG'!A:A,'Prépa marge'!T644,'[3]Correpondance  PREPA MARG'!DO:DO),""))</f>
        <v/>
      </c>
      <c r="AD644" s="2" t="str">
        <f t="shared" si="334"/>
        <v/>
      </c>
      <c r="AF644" t="s">
        <v>20</v>
      </c>
    </row>
    <row r="645" spans="1:32" hidden="1">
      <c r="A645" s="23"/>
      <c r="B645" s="23"/>
      <c r="C645" s="59" t="s">
        <v>22</v>
      </c>
      <c r="D645" s="60">
        <f t="shared" ref="D645:L645" si="365">IF(D651&lt;&gt;0,(D643+D644)/D651,0)</f>
        <v>0</v>
      </c>
      <c r="E645" s="60">
        <f t="shared" si="365"/>
        <v>0</v>
      </c>
      <c r="F645" s="60">
        <f t="shared" si="365"/>
        <v>0</v>
      </c>
      <c r="G645" s="60">
        <f t="shared" si="365"/>
        <v>0</v>
      </c>
      <c r="H645" s="60">
        <f t="shared" si="365"/>
        <v>0</v>
      </c>
      <c r="I645" s="60">
        <f t="shared" si="365"/>
        <v>0</v>
      </c>
      <c r="J645" s="60">
        <f t="shared" si="365"/>
        <v>0</v>
      </c>
      <c r="K645" s="60">
        <f t="shared" si="365"/>
        <v>0</v>
      </c>
      <c r="L645" s="60">
        <f t="shared" si="365"/>
        <v>0</v>
      </c>
      <c r="M645" s="60">
        <f>IF(M651&lt;&gt;0,(M643+M644)/M651,0)</f>
        <v>0</v>
      </c>
      <c r="N645" s="60">
        <f>IF(N651&lt;&gt;0,(N643+N644)/N651,0)</f>
        <v>0</v>
      </c>
      <c r="O645" s="60">
        <f>IF(O651&lt;&gt;0,(O643+O644)/O651,0)</f>
        <v>0</v>
      </c>
      <c r="P645" s="61">
        <f>IF(P651&lt;&gt;0,(P643+P644)/P651,0)</f>
        <v>0</v>
      </c>
      <c r="Q645" s="23"/>
      <c r="R645" s="62" t="s">
        <v>20</v>
      </c>
      <c r="S645" s="23"/>
      <c r="T645" s="23" t="str">
        <f>IF(COUNTIF('[3]Correpondance  PREPA MARG'!A:A,'Prépa marge'!C645)=0,IF(U644="démarque connue (valeur)","",T644),'Prépa marge'!C645)</f>
        <v/>
      </c>
      <c r="U645" s="23" t="str">
        <f t="shared" si="336"/>
        <v/>
      </c>
      <c r="V645" t="str">
        <f>IF(U645="","",IF(U645="CA HT",SUMIF('[3]Correpondance  PREPA MARG'!A:A,'Prépa marge'!T645,'[3]Correpondance  PREPA MARG'!CO:CO),""))</f>
        <v/>
      </c>
      <c r="W645" t="str">
        <f t="shared" si="331"/>
        <v/>
      </c>
      <c r="X645" t="str">
        <f>IF(U645="","",IF(AND(U645="Marge ABACO (valeur)",X639=""),SUMIF('[3]Correpondance  PREPA MARG'!A:A,'Prépa marge'!T645,'[3]Correpondance  PREPA MARG'!DB:DB),""))</f>
        <v/>
      </c>
      <c r="Y645" t="str">
        <f>IF(U645="","",IF(U645="Frais accessoires",SUMIF('[3]Correpondance  PREPA MARG'!A:A,'Prépa marge'!T645,'[3]Correpondance  PREPA MARG'!AO:AO),""))</f>
        <v/>
      </c>
      <c r="Z645" t="str">
        <f>IF(U645="","",IF(U645="Cotisation Centrale",SUMIF('[3]Correpondance  PREPA MARG'!A:A,'Prépa marge'!T645,'[3]Correpondance  PREPA MARG'!BO:BO),""))</f>
        <v/>
      </c>
      <c r="AA645" t="str">
        <f>IF(U645="","",IF(U645="CA HT REEL",SUMIF('[3]Correpondance  PREPA MARG'!A:A,'Prépa marge'!T645,'[3]Correpondance  PREPA MARG'!AB:AB),""))</f>
        <v/>
      </c>
      <c r="AB645" t="str">
        <f>IF(U645="","",IF(U645="CAMV REEL",SUMIF('[3]Correpondance  PREPA MARG'!A:A,'Prépa marge'!T645,'[3]Correpondance  PREPA MARG'!BB:BB),""))</f>
        <v/>
      </c>
      <c r="AC645" t="str">
        <f>IF(U645="","",IF(U645="démarque connue (valeur)",SUMIF('[3]Correpondance  PREPA MARG'!A:A,'Prépa marge'!T645,'[3]Correpondance  PREPA MARG'!DO:DO),""))</f>
        <v/>
      </c>
      <c r="AD645" s="2" t="str">
        <f t="shared" si="334"/>
        <v/>
      </c>
      <c r="AF645" t="s">
        <v>20</v>
      </c>
    </row>
    <row r="646" spans="1:32" hidden="1">
      <c r="A646" s="23"/>
      <c r="B646" s="23"/>
      <c r="C646" s="63" t="s">
        <v>23</v>
      </c>
      <c r="D646" s="64">
        <f>D640+D643+D644</f>
        <v>0</v>
      </c>
      <c r="E646" s="64">
        <f t="shared" ref="E646:L646" si="366">E640+E643+E644</f>
        <v>0</v>
      </c>
      <c r="F646" s="64">
        <f t="shared" si="366"/>
        <v>0</v>
      </c>
      <c r="G646" s="64">
        <f t="shared" si="366"/>
        <v>0</v>
      </c>
      <c r="H646" s="64">
        <f t="shared" si="366"/>
        <v>0</v>
      </c>
      <c r="I646" s="64">
        <f t="shared" si="366"/>
        <v>0</v>
      </c>
      <c r="J646" s="64">
        <f t="shared" si="366"/>
        <v>0</v>
      </c>
      <c r="K646" s="64">
        <f t="shared" si="366"/>
        <v>0</v>
      </c>
      <c r="L646" s="64">
        <f t="shared" si="366"/>
        <v>0</v>
      </c>
      <c r="M646" s="64">
        <f>M640+M643+M644</f>
        <v>0</v>
      </c>
      <c r="N646" s="64">
        <f>N640+N643+N644</f>
        <v>0</v>
      </c>
      <c r="O646" s="64">
        <f>O640+O643+O644</f>
        <v>0</v>
      </c>
      <c r="P646" s="65">
        <f>SUM(D646:O646)</f>
        <v>0</v>
      </c>
      <c r="Q646" s="23"/>
      <c r="R646" s="66" t="s">
        <v>20</v>
      </c>
      <c r="S646" s="23"/>
      <c r="T646" s="23" t="str">
        <f>IF(COUNTIF('[3]Correpondance  PREPA MARG'!A:A,'Prépa marge'!C646)=0,IF(U645="démarque connue (valeur)","",T645),'Prépa marge'!C646)</f>
        <v/>
      </c>
      <c r="U646" s="23" t="str">
        <f t="shared" si="336"/>
        <v/>
      </c>
      <c r="V646" t="str">
        <f>IF(U646="","",IF(U646="CA HT",SUMIF('[3]Correpondance  PREPA MARG'!A:A,'Prépa marge'!T646,'[3]Correpondance  PREPA MARG'!CO:CO),""))</f>
        <v/>
      </c>
      <c r="W646" t="str">
        <f t="shared" si="331"/>
        <v/>
      </c>
      <c r="X646" t="str">
        <f>IF(U646="","",IF(AND(U646="Marge ABACO (valeur)",X640=""),SUMIF('[3]Correpondance  PREPA MARG'!A:A,'Prépa marge'!T646,'[3]Correpondance  PREPA MARG'!DB:DB),""))</f>
        <v/>
      </c>
      <c r="Y646" t="str">
        <f>IF(U646="","",IF(U646="Frais accessoires",SUMIF('[3]Correpondance  PREPA MARG'!A:A,'Prépa marge'!T646,'[3]Correpondance  PREPA MARG'!AO:AO),""))</f>
        <v/>
      </c>
      <c r="Z646" t="str">
        <f>IF(U646="","",IF(U646="Cotisation Centrale",SUMIF('[3]Correpondance  PREPA MARG'!A:A,'Prépa marge'!T646,'[3]Correpondance  PREPA MARG'!BO:BO),""))</f>
        <v/>
      </c>
      <c r="AA646" t="str">
        <f>IF(U646="","",IF(U646="CA HT REEL",SUMIF('[3]Correpondance  PREPA MARG'!A:A,'Prépa marge'!T646,'[3]Correpondance  PREPA MARG'!AB:AB),""))</f>
        <v/>
      </c>
      <c r="AB646" t="str">
        <f>IF(U646="","",IF(U646="CAMV REEL",SUMIF('[3]Correpondance  PREPA MARG'!A:A,'Prépa marge'!T646,'[3]Correpondance  PREPA MARG'!BB:BB),""))</f>
        <v/>
      </c>
      <c r="AC646" t="str">
        <f>IF(U646="","",IF(U646="démarque connue (valeur)",SUMIF('[3]Correpondance  PREPA MARG'!A:A,'Prépa marge'!T646,'[3]Correpondance  PREPA MARG'!DO:DO),""))</f>
        <v/>
      </c>
      <c r="AD646" s="2" t="str">
        <f t="shared" si="334"/>
        <v/>
      </c>
      <c r="AF646" t="s">
        <v>20</v>
      </c>
    </row>
    <row r="647" spans="1:32" hidden="1">
      <c r="A647" s="23"/>
      <c r="B647" s="23"/>
      <c r="C647" s="63" t="s">
        <v>19</v>
      </c>
      <c r="D647" s="64">
        <f t="shared" ref="D647:L647" si="367">D639-D646</f>
        <v>0</v>
      </c>
      <c r="E647" s="64">
        <f t="shared" si="367"/>
        <v>0</v>
      </c>
      <c r="F647" s="64">
        <f t="shared" si="367"/>
        <v>0</v>
      </c>
      <c r="G647" s="64">
        <f t="shared" si="367"/>
        <v>0</v>
      </c>
      <c r="H647" s="64">
        <f t="shared" si="367"/>
        <v>0</v>
      </c>
      <c r="I647" s="64">
        <f t="shared" si="367"/>
        <v>0</v>
      </c>
      <c r="J647" s="64">
        <f t="shared" si="367"/>
        <v>0</v>
      </c>
      <c r="K647" s="64">
        <f t="shared" si="367"/>
        <v>0</v>
      </c>
      <c r="L647" s="64">
        <f t="shared" si="367"/>
        <v>0</v>
      </c>
      <c r="M647" s="64">
        <f>M639-M646</f>
        <v>0</v>
      </c>
      <c r="N647" s="64">
        <f>N639-N646</f>
        <v>0</v>
      </c>
      <c r="O647" s="64">
        <f>O639-O646</f>
        <v>0</v>
      </c>
      <c r="P647" s="65">
        <f>SUM(D647:O647)</f>
        <v>0</v>
      </c>
      <c r="Q647" s="23"/>
      <c r="R647" s="66" t="s">
        <v>20</v>
      </c>
      <c r="S647" s="23"/>
      <c r="T647" s="23" t="str">
        <f>IF(COUNTIF('[3]Correpondance  PREPA MARG'!A:A,'Prépa marge'!C647)=0,IF(U646="démarque connue (valeur)","",T646),'Prépa marge'!C647)</f>
        <v/>
      </c>
      <c r="U647" s="23" t="str">
        <f t="shared" si="336"/>
        <v>Marge ABACO (valeur)</v>
      </c>
      <c r="V647" t="str">
        <f>IF(U647="","",IF(U647="CA HT",SUMIF('[3]Correpondance  PREPA MARG'!A:A,'Prépa marge'!T647,'[3]Correpondance  PREPA MARG'!CO:CO),""))</f>
        <v/>
      </c>
      <c r="W647" t="str">
        <f t="shared" ref="W647:W710" si="368">IF(AND(V646&lt;&gt;"",X648&lt;&gt;""),V646-X648,"")</f>
        <v/>
      </c>
      <c r="X647" t="str">
        <f>IF(U647="","",IF(AND(U647="Marge ABACO (valeur)",X641=""),SUMIF('[3]Correpondance  PREPA MARG'!A:A,'Prépa marge'!T647,'[3]Correpondance  PREPA MARG'!DB:DB),""))</f>
        <v/>
      </c>
      <c r="Y647" t="str">
        <f>IF(U647="","",IF(U647="Frais accessoires",SUMIF('[3]Correpondance  PREPA MARG'!A:A,'Prépa marge'!T647,'[3]Correpondance  PREPA MARG'!AO:AO),""))</f>
        <v/>
      </c>
      <c r="Z647" t="str">
        <f>IF(U647="","",IF(U647="Cotisation Centrale",SUMIF('[3]Correpondance  PREPA MARG'!A:A,'Prépa marge'!T647,'[3]Correpondance  PREPA MARG'!BO:BO),""))</f>
        <v/>
      </c>
      <c r="AA647" t="str">
        <f>IF(U647="","",IF(U647="CA HT REEL",SUMIF('[3]Correpondance  PREPA MARG'!A:A,'Prépa marge'!T647,'[3]Correpondance  PREPA MARG'!AB:AB),""))</f>
        <v/>
      </c>
      <c r="AB647" t="str">
        <f>IF(U647="","",IF(U647="CAMV REEL",SUMIF('[3]Correpondance  PREPA MARG'!A:A,'Prépa marge'!T647,'[3]Correpondance  PREPA MARG'!BB:BB),""))</f>
        <v/>
      </c>
      <c r="AC647" t="str">
        <f>IF(U647="","",IF(U647="démarque connue (valeur)",SUMIF('[3]Correpondance  PREPA MARG'!A:A,'Prépa marge'!T647,'[3]Correpondance  PREPA MARG'!DO:DO),""))</f>
        <v/>
      </c>
      <c r="AD647" s="2" t="str">
        <f t="shared" si="334"/>
        <v/>
      </c>
      <c r="AF647" t="s">
        <v>20</v>
      </c>
    </row>
    <row r="648" spans="1:32" hidden="1">
      <c r="A648" s="23"/>
      <c r="B648" s="23"/>
      <c r="C648" s="50" t="s">
        <v>24</v>
      </c>
      <c r="D648" s="67">
        <f t="shared" ref="D648:L648" si="369">IF(D639=0,0,D647/D639)</f>
        <v>0</v>
      </c>
      <c r="E648" s="67">
        <f t="shared" si="369"/>
        <v>0</v>
      </c>
      <c r="F648" s="67">
        <f t="shared" si="369"/>
        <v>0</v>
      </c>
      <c r="G648" s="67">
        <f t="shared" si="369"/>
        <v>0</v>
      </c>
      <c r="H648" s="67">
        <f t="shared" si="369"/>
        <v>0</v>
      </c>
      <c r="I648" s="67">
        <f t="shared" si="369"/>
        <v>0</v>
      </c>
      <c r="J648" s="67">
        <f t="shared" si="369"/>
        <v>0</v>
      </c>
      <c r="K648" s="67">
        <f t="shared" si="369"/>
        <v>0</v>
      </c>
      <c r="L648" s="67">
        <f t="shared" si="369"/>
        <v>0</v>
      </c>
      <c r="M648" s="67">
        <f>IF(M639=0,0,M647/M639)</f>
        <v>0</v>
      </c>
      <c r="N648" s="67">
        <f>IF(N639=0,0,N647/N639)</f>
        <v>0</v>
      </c>
      <c r="O648" s="67">
        <f>IF(O639=0,0,O647/O639)</f>
        <v>0</v>
      </c>
      <c r="P648" s="67">
        <f>IF(P639=0,0,P647/P639)</f>
        <v>0</v>
      </c>
      <c r="Q648" s="23"/>
      <c r="R648" s="68" t="s">
        <v>20</v>
      </c>
      <c r="S648" s="23"/>
      <c r="T648" s="23" t="str">
        <f>IF(COUNTIF('[3]Correpondance  PREPA MARG'!A:A,'Prépa marge'!C648)=0,IF(U647="démarque connue (valeur)","",T647),'Prépa marge'!C648)</f>
        <v/>
      </c>
      <c r="U648" s="23" t="str">
        <f t="shared" si="336"/>
        <v/>
      </c>
      <c r="V648" t="str">
        <f>IF(U648="","",IF(U648="CA HT",SUMIF('[3]Correpondance  PREPA MARG'!A:A,'Prépa marge'!T648,'[3]Correpondance  PREPA MARG'!CO:CO),""))</f>
        <v/>
      </c>
      <c r="W648" t="str">
        <f t="shared" si="368"/>
        <v/>
      </c>
      <c r="X648" t="str">
        <f>IF(U648="","",IF(AND(U648="Marge ABACO (valeur)",X642=""),SUMIF('[3]Correpondance  PREPA MARG'!A:A,'Prépa marge'!T648,'[3]Correpondance  PREPA MARG'!DB:DB),""))</f>
        <v/>
      </c>
      <c r="Y648" t="str">
        <f>IF(U648="","",IF(U648="Frais accessoires",SUMIF('[3]Correpondance  PREPA MARG'!A:A,'Prépa marge'!T648,'[3]Correpondance  PREPA MARG'!AO:AO),""))</f>
        <v/>
      </c>
      <c r="Z648" t="str">
        <f>IF(U648="","",IF(U648="Cotisation Centrale",SUMIF('[3]Correpondance  PREPA MARG'!A:A,'Prépa marge'!T648,'[3]Correpondance  PREPA MARG'!BO:BO),""))</f>
        <v/>
      </c>
      <c r="AA648" t="str">
        <f>IF(U648="","",IF(U648="CA HT REEL",SUMIF('[3]Correpondance  PREPA MARG'!A:A,'Prépa marge'!T648,'[3]Correpondance  PREPA MARG'!AB:AB),""))</f>
        <v/>
      </c>
      <c r="AB648" t="str">
        <f>IF(U648="","",IF(U648="CAMV REEL",SUMIF('[3]Correpondance  PREPA MARG'!A:A,'Prépa marge'!T648,'[3]Correpondance  PREPA MARG'!BB:BB),""))</f>
        <v/>
      </c>
      <c r="AC648" t="str">
        <f>IF(U648="","",IF(U648="démarque connue (valeur)",SUMIF('[3]Correpondance  PREPA MARG'!A:A,'Prépa marge'!T648,'[3]Correpondance  PREPA MARG'!DO:DO),""))</f>
        <v/>
      </c>
      <c r="AD648" s="2" t="str">
        <f t="shared" si="334"/>
        <v/>
      </c>
      <c r="AF648" t="s">
        <v>20</v>
      </c>
    </row>
    <row r="649" spans="1:32" hidden="1">
      <c r="A649" s="23"/>
      <c r="B649" s="23"/>
      <c r="C649" s="23"/>
      <c r="D649" s="23"/>
      <c r="E649" s="23"/>
      <c r="F649" s="23"/>
      <c r="G649" s="23"/>
      <c r="H649" s="23"/>
      <c r="I649" s="23"/>
      <c r="J649" s="23"/>
      <c r="K649" s="23"/>
      <c r="L649" s="23"/>
      <c r="M649" s="23"/>
      <c r="N649" s="23"/>
      <c r="O649" s="23"/>
      <c r="P649" s="23"/>
      <c r="Q649" s="23"/>
      <c r="R649" s="29" t="s">
        <v>20</v>
      </c>
      <c r="S649" s="23"/>
      <c r="T649" s="23" t="str">
        <f>IF(COUNTIF('[3]Correpondance  PREPA MARG'!A:A,'Prépa marge'!C649)=0,IF(U648="démarque connue (valeur)","",T648),'Prépa marge'!C649)</f>
        <v/>
      </c>
      <c r="U649" s="23" t="str">
        <f t="shared" si="336"/>
        <v/>
      </c>
      <c r="V649" t="str">
        <f>IF(U649="","",IF(U649="CA HT",SUMIF('[3]Correpondance  PREPA MARG'!A:A,'Prépa marge'!T649,'[3]Correpondance  PREPA MARG'!CO:CO),""))</f>
        <v/>
      </c>
      <c r="W649" t="str">
        <f t="shared" si="368"/>
        <v/>
      </c>
      <c r="X649" t="str">
        <f>IF(U649="","",IF(AND(U649="Marge ABACO (valeur)",X643=""),SUMIF('[3]Correpondance  PREPA MARG'!A:A,'Prépa marge'!T649,'[3]Correpondance  PREPA MARG'!DB:DB),""))</f>
        <v/>
      </c>
      <c r="Y649" t="str">
        <f>IF(U649="","",IF(U649="Frais accessoires",SUMIF('[3]Correpondance  PREPA MARG'!A:A,'Prépa marge'!T649,'[3]Correpondance  PREPA MARG'!AO:AO),""))</f>
        <v/>
      </c>
      <c r="Z649" t="str">
        <f>IF(U649="","",IF(U649="Cotisation Centrale",SUMIF('[3]Correpondance  PREPA MARG'!A:A,'Prépa marge'!T649,'[3]Correpondance  PREPA MARG'!BO:BO),""))</f>
        <v/>
      </c>
      <c r="AA649" t="str">
        <f>IF(U649="","",IF(U649="CA HT REEL",SUMIF('[3]Correpondance  PREPA MARG'!A:A,'Prépa marge'!T649,'[3]Correpondance  PREPA MARG'!AB:AB),""))</f>
        <v/>
      </c>
      <c r="AB649" t="str">
        <f>IF(U649="","",IF(U649="CAMV REEL",SUMIF('[3]Correpondance  PREPA MARG'!A:A,'Prépa marge'!T649,'[3]Correpondance  PREPA MARG'!BB:BB),""))</f>
        <v/>
      </c>
      <c r="AC649" t="str">
        <f>IF(U649="","",IF(U649="démarque connue (valeur)",SUMIF('[3]Correpondance  PREPA MARG'!A:A,'Prépa marge'!T649,'[3]Correpondance  PREPA MARG'!DO:DO),""))</f>
        <v/>
      </c>
      <c r="AD649" s="2" t="str">
        <f t="shared" si="334"/>
        <v/>
      </c>
      <c r="AF649" t="s">
        <v>20</v>
      </c>
    </row>
    <row r="650" spans="1:32" hidden="1">
      <c r="A650" s="23"/>
      <c r="B650" s="23"/>
      <c r="C650" s="30" t="s">
        <v>25</v>
      </c>
      <c r="D650" s="31"/>
      <c r="E650" s="31"/>
      <c r="F650" s="31"/>
      <c r="G650" s="31"/>
      <c r="H650" s="31"/>
      <c r="I650" s="31"/>
      <c r="J650" s="31"/>
      <c r="K650" s="31"/>
      <c r="L650" s="31"/>
      <c r="M650" s="31"/>
      <c r="N650" s="31"/>
      <c r="O650" s="31"/>
      <c r="P650" s="32"/>
      <c r="Q650" s="23"/>
      <c r="R650" s="33" t="s">
        <v>20</v>
      </c>
      <c r="S650" s="23"/>
      <c r="T650" s="23" t="str">
        <f>IF(COUNTIF('[3]Correpondance  PREPA MARG'!A:A,'Prépa marge'!C650)=0,IF(U649="démarque connue (valeur)","",T649),'Prépa marge'!C650)</f>
        <v/>
      </c>
      <c r="U650" s="23" t="str">
        <f t="shared" si="336"/>
        <v/>
      </c>
      <c r="V650" t="str">
        <f>IF(U650="","",IF(U650="CA HT",SUMIF('[3]Correpondance  PREPA MARG'!A:A,'Prépa marge'!T650,'[3]Correpondance  PREPA MARG'!CO:CO),""))</f>
        <v/>
      </c>
      <c r="W650" t="str">
        <f t="shared" si="368"/>
        <v/>
      </c>
      <c r="X650" t="str">
        <f>IF(U650="","",IF(AND(U650="Marge ABACO (valeur)",X644=""),SUMIF('[3]Correpondance  PREPA MARG'!A:A,'Prépa marge'!T650,'[3]Correpondance  PREPA MARG'!DB:DB),""))</f>
        <v/>
      </c>
      <c r="Y650" t="str">
        <f>IF(U650="","",IF(U650="Frais accessoires",SUMIF('[3]Correpondance  PREPA MARG'!A:A,'Prépa marge'!T650,'[3]Correpondance  PREPA MARG'!AO:AO),""))</f>
        <v/>
      </c>
      <c r="Z650" t="str">
        <f>IF(U650="","",IF(U650="Cotisation Centrale",SUMIF('[3]Correpondance  PREPA MARG'!A:A,'Prépa marge'!T650,'[3]Correpondance  PREPA MARG'!BO:BO),""))</f>
        <v/>
      </c>
      <c r="AA650" t="str">
        <f>IF(U650="","",IF(U650="CA HT REEL",SUMIF('[3]Correpondance  PREPA MARG'!A:A,'Prépa marge'!T650,'[3]Correpondance  PREPA MARG'!AB:AB),""))</f>
        <v/>
      </c>
      <c r="AB650" t="str">
        <f>IF(U650="","",IF(U650="CAMV REEL",SUMIF('[3]Correpondance  PREPA MARG'!A:A,'Prépa marge'!T650,'[3]Correpondance  PREPA MARG'!BB:BB),""))</f>
        <v/>
      </c>
      <c r="AC650" t="str">
        <f>IF(U650="","",IF(U650="démarque connue (valeur)",SUMIF('[3]Correpondance  PREPA MARG'!A:A,'Prépa marge'!T650,'[3]Correpondance  PREPA MARG'!DO:DO),""))</f>
        <v/>
      </c>
      <c r="AD650" s="2" t="str">
        <f t="shared" si="334"/>
        <v/>
      </c>
      <c r="AF650" t="s">
        <v>20</v>
      </c>
    </row>
    <row r="651" spans="1:32" hidden="1">
      <c r="A651" s="23"/>
      <c r="B651" s="23"/>
      <c r="C651" s="69" t="s">
        <v>5</v>
      </c>
      <c r="D651" s="35"/>
      <c r="E651" s="36"/>
      <c r="F651" s="36"/>
      <c r="G651" s="36"/>
      <c r="H651" s="36"/>
      <c r="I651" s="36"/>
      <c r="J651" s="55"/>
      <c r="K651" s="55"/>
      <c r="L651" s="55"/>
      <c r="M651" s="55"/>
      <c r="N651" s="55"/>
      <c r="O651" s="70"/>
      <c r="P651" s="38">
        <f>SUM(D651:O651)</f>
        <v>0</v>
      </c>
      <c r="Q651" s="23"/>
      <c r="R651" s="39" t="s">
        <v>20</v>
      </c>
      <c r="S651" s="23"/>
      <c r="T651" s="23" t="str">
        <f>IF(COUNTIF('[3]Correpondance  PREPA MARG'!A:A,'Prépa marge'!C651)=0,IF(U650="démarque connue (valeur)","",T650),'Prépa marge'!C651)</f>
        <v/>
      </c>
      <c r="U651" s="23" t="str">
        <f t="shared" si="336"/>
        <v>CA HT REEL</v>
      </c>
      <c r="V651" t="str">
        <f>IF(U651="","",IF(U651="CA HT",SUMIF('[3]Correpondance  PREPA MARG'!A:A,'Prépa marge'!T651,'[3]Correpondance  PREPA MARG'!CO:CO),""))</f>
        <v/>
      </c>
      <c r="W651" t="str">
        <f t="shared" si="368"/>
        <v/>
      </c>
      <c r="X651" t="str">
        <f>IF(U651="","",IF(AND(U651="Marge ABACO (valeur)",X645=""),SUMIF('[3]Correpondance  PREPA MARG'!A:A,'Prépa marge'!T651,'[3]Correpondance  PREPA MARG'!DB:DB),""))</f>
        <v/>
      </c>
      <c r="Y651" t="str">
        <f>IF(U651="","",IF(U651="Frais accessoires",SUMIF('[3]Correpondance  PREPA MARG'!A:A,'Prépa marge'!T651,'[3]Correpondance  PREPA MARG'!AO:AO),""))</f>
        <v/>
      </c>
      <c r="Z651" t="str">
        <f>IF(U651="","",IF(U651="Cotisation Centrale",SUMIF('[3]Correpondance  PREPA MARG'!A:A,'Prépa marge'!T651,'[3]Correpondance  PREPA MARG'!BO:BO),""))</f>
        <v/>
      </c>
      <c r="AA651">
        <f>IF(U651="","",IF(U651="CA HT REEL",SUMIF('[3]Correpondance  PREPA MARG'!A:A,'Prépa marge'!T651,'[3]Correpondance  PREPA MARG'!AB:AB),""))</f>
        <v>0</v>
      </c>
      <c r="AB651" t="str">
        <f>IF(U651="","",IF(U651="CAMV REEL",SUMIF('[3]Correpondance  PREPA MARG'!A:A,'Prépa marge'!T651,'[3]Correpondance  PREPA MARG'!BB:BB),""))</f>
        <v/>
      </c>
      <c r="AC651" t="str">
        <f>IF(U651="","",IF(U651="démarque connue (valeur)",SUMIF('[3]Correpondance  PREPA MARG'!A:A,'Prépa marge'!T651,'[3]Correpondance  PREPA MARG'!DO:DO),""))</f>
        <v/>
      </c>
      <c r="AD651" s="2" t="str">
        <f t="shared" ref="AD651:AD714" si="370">IF(SUM(V651:AC651)=0,"",IF(U651="Marge ABACO (valeur)","",SUM(V651:AC651)-P651))</f>
        <v/>
      </c>
      <c r="AF651" t="s">
        <v>20</v>
      </c>
    </row>
    <row r="652" spans="1:32" ht="15.75" hidden="1" thickBot="1">
      <c r="A652" s="23"/>
      <c r="B652" s="23"/>
      <c r="C652" s="58" t="s">
        <v>6</v>
      </c>
      <c r="D652" s="41"/>
      <c r="E652" s="42"/>
      <c r="F652" s="42"/>
      <c r="G652" s="42"/>
      <c r="H652" s="42"/>
      <c r="I652" s="42"/>
      <c r="J652" s="71"/>
      <c r="K652" s="71"/>
      <c r="L652" s="71"/>
      <c r="M652" s="71"/>
      <c r="N652" s="71"/>
      <c r="O652" s="72"/>
      <c r="P652" s="56">
        <f>SUM(D652:O652)</f>
        <v>0</v>
      </c>
      <c r="Q652" s="23"/>
      <c r="R652" s="57" t="s">
        <v>20</v>
      </c>
      <c r="S652" s="23"/>
      <c r="T652" s="23" t="str">
        <f>IF(COUNTIF('[3]Correpondance  PREPA MARG'!A:A,'Prépa marge'!C652)=0,IF(U651="démarque connue (valeur)","",T651),'Prépa marge'!C652)</f>
        <v/>
      </c>
      <c r="U652" s="23" t="str">
        <f t="shared" ref="U652:U715" si="371">IF(OR(C652="CA HT",C652="PRMV ABACO",C652="Frais accessoires",C652="Cotisation Centrale",C652="CA HT REEL",C652="CAMV REEL",C652="démarque connue (valeur)",C652="Marge ABACO (valeur)"),C652,"")</f>
        <v>CAMV REEL</v>
      </c>
      <c r="V652" t="str">
        <f>IF(U652="","",IF(U652="CA HT",SUMIF('[3]Correpondance  PREPA MARG'!A:A,'Prépa marge'!T652,'[3]Correpondance  PREPA MARG'!CO:CO),""))</f>
        <v/>
      </c>
      <c r="W652" t="str">
        <f t="shared" si="368"/>
        <v/>
      </c>
      <c r="X652" t="str">
        <f>IF(U652="","",IF(AND(U652="Marge ABACO (valeur)",X646=""),SUMIF('[3]Correpondance  PREPA MARG'!A:A,'Prépa marge'!T652,'[3]Correpondance  PREPA MARG'!DB:DB),""))</f>
        <v/>
      </c>
      <c r="Y652" t="str">
        <f>IF(U652="","",IF(U652="Frais accessoires",SUMIF('[3]Correpondance  PREPA MARG'!A:A,'Prépa marge'!T652,'[3]Correpondance  PREPA MARG'!AO:AO),""))</f>
        <v/>
      </c>
      <c r="Z652" t="str">
        <f>IF(U652="","",IF(U652="Cotisation Centrale",SUMIF('[3]Correpondance  PREPA MARG'!A:A,'Prépa marge'!T652,'[3]Correpondance  PREPA MARG'!BO:BO),""))</f>
        <v/>
      </c>
      <c r="AA652" t="str">
        <f>IF(U652="","",IF(U652="CA HT REEL",SUMIF('[3]Correpondance  PREPA MARG'!A:A,'Prépa marge'!T652,'[3]Correpondance  PREPA MARG'!AB:AB),""))</f>
        <v/>
      </c>
      <c r="AB652">
        <f>IF(U652="","",IF(U652="CAMV REEL",SUMIF('[3]Correpondance  PREPA MARG'!A:A,'Prépa marge'!T652,'[3]Correpondance  PREPA MARG'!BB:BB),""))</f>
        <v>0</v>
      </c>
      <c r="AC652" t="str">
        <f>IF(U652="","",IF(U652="démarque connue (valeur)",SUMIF('[3]Correpondance  PREPA MARG'!A:A,'Prépa marge'!T652,'[3]Correpondance  PREPA MARG'!DO:DO),""))</f>
        <v/>
      </c>
      <c r="AD652" s="2" t="str">
        <f t="shared" si="370"/>
        <v/>
      </c>
      <c r="AF652" t="s">
        <v>20</v>
      </c>
    </row>
    <row r="653" spans="1:32" hidden="1">
      <c r="A653" s="23"/>
      <c r="B653" s="23"/>
      <c r="C653" s="59" t="s">
        <v>26</v>
      </c>
      <c r="D653" s="73">
        <f t="shared" ref="D653:L653" si="372">D651-D652-D643-D644</f>
        <v>0</v>
      </c>
      <c r="E653" s="73">
        <f t="shared" si="372"/>
        <v>0</v>
      </c>
      <c r="F653" s="73">
        <f t="shared" si="372"/>
        <v>0</v>
      </c>
      <c r="G653" s="73">
        <f t="shared" si="372"/>
        <v>0</v>
      </c>
      <c r="H653" s="73">
        <f t="shared" si="372"/>
        <v>0</v>
      </c>
      <c r="I653" s="73">
        <f t="shared" si="372"/>
        <v>0</v>
      </c>
      <c r="J653" s="73">
        <f t="shared" si="372"/>
        <v>0</v>
      </c>
      <c r="K653" s="73">
        <f t="shared" si="372"/>
        <v>0</v>
      </c>
      <c r="L653" s="73">
        <f t="shared" si="372"/>
        <v>0</v>
      </c>
      <c r="M653" s="73">
        <f>M651-M652-M643-M644</f>
        <v>0</v>
      </c>
      <c r="N653" s="73">
        <f>N651-N652-N643-N644</f>
        <v>0</v>
      </c>
      <c r="O653" s="73">
        <f>O651-O652-O643-O644</f>
        <v>0</v>
      </c>
      <c r="P653" s="74">
        <f>SUM(D653:O653)</f>
        <v>0</v>
      </c>
      <c r="Q653" s="23"/>
      <c r="R653" s="57" t="s">
        <v>20</v>
      </c>
      <c r="S653" s="23"/>
      <c r="T653" s="23" t="str">
        <f>IF(COUNTIF('[3]Correpondance  PREPA MARG'!A:A,'Prépa marge'!C653)=0,IF(U652="démarque connue (valeur)","",T652),'Prépa marge'!C653)</f>
        <v/>
      </c>
      <c r="U653" s="23" t="str">
        <f t="shared" si="371"/>
        <v/>
      </c>
      <c r="V653" t="str">
        <f>IF(U653="","",IF(U653="CA HT",SUMIF('[3]Correpondance  PREPA MARG'!A:A,'Prépa marge'!T653,'[3]Correpondance  PREPA MARG'!CO:CO),""))</f>
        <v/>
      </c>
      <c r="W653" t="str">
        <f t="shared" si="368"/>
        <v/>
      </c>
      <c r="X653" t="str">
        <f>IF(U653="","",IF(AND(U653="Marge ABACO (valeur)",X647=""),SUMIF('[3]Correpondance  PREPA MARG'!A:A,'Prépa marge'!T653,'[3]Correpondance  PREPA MARG'!DB:DB),""))</f>
        <v/>
      </c>
      <c r="Y653" t="str">
        <f>IF(U653="","",IF(U653="Frais accessoires",SUMIF('[3]Correpondance  PREPA MARG'!A:A,'Prépa marge'!T653,'[3]Correpondance  PREPA MARG'!AO:AO),""))</f>
        <v/>
      </c>
      <c r="Z653" t="str">
        <f>IF(U653="","",IF(U653="Cotisation Centrale",SUMIF('[3]Correpondance  PREPA MARG'!A:A,'Prépa marge'!T653,'[3]Correpondance  PREPA MARG'!BO:BO),""))</f>
        <v/>
      </c>
      <c r="AA653" t="str">
        <f>IF(U653="","",IF(U653="CA HT REEL",SUMIF('[3]Correpondance  PREPA MARG'!A:A,'Prépa marge'!T653,'[3]Correpondance  PREPA MARG'!AB:AB),""))</f>
        <v/>
      </c>
      <c r="AB653" t="str">
        <f>IF(U653="","",IF(U653="CAMV REEL",SUMIF('[3]Correpondance  PREPA MARG'!A:A,'Prépa marge'!T653,'[3]Correpondance  PREPA MARG'!BB:BB),""))</f>
        <v/>
      </c>
      <c r="AC653" t="str">
        <f>IF(U653="","",IF(U653="démarque connue (valeur)",SUMIF('[3]Correpondance  PREPA MARG'!A:A,'Prépa marge'!T653,'[3]Correpondance  PREPA MARG'!DO:DO),""))</f>
        <v/>
      </c>
      <c r="AD653" s="2" t="str">
        <f t="shared" si="370"/>
        <v/>
      </c>
      <c r="AF653" t="s">
        <v>20</v>
      </c>
    </row>
    <row r="654" spans="1:32" hidden="1">
      <c r="A654" s="23"/>
      <c r="B654" s="23"/>
      <c r="C654" s="50" t="s">
        <v>27</v>
      </c>
      <c r="D654" s="67">
        <f t="shared" ref="D654:L654" si="373">IF(D676="ABACO","     néant",IF(D639=0,0,D653/D651))</f>
        <v>0</v>
      </c>
      <c r="E654" s="67" t="str">
        <f t="shared" si="373"/>
        <v xml:space="preserve">     néant</v>
      </c>
      <c r="F654" s="67" t="str">
        <f t="shared" si="373"/>
        <v xml:space="preserve">     néant</v>
      </c>
      <c r="G654" s="67" t="str">
        <f t="shared" si="373"/>
        <v xml:space="preserve">     néant</v>
      </c>
      <c r="H654" s="67" t="str">
        <f t="shared" si="373"/>
        <v xml:space="preserve">     néant</v>
      </c>
      <c r="I654" s="67" t="str">
        <f t="shared" si="373"/>
        <v xml:space="preserve">     néant</v>
      </c>
      <c r="J654" s="67" t="str">
        <f t="shared" si="373"/>
        <v xml:space="preserve">     néant</v>
      </c>
      <c r="K654" s="67" t="str">
        <f t="shared" si="373"/>
        <v xml:space="preserve">     néant</v>
      </c>
      <c r="L654" s="67" t="str">
        <f t="shared" si="373"/>
        <v xml:space="preserve">     néant</v>
      </c>
      <c r="M654" s="67" t="str">
        <f>IF(M676="ABACO","     néant",IF(M639=0,0,M653/M651))</f>
        <v xml:space="preserve">     néant</v>
      </c>
      <c r="N654" s="67" t="str">
        <f>IF(N676="ABACO","     néant",IF(N639=0,0,N653/N651))</f>
        <v xml:space="preserve">     néant</v>
      </c>
      <c r="O654" s="67" t="str">
        <f>IF(O676="ABACO","     néant",IF(O639=0,0,O653/O651))</f>
        <v xml:space="preserve">     néant</v>
      </c>
      <c r="P654" s="67">
        <f>IF(P676="ABACO","     néant",IF(P639=0,0,P653/P651))</f>
        <v>0</v>
      </c>
      <c r="Q654" s="23"/>
      <c r="R654" s="68" t="s">
        <v>20</v>
      </c>
      <c r="S654" s="23"/>
      <c r="T654" s="23" t="str">
        <f>IF(COUNTIF('[3]Correpondance  PREPA MARG'!A:A,'Prépa marge'!C654)=0,IF(U653="démarque connue (valeur)","",T653),'Prépa marge'!C654)</f>
        <v/>
      </c>
      <c r="U654" s="23" t="str">
        <f t="shared" si="371"/>
        <v/>
      </c>
      <c r="V654" t="str">
        <f>IF(U654="","",IF(U654="CA HT",SUMIF('[3]Correpondance  PREPA MARG'!A:A,'Prépa marge'!T654,'[3]Correpondance  PREPA MARG'!CO:CO),""))</f>
        <v/>
      </c>
      <c r="W654" t="str">
        <f t="shared" si="368"/>
        <v/>
      </c>
      <c r="X654" t="str">
        <f>IF(U654="","",IF(AND(U654="Marge ABACO (valeur)",X648=""),SUMIF('[3]Correpondance  PREPA MARG'!A:A,'Prépa marge'!T654,'[3]Correpondance  PREPA MARG'!DB:DB),""))</f>
        <v/>
      </c>
      <c r="Y654" t="str">
        <f>IF(U654="","",IF(U654="Frais accessoires",SUMIF('[3]Correpondance  PREPA MARG'!A:A,'Prépa marge'!T654,'[3]Correpondance  PREPA MARG'!AO:AO),""))</f>
        <v/>
      </c>
      <c r="Z654" t="str">
        <f>IF(U654="","",IF(U654="Cotisation Centrale",SUMIF('[3]Correpondance  PREPA MARG'!A:A,'Prépa marge'!T654,'[3]Correpondance  PREPA MARG'!BO:BO),""))</f>
        <v/>
      </c>
      <c r="AA654" t="str">
        <f>IF(U654="","",IF(U654="CA HT REEL",SUMIF('[3]Correpondance  PREPA MARG'!A:A,'Prépa marge'!T654,'[3]Correpondance  PREPA MARG'!AB:AB),""))</f>
        <v/>
      </c>
      <c r="AB654" t="str">
        <f>IF(U654="","",IF(U654="CAMV REEL",SUMIF('[3]Correpondance  PREPA MARG'!A:A,'Prépa marge'!T654,'[3]Correpondance  PREPA MARG'!BB:BB),""))</f>
        <v/>
      </c>
      <c r="AC654" t="str">
        <f>IF(U654="","",IF(U654="démarque connue (valeur)",SUMIF('[3]Correpondance  PREPA MARG'!A:A,'Prépa marge'!T654,'[3]Correpondance  PREPA MARG'!DO:DO),""))</f>
        <v/>
      </c>
      <c r="AD654" s="2" t="str">
        <f t="shared" si="370"/>
        <v/>
      </c>
      <c r="AF654" t="s">
        <v>20</v>
      </c>
    </row>
    <row r="655" spans="1:32" hidden="1">
      <c r="A655" s="23"/>
      <c r="B655" s="23"/>
      <c r="C655" s="23"/>
      <c r="D655" s="23"/>
      <c r="E655" s="23"/>
      <c r="F655" s="23"/>
      <c r="G655" s="23"/>
      <c r="H655" s="23"/>
      <c r="I655" s="23"/>
      <c r="J655" s="23"/>
      <c r="K655" s="23"/>
      <c r="L655" s="23"/>
      <c r="M655" s="23"/>
      <c r="N655" s="23"/>
      <c r="O655" s="23"/>
      <c r="P655" s="23"/>
      <c r="Q655" s="23"/>
      <c r="R655" s="29" t="s">
        <v>20</v>
      </c>
      <c r="S655" s="23"/>
      <c r="T655" s="23" t="str">
        <f>IF(COUNTIF('[3]Correpondance  PREPA MARG'!A:A,'Prépa marge'!C655)=0,IF(U654="démarque connue (valeur)","",T654),'Prépa marge'!C655)</f>
        <v/>
      </c>
      <c r="U655" s="23" t="str">
        <f t="shared" si="371"/>
        <v/>
      </c>
      <c r="V655" t="str">
        <f>IF(U655="","",IF(U655="CA HT",SUMIF('[3]Correpondance  PREPA MARG'!A:A,'Prépa marge'!T655,'[3]Correpondance  PREPA MARG'!CO:CO),""))</f>
        <v/>
      </c>
      <c r="W655" t="str">
        <f t="shared" si="368"/>
        <v/>
      </c>
      <c r="X655" t="str">
        <f>IF(U655="","",IF(AND(U655="Marge ABACO (valeur)",X649=""),SUMIF('[3]Correpondance  PREPA MARG'!A:A,'Prépa marge'!T655,'[3]Correpondance  PREPA MARG'!DB:DB),""))</f>
        <v/>
      </c>
      <c r="Y655" t="str">
        <f>IF(U655="","",IF(U655="Frais accessoires",SUMIF('[3]Correpondance  PREPA MARG'!A:A,'Prépa marge'!T655,'[3]Correpondance  PREPA MARG'!AO:AO),""))</f>
        <v/>
      </c>
      <c r="Z655" t="str">
        <f>IF(U655="","",IF(U655="Cotisation Centrale",SUMIF('[3]Correpondance  PREPA MARG'!A:A,'Prépa marge'!T655,'[3]Correpondance  PREPA MARG'!BO:BO),""))</f>
        <v/>
      </c>
      <c r="AA655" t="str">
        <f>IF(U655="","",IF(U655="CA HT REEL",SUMIF('[3]Correpondance  PREPA MARG'!A:A,'Prépa marge'!T655,'[3]Correpondance  PREPA MARG'!AB:AB),""))</f>
        <v/>
      </c>
      <c r="AB655" t="str">
        <f>IF(U655="","",IF(U655="CAMV REEL",SUMIF('[3]Correpondance  PREPA MARG'!A:A,'Prépa marge'!T655,'[3]Correpondance  PREPA MARG'!BB:BB),""))</f>
        <v/>
      </c>
      <c r="AC655" t="str">
        <f>IF(U655="","",IF(U655="démarque connue (valeur)",SUMIF('[3]Correpondance  PREPA MARG'!A:A,'Prépa marge'!T655,'[3]Correpondance  PREPA MARG'!DO:DO),""))</f>
        <v/>
      </c>
      <c r="AD655" s="2" t="str">
        <f t="shared" si="370"/>
        <v/>
      </c>
      <c r="AF655" t="s">
        <v>20</v>
      </c>
    </row>
    <row r="656" spans="1:32" hidden="1">
      <c r="A656" s="23"/>
      <c r="B656" s="23"/>
      <c r="C656" s="75" t="s">
        <v>28</v>
      </c>
      <c r="D656" s="76">
        <f t="shared" ref="D656:L656" si="374">IF(D676="ABACO","       NA",D648-D654)</f>
        <v>0</v>
      </c>
      <c r="E656" s="76" t="str">
        <f t="shared" si="374"/>
        <v xml:space="preserve">       NA</v>
      </c>
      <c r="F656" s="76" t="str">
        <f t="shared" si="374"/>
        <v xml:space="preserve">       NA</v>
      </c>
      <c r="G656" s="76" t="str">
        <f t="shared" si="374"/>
        <v xml:space="preserve">       NA</v>
      </c>
      <c r="H656" s="76" t="str">
        <f t="shared" si="374"/>
        <v xml:space="preserve">       NA</v>
      </c>
      <c r="I656" s="76" t="str">
        <f t="shared" si="374"/>
        <v xml:space="preserve">       NA</v>
      </c>
      <c r="J656" s="76" t="str">
        <f t="shared" si="374"/>
        <v xml:space="preserve">       NA</v>
      </c>
      <c r="K656" s="76" t="str">
        <f t="shared" si="374"/>
        <v xml:space="preserve">       NA</v>
      </c>
      <c r="L656" s="76" t="str">
        <f t="shared" si="374"/>
        <v xml:space="preserve">       NA</v>
      </c>
      <c r="M656" s="76" t="str">
        <f>IF(M676="ABACO","       NA",M648-M654)</f>
        <v xml:space="preserve">       NA</v>
      </c>
      <c r="N656" s="76" t="str">
        <f>IF(N676="ABACO","       NA",N648-N654)</f>
        <v xml:space="preserve">       NA</v>
      </c>
      <c r="O656" s="76" t="str">
        <f>IF(O676="ABACO","       NA",O648-O654)</f>
        <v xml:space="preserve">       NA</v>
      </c>
      <c r="P656" s="76">
        <f>IF(P676="ABACO","       NA",P648-P654)</f>
        <v>0</v>
      </c>
      <c r="Q656" s="23"/>
      <c r="R656" s="77" t="s">
        <v>20</v>
      </c>
      <c r="S656" s="23"/>
      <c r="T656" s="23" t="str">
        <f>IF(COUNTIF('[3]Correpondance  PREPA MARG'!A:A,'Prépa marge'!C656)=0,IF(U655="démarque connue (valeur)","",T655),'Prépa marge'!C656)</f>
        <v/>
      </c>
      <c r="U656" s="23" t="str">
        <f t="shared" si="371"/>
        <v/>
      </c>
      <c r="V656" t="str">
        <f>IF(U656="","",IF(U656="CA HT",SUMIF('[3]Correpondance  PREPA MARG'!A:A,'Prépa marge'!T656,'[3]Correpondance  PREPA MARG'!CO:CO),""))</f>
        <v/>
      </c>
      <c r="W656" t="str">
        <f t="shared" si="368"/>
        <v/>
      </c>
      <c r="X656" t="str">
        <f>IF(U656="","",IF(AND(U656="Marge ABACO (valeur)",X650=""),SUMIF('[3]Correpondance  PREPA MARG'!A:A,'Prépa marge'!T656,'[3]Correpondance  PREPA MARG'!DB:DB),""))</f>
        <v/>
      </c>
      <c r="Y656" t="str">
        <f>IF(U656="","",IF(U656="Frais accessoires",SUMIF('[3]Correpondance  PREPA MARG'!A:A,'Prépa marge'!T656,'[3]Correpondance  PREPA MARG'!AO:AO),""))</f>
        <v/>
      </c>
      <c r="Z656" t="str">
        <f>IF(U656="","",IF(U656="Cotisation Centrale",SUMIF('[3]Correpondance  PREPA MARG'!A:A,'Prépa marge'!T656,'[3]Correpondance  PREPA MARG'!BO:BO),""))</f>
        <v/>
      </c>
      <c r="AA656" t="str">
        <f>IF(U656="","",IF(U656="CA HT REEL",SUMIF('[3]Correpondance  PREPA MARG'!A:A,'Prépa marge'!T656,'[3]Correpondance  PREPA MARG'!AB:AB),""))</f>
        <v/>
      </c>
      <c r="AB656" t="str">
        <f>IF(U656="","",IF(U656="CAMV REEL",SUMIF('[3]Correpondance  PREPA MARG'!A:A,'Prépa marge'!T656,'[3]Correpondance  PREPA MARG'!BB:BB),""))</f>
        <v/>
      </c>
      <c r="AC656" t="str">
        <f>IF(U656="","",IF(U656="démarque connue (valeur)",SUMIF('[3]Correpondance  PREPA MARG'!A:A,'Prépa marge'!T656,'[3]Correpondance  PREPA MARG'!DO:DO),""))</f>
        <v/>
      </c>
      <c r="AD656" s="2" t="str">
        <f t="shared" si="370"/>
        <v/>
      </c>
      <c r="AF656" t="s">
        <v>20</v>
      </c>
    </row>
    <row r="657" spans="1:32" hidden="1">
      <c r="A657" s="23"/>
      <c r="B657" s="23"/>
      <c r="C657" s="23"/>
      <c r="D657" s="23"/>
      <c r="E657" s="23"/>
      <c r="F657" s="23"/>
      <c r="G657" s="23"/>
      <c r="H657" s="23"/>
      <c r="I657" s="23"/>
      <c r="J657" s="23"/>
      <c r="K657" s="23"/>
      <c r="L657" s="23"/>
      <c r="M657" s="23"/>
      <c r="N657" s="23"/>
      <c r="O657" s="23"/>
      <c r="P657" s="23"/>
      <c r="Q657" s="23"/>
      <c r="R657" s="29" t="s">
        <v>20</v>
      </c>
      <c r="S657" s="23"/>
      <c r="T657" s="23" t="str">
        <f>IF(COUNTIF('[3]Correpondance  PREPA MARG'!A:A,'Prépa marge'!C657)=0,IF(U656="démarque connue (valeur)","",T656),'Prépa marge'!C657)</f>
        <v/>
      </c>
      <c r="U657" s="23" t="str">
        <f t="shared" si="371"/>
        <v/>
      </c>
      <c r="V657" t="str">
        <f>IF(U657="","",IF(U657="CA HT",SUMIF('[3]Correpondance  PREPA MARG'!A:A,'Prépa marge'!T657,'[3]Correpondance  PREPA MARG'!CO:CO),""))</f>
        <v/>
      </c>
      <c r="W657" t="str">
        <f t="shared" si="368"/>
        <v/>
      </c>
      <c r="X657" t="str">
        <f>IF(U657="","",IF(AND(U657="Marge ABACO (valeur)",X651=""),SUMIF('[3]Correpondance  PREPA MARG'!A:A,'Prépa marge'!T657,'[3]Correpondance  PREPA MARG'!DB:DB),""))</f>
        <v/>
      </c>
      <c r="Y657" t="str">
        <f>IF(U657="","",IF(U657="Frais accessoires",SUMIF('[3]Correpondance  PREPA MARG'!A:A,'Prépa marge'!T657,'[3]Correpondance  PREPA MARG'!AO:AO),""))</f>
        <v/>
      </c>
      <c r="Z657" t="str">
        <f>IF(U657="","",IF(U657="Cotisation Centrale",SUMIF('[3]Correpondance  PREPA MARG'!A:A,'Prépa marge'!T657,'[3]Correpondance  PREPA MARG'!BO:BO),""))</f>
        <v/>
      </c>
      <c r="AA657" t="str">
        <f>IF(U657="","",IF(U657="CA HT REEL",SUMIF('[3]Correpondance  PREPA MARG'!A:A,'Prépa marge'!T657,'[3]Correpondance  PREPA MARG'!AB:AB),""))</f>
        <v/>
      </c>
      <c r="AB657" t="str">
        <f>IF(U657="","",IF(U657="CAMV REEL",SUMIF('[3]Correpondance  PREPA MARG'!A:A,'Prépa marge'!T657,'[3]Correpondance  PREPA MARG'!BB:BB),""))</f>
        <v/>
      </c>
      <c r="AC657" t="str">
        <f>IF(U657="","",IF(U657="démarque connue (valeur)",SUMIF('[3]Correpondance  PREPA MARG'!A:A,'Prépa marge'!T657,'[3]Correpondance  PREPA MARG'!DO:DO),""))</f>
        <v/>
      </c>
      <c r="AD657" s="2" t="str">
        <f t="shared" si="370"/>
        <v/>
      </c>
      <c r="AF657" t="s">
        <v>20</v>
      </c>
    </row>
    <row r="658" spans="1:32" hidden="1">
      <c r="A658" s="23"/>
      <c r="B658" s="23"/>
      <c r="C658" s="30" t="s">
        <v>29</v>
      </c>
      <c r="D658" s="31"/>
      <c r="E658" s="31"/>
      <c r="F658" s="31"/>
      <c r="G658" s="31"/>
      <c r="H658" s="31"/>
      <c r="I658" s="31"/>
      <c r="J658" s="31"/>
      <c r="K658" s="31"/>
      <c r="L658" s="31"/>
      <c r="M658" s="31"/>
      <c r="N658" s="31"/>
      <c r="O658" s="31"/>
      <c r="P658" s="32"/>
      <c r="Q658" s="23"/>
      <c r="R658" s="33" t="s">
        <v>20</v>
      </c>
      <c r="S658" s="23"/>
      <c r="T658" s="23" t="str">
        <f>IF(COUNTIF('[3]Correpondance  PREPA MARG'!A:A,'Prépa marge'!C658)=0,IF(U657="démarque connue (valeur)","",T657),'Prépa marge'!C658)</f>
        <v/>
      </c>
      <c r="U658" s="23" t="str">
        <f t="shared" si="371"/>
        <v/>
      </c>
      <c r="V658" t="str">
        <f>IF(U658="","",IF(U658="CA HT",SUMIF('[3]Correpondance  PREPA MARG'!A:A,'Prépa marge'!T658,'[3]Correpondance  PREPA MARG'!CO:CO),""))</f>
        <v/>
      </c>
      <c r="W658" t="str">
        <f t="shared" si="368"/>
        <v/>
      </c>
      <c r="X658" t="str">
        <f>IF(U658="","",IF(AND(U658="Marge ABACO (valeur)",X652=""),SUMIF('[3]Correpondance  PREPA MARG'!A:A,'Prépa marge'!T658,'[3]Correpondance  PREPA MARG'!DB:DB),""))</f>
        <v/>
      </c>
      <c r="Y658" t="str">
        <f>IF(U658="","",IF(U658="Frais accessoires",SUMIF('[3]Correpondance  PREPA MARG'!A:A,'Prépa marge'!T658,'[3]Correpondance  PREPA MARG'!AO:AO),""))</f>
        <v/>
      </c>
      <c r="Z658" t="str">
        <f>IF(U658="","",IF(U658="Cotisation Centrale",SUMIF('[3]Correpondance  PREPA MARG'!A:A,'Prépa marge'!T658,'[3]Correpondance  PREPA MARG'!BO:BO),""))</f>
        <v/>
      </c>
      <c r="AA658" t="str">
        <f>IF(U658="","",IF(U658="CA HT REEL",SUMIF('[3]Correpondance  PREPA MARG'!A:A,'Prépa marge'!T658,'[3]Correpondance  PREPA MARG'!AB:AB),""))</f>
        <v/>
      </c>
      <c r="AB658" t="str">
        <f>IF(U658="","",IF(U658="CAMV REEL",SUMIF('[3]Correpondance  PREPA MARG'!A:A,'Prépa marge'!T658,'[3]Correpondance  PREPA MARG'!BB:BB),""))</f>
        <v/>
      </c>
      <c r="AC658" t="str">
        <f>IF(U658="","",IF(U658="démarque connue (valeur)",SUMIF('[3]Correpondance  PREPA MARG'!A:A,'Prépa marge'!T658,'[3]Correpondance  PREPA MARG'!DO:DO),""))</f>
        <v/>
      </c>
      <c r="AD658" s="2" t="str">
        <f t="shared" si="370"/>
        <v/>
      </c>
      <c r="AF658" t="s">
        <v>20</v>
      </c>
    </row>
    <row r="659" spans="1:32" ht="15.75" hidden="1" thickBot="1">
      <c r="A659" s="23"/>
      <c r="B659" s="23"/>
      <c r="C659" s="54" t="s">
        <v>7</v>
      </c>
      <c r="D659" s="78"/>
      <c r="E659" s="79"/>
      <c r="F659" s="79"/>
      <c r="G659" s="79"/>
      <c r="H659" s="79"/>
      <c r="I659" s="79"/>
      <c r="J659" s="79"/>
      <c r="K659" s="79"/>
      <c r="L659" s="79"/>
      <c r="M659" s="79"/>
      <c r="N659" s="79"/>
      <c r="O659" s="80"/>
      <c r="P659" s="44">
        <f>SUM(D659:O659)</f>
        <v>0</v>
      </c>
      <c r="Q659" s="23"/>
      <c r="R659" s="45" t="s">
        <v>20</v>
      </c>
      <c r="S659" s="23"/>
      <c r="T659" s="23" t="str">
        <f>IF(COUNTIF('[3]Correpondance  PREPA MARG'!A:A,'Prépa marge'!C659)=0,IF(U658="démarque connue (valeur)","",T658),'Prépa marge'!C659)</f>
        <v/>
      </c>
      <c r="U659" s="23" t="str">
        <f t="shared" si="371"/>
        <v>démarque connue (valeur)</v>
      </c>
      <c r="V659" t="str">
        <f>IF(U659="","",IF(U659="CA HT",SUMIF('[3]Correpondance  PREPA MARG'!A:A,'Prépa marge'!T659,'[3]Correpondance  PREPA MARG'!CO:CO),""))</f>
        <v/>
      </c>
      <c r="W659" t="str">
        <f t="shared" si="368"/>
        <v/>
      </c>
      <c r="X659" t="str">
        <f>IF(U659="","",IF(AND(U659="Marge ABACO (valeur)",X653=""),SUMIF('[3]Correpondance  PREPA MARG'!A:A,'Prépa marge'!T659,'[3]Correpondance  PREPA MARG'!DB:DB),""))</f>
        <v/>
      </c>
      <c r="Y659" t="str">
        <f>IF(U659="","",IF(U659="Frais accessoires",SUMIF('[3]Correpondance  PREPA MARG'!A:A,'Prépa marge'!T659,'[3]Correpondance  PREPA MARG'!AO:AO),""))</f>
        <v/>
      </c>
      <c r="Z659" t="str">
        <f>IF(U659="","",IF(U659="Cotisation Centrale",SUMIF('[3]Correpondance  PREPA MARG'!A:A,'Prépa marge'!T659,'[3]Correpondance  PREPA MARG'!BO:BO),""))</f>
        <v/>
      </c>
      <c r="AA659" t="str">
        <f>IF(U659="","",IF(U659="CA HT REEL",SUMIF('[3]Correpondance  PREPA MARG'!A:A,'Prépa marge'!T659,'[3]Correpondance  PREPA MARG'!AB:AB),""))</f>
        <v/>
      </c>
      <c r="AB659" t="str">
        <f>IF(U659="","",IF(U659="CAMV REEL",SUMIF('[3]Correpondance  PREPA MARG'!A:A,'Prépa marge'!T659,'[3]Correpondance  PREPA MARG'!BB:BB),""))</f>
        <v/>
      </c>
      <c r="AC659">
        <f>IF(U659="","",IF(U659="démarque connue (valeur)",SUMIF('[3]Correpondance  PREPA MARG'!A:A,'Prépa marge'!T659,'[3]Correpondance  PREPA MARG'!DO:DO),""))</f>
        <v>0</v>
      </c>
      <c r="AD659" s="2" t="str">
        <f t="shared" si="370"/>
        <v/>
      </c>
      <c r="AF659" t="s">
        <v>20</v>
      </c>
    </row>
    <row r="660" spans="1:32" hidden="1">
      <c r="A660" s="23"/>
      <c r="B660" s="23"/>
      <c r="C660" s="59" t="s">
        <v>30</v>
      </c>
      <c r="D660" s="81">
        <f t="shared" ref="D660:L660" si="375">IF(D651=0,0,D659/D651)</f>
        <v>0</v>
      </c>
      <c r="E660" s="81">
        <f t="shared" si="375"/>
        <v>0</v>
      </c>
      <c r="F660" s="81">
        <f t="shared" si="375"/>
        <v>0</v>
      </c>
      <c r="G660" s="81">
        <f t="shared" si="375"/>
        <v>0</v>
      </c>
      <c r="H660" s="81">
        <f t="shared" si="375"/>
        <v>0</v>
      </c>
      <c r="I660" s="81">
        <f t="shared" si="375"/>
        <v>0</v>
      </c>
      <c r="J660" s="81">
        <f t="shared" si="375"/>
        <v>0</v>
      </c>
      <c r="K660" s="81">
        <f t="shared" si="375"/>
        <v>0</v>
      </c>
      <c r="L660" s="81">
        <f t="shared" si="375"/>
        <v>0</v>
      </c>
      <c r="M660" s="81">
        <f>IF(M651=0,0,M659/M651)</f>
        <v>0</v>
      </c>
      <c r="N660" s="81">
        <f>IF(N651=0,0,N659/N651)</f>
        <v>0</v>
      </c>
      <c r="O660" s="81">
        <f>IF(O651=0,0,O659/O651)</f>
        <v>0</v>
      </c>
      <c r="P660" s="82">
        <f>IF(P651=0,0,P659/P651)</f>
        <v>0</v>
      </c>
      <c r="Q660" s="23"/>
      <c r="R660" s="83" t="s">
        <v>20</v>
      </c>
      <c r="S660" s="23"/>
      <c r="T660" s="23" t="str">
        <f>IF(COUNTIF('[3]Correpondance  PREPA MARG'!A:A,'Prépa marge'!C660)=0,IF(U659="démarque connue (valeur)","",T659),'Prépa marge'!C660)</f>
        <v/>
      </c>
      <c r="U660" s="23" t="str">
        <f t="shared" si="371"/>
        <v/>
      </c>
      <c r="V660" t="str">
        <f>IF(U660="","",IF(U660="CA HT",SUMIF('[3]Correpondance  PREPA MARG'!A:A,'Prépa marge'!T660,'[3]Correpondance  PREPA MARG'!CO:CO),""))</f>
        <v/>
      </c>
      <c r="W660" t="str">
        <f t="shared" si="368"/>
        <v/>
      </c>
      <c r="X660" t="str">
        <f>IF(U660="","",IF(AND(U660="Marge ABACO (valeur)",X654=""),SUMIF('[3]Correpondance  PREPA MARG'!A:A,'Prépa marge'!T660,'[3]Correpondance  PREPA MARG'!DB:DB),""))</f>
        <v/>
      </c>
      <c r="Y660" t="str">
        <f>IF(U660="","",IF(U660="Frais accessoires",SUMIF('[3]Correpondance  PREPA MARG'!A:A,'Prépa marge'!T660,'[3]Correpondance  PREPA MARG'!AO:AO),""))</f>
        <v/>
      </c>
      <c r="Z660" t="str">
        <f>IF(U660="","",IF(U660="Cotisation Centrale",SUMIF('[3]Correpondance  PREPA MARG'!A:A,'Prépa marge'!T660,'[3]Correpondance  PREPA MARG'!BO:BO),""))</f>
        <v/>
      </c>
      <c r="AA660" t="str">
        <f>IF(U660="","",IF(U660="CA HT REEL",SUMIF('[3]Correpondance  PREPA MARG'!A:A,'Prépa marge'!T660,'[3]Correpondance  PREPA MARG'!AB:AB),""))</f>
        <v/>
      </c>
      <c r="AB660" t="str">
        <f>IF(U660="","",IF(U660="CAMV REEL",SUMIF('[3]Correpondance  PREPA MARG'!A:A,'Prépa marge'!T660,'[3]Correpondance  PREPA MARG'!BB:BB),""))</f>
        <v/>
      </c>
      <c r="AC660" t="str">
        <f>IF(U660="","",IF(U660="démarque connue (valeur)",SUMIF('[3]Correpondance  PREPA MARG'!A:A,'Prépa marge'!T660,'[3]Correpondance  PREPA MARG'!DO:DO),""))</f>
        <v/>
      </c>
      <c r="AD660" s="2" t="str">
        <f t="shared" si="370"/>
        <v/>
      </c>
      <c r="AF660" t="s">
        <v>20</v>
      </c>
    </row>
    <row r="661" spans="1:32" ht="15.75" hidden="1" thickBot="1">
      <c r="A661" s="23"/>
      <c r="B661" s="23"/>
      <c r="C661" s="84" t="s">
        <v>31</v>
      </c>
      <c r="D661" s="85"/>
      <c r="E661" s="86"/>
      <c r="F661" s="86"/>
      <c r="G661" s="86"/>
      <c r="H661" s="86"/>
      <c r="I661" s="86"/>
      <c r="J661" s="86"/>
      <c r="K661" s="86"/>
      <c r="L661" s="86"/>
      <c r="M661" s="86"/>
      <c r="N661" s="86"/>
      <c r="O661" s="87"/>
      <c r="P661" s="88">
        <f>IF(P651&lt;&gt;0,P662/P651,0)</f>
        <v>0</v>
      </c>
      <c r="Q661" s="23"/>
      <c r="R661" s="83" t="s">
        <v>20</v>
      </c>
      <c r="S661" s="23"/>
      <c r="T661" s="23" t="str">
        <f>IF(COUNTIF('[3]Correpondance  PREPA MARG'!A:A,'Prépa marge'!C661)=0,IF(U660="démarque connue (valeur)","",T660),'Prépa marge'!C661)</f>
        <v/>
      </c>
      <c r="U661" s="23" t="str">
        <f t="shared" si="371"/>
        <v/>
      </c>
      <c r="V661" t="str">
        <f>IF(U661="","",IF(U661="CA HT",SUMIF('[3]Correpondance  PREPA MARG'!A:A,'Prépa marge'!T661,'[3]Correpondance  PREPA MARG'!CO:CO),""))</f>
        <v/>
      </c>
      <c r="W661" t="str">
        <f t="shared" si="368"/>
        <v/>
      </c>
      <c r="X661" t="str">
        <f>IF(U661="","",IF(AND(U661="Marge ABACO (valeur)",X655=""),SUMIF('[3]Correpondance  PREPA MARG'!A:A,'Prépa marge'!T661,'[3]Correpondance  PREPA MARG'!DB:DB),""))</f>
        <v/>
      </c>
      <c r="Y661" t="str">
        <f>IF(U661="","",IF(U661="Frais accessoires",SUMIF('[3]Correpondance  PREPA MARG'!A:A,'Prépa marge'!T661,'[3]Correpondance  PREPA MARG'!AO:AO),""))</f>
        <v/>
      </c>
      <c r="Z661" t="str">
        <f>IF(U661="","",IF(U661="Cotisation Centrale",SUMIF('[3]Correpondance  PREPA MARG'!A:A,'Prépa marge'!T661,'[3]Correpondance  PREPA MARG'!BO:BO),""))</f>
        <v/>
      </c>
      <c r="AA661" t="str">
        <f>IF(U661="","",IF(U661="CA HT REEL",SUMIF('[3]Correpondance  PREPA MARG'!A:A,'Prépa marge'!T661,'[3]Correpondance  PREPA MARG'!AB:AB),""))</f>
        <v/>
      </c>
      <c r="AB661" t="str">
        <f>IF(U661="","",IF(U661="CAMV REEL",SUMIF('[3]Correpondance  PREPA MARG'!A:A,'Prépa marge'!T661,'[3]Correpondance  PREPA MARG'!BB:BB),""))</f>
        <v/>
      </c>
      <c r="AC661" t="str">
        <f>IF(U661="","",IF(U661="démarque connue (valeur)",SUMIF('[3]Correpondance  PREPA MARG'!A:A,'Prépa marge'!T661,'[3]Correpondance  PREPA MARG'!DO:DO),""))</f>
        <v/>
      </c>
      <c r="AD661" s="2" t="str">
        <f t="shared" si="370"/>
        <v/>
      </c>
      <c r="AF661" t="s">
        <v>20</v>
      </c>
    </row>
    <row r="662" spans="1:32" hidden="1">
      <c r="A662" s="23"/>
      <c r="B662" s="23"/>
      <c r="C662" s="89" t="s">
        <v>32</v>
      </c>
      <c r="D662" s="47">
        <f t="shared" ref="D662:L662" si="376">D651*D661</f>
        <v>0</v>
      </c>
      <c r="E662" s="47">
        <f t="shared" si="376"/>
        <v>0</v>
      </c>
      <c r="F662" s="47">
        <f t="shared" si="376"/>
        <v>0</v>
      </c>
      <c r="G662" s="47">
        <f t="shared" si="376"/>
        <v>0</v>
      </c>
      <c r="H662" s="47">
        <f t="shared" si="376"/>
        <v>0</v>
      </c>
      <c r="I662" s="47">
        <f t="shared" si="376"/>
        <v>0</v>
      </c>
      <c r="J662" s="47">
        <f t="shared" si="376"/>
        <v>0</v>
      </c>
      <c r="K662" s="47">
        <f t="shared" si="376"/>
        <v>0</v>
      </c>
      <c r="L662" s="47">
        <f t="shared" si="376"/>
        <v>0</v>
      </c>
      <c r="M662" s="47">
        <f>M651*M661</f>
        <v>0</v>
      </c>
      <c r="N662" s="47">
        <f>N651*N661</f>
        <v>0</v>
      </c>
      <c r="O662" s="47">
        <f>O651*O661</f>
        <v>0</v>
      </c>
      <c r="P662" s="90">
        <f>SUM(D662:O662)</f>
        <v>0</v>
      </c>
      <c r="Q662" s="23"/>
      <c r="R662" s="91" t="s">
        <v>20</v>
      </c>
      <c r="S662" s="92"/>
      <c r="T662" s="23" t="str">
        <f>IF(COUNTIF('[3]Correpondance  PREPA MARG'!A:A,'Prépa marge'!C662)=0,IF(U661="démarque connue (valeur)","",T661),'Prépa marge'!C662)</f>
        <v/>
      </c>
      <c r="U662" s="23" t="str">
        <f t="shared" si="371"/>
        <v/>
      </c>
      <c r="V662" t="str">
        <f>IF(U662="","",IF(U662="CA HT",SUMIF('[3]Correpondance  PREPA MARG'!A:A,'Prépa marge'!T662,'[3]Correpondance  PREPA MARG'!CO:CO),""))</f>
        <v/>
      </c>
      <c r="W662" t="str">
        <f t="shared" si="368"/>
        <v/>
      </c>
      <c r="X662" t="str">
        <f>IF(U662="","",IF(AND(U662="Marge ABACO (valeur)",X656=""),SUMIF('[3]Correpondance  PREPA MARG'!A:A,'Prépa marge'!T662,'[3]Correpondance  PREPA MARG'!DB:DB),""))</f>
        <v/>
      </c>
      <c r="Y662" t="str">
        <f>IF(U662="","",IF(U662="Frais accessoires",SUMIF('[3]Correpondance  PREPA MARG'!A:A,'Prépa marge'!T662,'[3]Correpondance  PREPA MARG'!AO:AO),""))</f>
        <v/>
      </c>
      <c r="Z662" t="str">
        <f>IF(U662="","",IF(U662="Cotisation Centrale",SUMIF('[3]Correpondance  PREPA MARG'!A:A,'Prépa marge'!T662,'[3]Correpondance  PREPA MARG'!BO:BO),""))</f>
        <v/>
      </c>
      <c r="AA662" t="str">
        <f>IF(U662="","",IF(U662="CA HT REEL",SUMIF('[3]Correpondance  PREPA MARG'!A:A,'Prépa marge'!T662,'[3]Correpondance  PREPA MARG'!AB:AB),""))</f>
        <v/>
      </c>
      <c r="AB662" t="str">
        <f>IF(U662="","",IF(U662="CAMV REEL",SUMIF('[3]Correpondance  PREPA MARG'!A:A,'Prépa marge'!T662,'[3]Correpondance  PREPA MARG'!BB:BB),""))</f>
        <v/>
      </c>
      <c r="AC662" t="str">
        <f>IF(U662="","",IF(U662="démarque connue (valeur)",SUMIF('[3]Correpondance  PREPA MARG'!A:A,'Prépa marge'!T662,'[3]Correpondance  PREPA MARG'!DO:DO),""))</f>
        <v/>
      </c>
      <c r="AD662" s="2" t="str">
        <f t="shared" si="370"/>
        <v/>
      </c>
      <c r="AF662" t="s">
        <v>20</v>
      </c>
    </row>
    <row r="663" spans="1:32" ht="15.75" hidden="1" thickBot="1">
      <c r="A663" s="23"/>
      <c r="B663" s="23"/>
      <c r="C663" s="84" t="s">
        <v>33</v>
      </c>
      <c r="D663" s="93"/>
      <c r="E663" s="94"/>
      <c r="F663" s="94"/>
      <c r="G663" s="94"/>
      <c r="H663" s="94"/>
      <c r="I663" s="94"/>
      <c r="J663" s="94"/>
      <c r="K663" s="94"/>
      <c r="L663" s="94"/>
      <c r="M663" s="94"/>
      <c r="N663" s="94"/>
      <c r="O663" s="95"/>
      <c r="P663" s="96">
        <f>SUM(D663:O663)</f>
        <v>0</v>
      </c>
      <c r="Q663" s="23"/>
      <c r="R663" s="91" t="s">
        <v>20</v>
      </c>
      <c r="S663" s="92"/>
      <c r="T663" s="23" t="str">
        <f>IF(COUNTIF('[3]Correpondance  PREPA MARG'!A:A,'Prépa marge'!C663)=0,IF(U662="démarque connue (valeur)","",T662),'Prépa marge'!C663)</f>
        <v/>
      </c>
      <c r="U663" s="23" t="str">
        <f t="shared" si="371"/>
        <v/>
      </c>
      <c r="V663" t="str">
        <f>IF(U663="","",IF(U663="CA HT",SUMIF('[3]Correpondance  PREPA MARG'!A:A,'Prépa marge'!T663,'[3]Correpondance  PREPA MARG'!CO:CO),""))</f>
        <v/>
      </c>
      <c r="W663" t="str">
        <f t="shared" si="368"/>
        <v/>
      </c>
      <c r="X663" t="str">
        <f>IF(U663="","",IF(AND(U663="Marge ABACO (valeur)",X657=""),SUMIF('[3]Correpondance  PREPA MARG'!A:A,'Prépa marge'!T663,'[3]Correpondance  PREPA MARG'!DB:DB),""))</f>
        <v/>
      </c>
      <c r="Y663" t="str">
        <f>IF(U663="","",IF(U663="Frais accessoires",SUMIF('[3]Correpondance  PREPA MARG'!A:A,'Prépa marge'!T663,'[3]Correpondance  PREPA MARG'!AO:AO),""))</f>
        <v/>
      </c>
      <c r="Z663" t="str">
        <f>IF(U663="","",IF(U663="Cotisation Centrale",SUMIF('[3]Correpondance  PREPA MARG'!A:A,'Prépa marge'!T663,'[3]Correpondance  PREPA MARG'!BO:BO),""))</f>
        <v/>
      </c>
      <c r="AA663" t="str">
        <f>IF(U663="","",IF(U663="CA HT REEL",SUMIF('[3]Correpondance  PREPA MARG'!A:A,'Prépa marge'!T663,'[3]Correpondance  PREPA MARG'!AB:AB),""))</f>
        <v/>
      </c>
      <c r="AB663" t="str">
        <f>IF(U663="","",IF(U663="CAMV REEL",SUMIF('[3]Correpondance  PREPA MARG'!A:A,'Prépa marge'!T663,'[3]Correpondance  PREPA MARG'!BB:BB),""))</f>
        <v/>
      </c>
      <c r="AC663" t="str">
        <f>IF(U663="","",IF(U663="démarque connue (valeur)",SUMIF('[3]Correpondance  PREPA MARG'!A:A,'Prépa marge'!T663,'[3]Correpondance  PREPA MARG'!DO:DO),""))</f>
        <v/>
      </c>
      <c r="AD663" s="2" t="str">
        <f t="shared" si="370"/>
        <v/>
      </c>
      <c r="AF663" t="s">
        <v>20</v>
      </c>
    </row>
    <row r="664" spans="1:32" hidden="1">
      <c r="A664" s="23"/>
      <c r="B664" s="23"/>
      <c r="C664" s="59" t="s">
        <v>34</v>
      </c>
      <c r="D664" s="81">
        <f t="shared" ref="D664:L664" si="377">IF(D651&lt;&gt;0,D663/D651,0)</f>
        <v>0</v>
      </c>
      <c r="E664" s="81">
        <f t="shared" si="377"/>
        <v>0</v>
      </c>
      <c r="F664" s="81">
        <f t="shared" si="377"/>
        <v>0</v>
      </c>
      <c r="G664" s="81">
        <f t="shared" si="377"/>
        <v>0</v>
      </c>
      <c r="H664" s="81">
        <f t="shared" si="377"/>
        <v>0</v>
      </c>
      <c r="I664" s="81">
        <f t="shared" si="377"/>
        <v>0</v>
      </c>
      <c r="J664" s="81">
        <f t="shared" si="377"/>
        <v>0</v>
      </c>
      <c r="K664" s="81">
        <f t="shared" si="377"/>
        <v>0</v>
      </c>
      <c r="L664" s="81">
        <f t="shared" si="377"/>
        <v>0</v>
      </c>
      <c r="M664" s="81">
        <f>IF(M651&lt;&gt;0,M663/M651,0)</f>
        <v>0</v>
      </c>
      <c r="N664" s="81">
        <f>IF(N651&lt;&gt;0,N663/N651,0)</f>
        <v>0</v>
      </c>
      <c r="O664" s="81">
        <f>IF(O651&lt;&gt;0,O663/O651,0)</f>
        <v>0</v>
      </c>
      <c r="P664" s="82">
        <f>IF(P651&lt;&gt;0,P663/P651,0)</f>
        <v>0</v>
      </c>
      <c r="Q664" s="23"/>
      <c r="R664" s="83" t="s">
        <v>20</v>
      </c>
      <c r="S664" s="97"/>
      <c r="T664" s="23" t="str">
        <f>IF(COUNTIF('[3]Correpondance  PREPA MARG'!A:A,'Prépa marge'!C664)=0,IF(U663="démarque connue (valeur)","",T663),'Prépa marge'!C664)</f>
        <v/>
      </c>
      <c r="U664" s="23" t="str">
        <f t="shared" si="371"/>
        <v/>
      </c>
      <c r="V664" t="str">
        <f>IF(U664="","",IF(U664="CA HT",SUMIF('[3]Correpondance  PREPA MARG'!A:A,'Prépa marge'!T664,'[3]Correpondance  PREPA MARG'!CO:CO),""))</f>
        <v/>
      </c>
      <c r="W664" t="str">
        <f t="shared" si="368"/>
        <v/>
      </c>
      <c r="X664" t="str">
        <f>IF(U664="","",IF(AND(U664="Marge ABACO (valeur)",X658=""),SUMIF('[3]Correpondance  PREPA MARG'!A:A,'Prépa marge'!T664,'[3]Correpondance  PREPA MARG'!DB:DB),""))</f>
        <v/>
      </c>
      <c r="Y664" t="str">
        <f>IF(U664="","",IF(U664="Frais accessoires",SUMIF('[3]Correpondance  PREPA MARG'!A:A,'Prépa marge'!T664,'[3]Correpondance  PREPA MARG'!AO:AO),""))</f>
        <v/>
      </c>
      <c r="Z664" t="str">
        <f>IF(U664="","",IF(U664="Cotisation Centrale",SUMIF('[3]Correpondance  PREPA MARG'!A:A,'Prépa marge'!T664,'[3]Correpondance  PREPA MARG'!BO:BO),""))</f>
        <v/>
      </c>
      <c r="AA664" t="str">
        <f>IF(U664="","",IF(U664="CA HT REEL",SUMIF('[3]Correpondance  PREPA MARG'!A:A,'Prépa marge'!T664,'[3]Correpondance  PREPA MARG'!AB:AB),""))</f>
        <v/>
      </c>
      <c r="AB664" t="str">
        <f>IF(U664="","",IF(U664="CAMV REEL",SUMIF('[3]Correpondance  PREPA MARG'!A:A,'Prépa marge'!T664,'[3]Correpondance  PREPA MARG'!BB:BB),""))</f>
        <v/>
      </c>
      <c r="AC664" t="str">
        <f>IF(U664="","",IF(U664="démarque connue (valeur)",SUMIF('[3]Correpondance  PREPA MARG'!A:A,'Prépa marge'!T664,'[3]Correpondance  PREPA MARG'!DO:DO),""))</f>
        <v/>
      </c>
      <c r="AD664" s="2" t="str">
        <f t="shared" si="370"/>
        <v/>
      </c>
      <c r="AF664" t="s">
        <v>20</v>
      </c>
    </row>
    <row r="665" spans="1:32" hidden="1">
      <c r="A665" s="23"/>
      <c r="B665" s="23"/>
      <c r="C665" s="59" t="s">
        <v>35</v>
      </c>
      <c r="D665" s="98">
        <f>D639-D651</f>
        <v>0</v>
      </c>
      <c r="E665" s="98">
        <f>E639-E651</f>
        <v>0</v>
      </c>
      <c r="F665" s="98">
        <f>F639-F651</f>
        <v>0</v>
      </c>
      <c r="G665" s="98">
        <f t="shared" ref="G665:L665" si="378">G639-G651</f>
        <v>0</v>
      </c>
      <c r="H665" s="98">
        <f t="shared" si="378"/>
        <v>0</v>
      </c>
      <c r="I665" s="98">
        <f t="shared" si="378"/>
        <v>0</v>
      </c>
      <c r="J665" s="98">
        <f t="shared" si="378"/>
        <v>0</v>
      </c>
      <c r="K665" s="98">
        <f t="shared" si="378"/>
        <v>0</v>
      </c>
      <c r="L665" s="98">
        <f t="shared" si="378"/>
        <v>0</v>
      </c>
      <c r="M665" s="98">
        <f>M639-M651</f>
        <v>0</v>
      </c>
      <c r="N665" s="98">
        <f>N639-N651</f>
        <v>0</v>
      </c>
      <c r="O665" s="98">
        <f>O639-O651</f>
        <v>0</v>
      </c>
      <c r="P665" s="74">
        <f>SUM(D665:O665)</f>
        <v>0</v>
      </c>
      <c r="Q665" s="23"/>
      <c r="R665" s="57" t="s">
        <v>20</v>
      </c>
      <c r="S665" s="92"/>
      <c r="T665" s="23" t="str">
        <f>IF(COUNTIF('[3]Correpondance  PREPA MARG'!A:A,'Prépa marge'!C665)=0,IF(U664="démarque connue (valeur)","",T664),'Prépa marge'!C665)</f>
        <v/>
      </c>
      <c r="U665" s="23" t="str">
        <f t="shared" si="371"/>
        <v/>
      </c>
      <c r="V665" t="str">
        <f>IF(U665="","",IF(U665="CA HT",SUMIF('[3]Correpondance  PREPA MARG'!A:A,'Prépa marge'!T665,'[3]Correpondance  PREPA MARG'!CO:CO),""))</f>
        <v/>
      </c>
      <c r="W665" t="str">
        <f t="shared" si="368"/>
        <v/>
      </c>
      <c r="X665" t="str">
        <f>IF(U665="","",IF(AND(U665="Marge ABACO (valeur)",X659=""),SUMIF('[3]Correpondance  PREPA MARG'!A:A,'Prépa marge'!T665,'[3]Correpondance  PREPA MARG'!DB:DB),""))</f>
        <v/>
      </c>
      <c r="Y665" t="str">
        <f>IF(U665="","",IF(U665="Frais accessoires",SUMIF('[3]Correpondance  PREPA MARG'!A:A,'Prépa marge'!T665,'[3]Correpondance  PREPA MARG'!AO:AO),""))</f>
        <v/>
      </c>
      <c r="Z665" t="str">
        <f>IF(U665="","",IF(U665="Cotisation Centrale",SUMIF('[3]Correpondance  PREPA MARG'!A:A,'Prépa marge'!T665,'[3]Correpondance  PREPA MARG'!BO:BO),""))</f>
        <v/>
      </c>
      <c r="AA665" t="str">
        <f>IF(U665="","",IF(U665="CA HT REEL",SUMIF('[3]Correpondance  PREPA MARG'!A:A,'Prépa marge'!T665,'[3]Correpondance  PREPA MARG'!AB:AB),""))</f>
        <v/>
      </c>
      <c r="AB665" t="str">
        <f>IF(U665="","",IF(U665="CAMV REEL",SUMIF('[3]Correpondance  PREPA MARG'!A:A,'Prépa marge'!T665,'[3]Correpondance  PREPA MARG'!BB:BB),""))</f>
        <v/>
      </c>
      <c r="AC665" t="str">
        <f>IF(U665="","",IF(U665="démarque connue (valeur)",SUMIF('[3]Correpondance  PREPA MARG'!A:A,'Prépa marge'!T665,'[3]Correpondance  PREPA MARG'!DO:DO),""))</f>
        <v/>
      </c>
      <c r="AD665" s="2" t="str">
        <f t="shared" si="370"/>
        <v/>
      </c>
      <c r="AF665" t="s">
        <v>20</v>
      </c>
    </row>
    <row r="666" spans="1:32" hidden="1">
      <c r="A666" s="23"/>
      <c r="B666" s="23"/>
      <c r="C666" s="59" t="s">
        <v>22</v>
      </c>
      <c r="D666" s="99">
        <f t="shared" ref="D666:L666" si="379">IF(D651&lt;&gt;0,D665/D651,0)</f>
        <v>0</v>
      </c>
      <c r="E666" s="99">
        <f t="shared" si="379"/>
        <v>0</v>
      </c>
      <c r="F666" s="99">
        <f t="shared" si="379"/>
        <v>0</v>
      </c>
      <c r="G666" s="99">
        <f t="shared" si="379"/>
        <v>0</v>
      </c>
      <c r="H666" s="99">
        <f t="shared" si="379"/>
        <v>0</v>
      </c>
      <c r="I666" s="99">
        <f t="shared" si="379"/>
        <v>0</v>
      </c>
      <c r="J666" s="99">
        <f t="shared" si="379"/>
        <v>0</v>
      </c>
      <c r="K666" s="99">
        <f t="shared" si="379"/>
        <v>0</v>
      </c>
      <c r="L666" s="99">
        <f t="shared" si="379"/>
        <v>0</v>
      </c>
      <c r="M666" s="99">
        <f>IF(M651&lt;&gt;0,M665/M651,0)</f>
        <v>0</v>
      </c>
      <c r="N666" s="99">
        <f>IF(N651&lt;&gt;0,N665/N651,0)</f>
        <v>0</v>
      </c>
      <c r="O666" s="99">
        <f>IF(O651&lt;&gt;0,O665/O651,0)</f>
        <v>0</v>
      </c>
      <c r="P666" s="61">
        <f>IF(P651&lt;&gt;0,P665/P651,0)</f>
        <v>0</v>
      </c>
      <c r="Q666" s="23"/>
      <c r="R666" s="62" t="s">
        <v>20</v>
      </c>
      <c r="S666" s="92"/>
      <c r="T666" s="23" t="str">
        <f>IF(COUNTIF('[3]Correpondance  PREPA MARG'!A:A,'Prépa marge'!C666)=0,IF(U665="démarque connue (valeur)","",T665),'Prépa marge'!C666)</f>
        <v/>
      </c>
      <c r="U666" s="23" t="str">
        <f t="shared" si="371"/>
        <v/>
      </c>
      <c r="V666" t="str">
        <f>IF(U666="","",IF(U666="CA HT",SUMIF('[3]Correpondance  PREPA MARG'!A:A,'Prépa marge'!T666,'[3]Correpondance  PREPA MARG'!CO:CO),""))</f>
        <v/>
      </c>
      <c r="W666" t="str">
        <f t="shared" si="368"/>
        <v/>
      </c>
      <c r="X666" t="str">
        <f>IF(U666="","",IF(AND(U666="Marge ABACO (valeur)",X660=""),SUMIF('[3]Correpondance  PREPA MARG'!A:A,'Prépa marge'!T666,'[3]Correpondance  PREPA MARG'!DB:DB),""))</f>
        <v/>
      </c>
      <c r="Y666" t="str">
        <f>IF(U666="","",IF(U666="Frais accessoires",SUMIF('[3]Correpondance  PREPA MARG'!A:A,'Prépa marge'!T666,'[3]Correpondance  PREPA MARG'!AO:AO),""))</f>
        <v/>
      </c>
      <c r="Z666" t="str">
        <f>IF(U666="","",IF(U666="Cotisation Centrale",SUMIF('[3]Correpondance  PREPA MARG'!A:A,'Prépa marge'!T666,'[3]Correpondance  PREPA MARG'!BO:BO),""))</f>
        <v/>
      </c>
      <c r="AA666" t="str">
        <f>IF(U666="","",IF(U666="CA HT REEL",SUMIF('[3]Correpondance  PREPA MARG'!A:A,'Prépa marge'!T666,'[3]Correpondance  PREPA MARG'!AB:AB),""))</f>
        <v/>
      </c>
      <c r="AB666" t="str">
        <f>IF(U666="","",IF(U666="CAMV REEL",SUMIF('[3]Correpondance  PREPA MARG'!A:A,'Prépa marge'!T666,'[3]Correpondance  PREPA MARG'!BB:BB),""))</f>
        <v/>
      </c>
      <c r="AC666" t="str">
        <f>IF(U666="","",IF(U666="démarque connue (valeur)",SUMIF('[3]Correpondance  PREPA MARG'!A:A,'Prépa marge'!T666,'[3]Correpondance  PREPA MARG'!DO:DO),""))</f>
        <v/>
      </c>
      <c r="AD666" s="2" t="str">
        <f t="shared" si="370"/>
        <v/>
      </c>
      <c r="AF666" t="s">
        <v>20</v>
      </c>
    </row>
    <row r="667" spans="1:32" hidden="1">
      <c r="A667" s="23"/>
      <c r="B667" s="23"/>
      <c r="C667" s="100" t="s">
        <v>36</v>
      </c>
      <c r="D667" s="47">
        <f t="shared" ref="D667:L667" si="380">D647-D659-D662-D663-D665</f>
        <v>0</v>
      </c>
      <c r="E667" s="47">
        <f t="shared" si="380"/>
        <v>0</v>
      </c>
      <c r="F667" s="47">
        <f t="shared" si="380"/>
        <v>0</v>
      </c>
      <c r="G667" s="47">
        <f t="shared" si="380"/>
        <v>0</v>
      </c>
      <c r="H667" s="47">
        <f t="shared" si="380"/>
        <v>0</v>
      </c>
      <c r="I667" s="47">
        <f t="shared" si="380"/>
        <v>0</v>
      </c>
      <c r="J667" s="47">
        <f t="shared" si="380"/>
        <v>0</v>
      </c>
      <c r="K667" s="47">
        <f t="shared" si="380"/>
        <v>0</v>
      </c>
      <c r="L667" s="47">
        <f t="shared" si="380"/>
        <v>0</v>
      </c>
      <c r="M667" s="47">
        <f>M647-M659-M662-M663-M665</f>
        <v>0</v>
      </c>
      <c r="N667" s="47">
        <f>N647-N659-N662-N663-N665</f>
        <v>0</v>
      </c>
      <c r="O667" s="47">
        <f>O647-O659-O662-O663-O665</f>
        <v>0</v>
      </c>
      <c r="P667" s="101">
        <f>SUM(D667:O667)</f>
        <v>0</v>
      </c>
      <c r="Q667" s="23"/>
      <c r="R667" s="102" t="s">
        <v>20</v>
      </c>
      <c r="S667" s="92"/>
      <c r="T667" s="23" t="str">
        <f>IF(COUNTIF('[3]Correpondance  PREPA MARG'!A:A,'Prépa marge'!C667)=0,IF(U666="démarque connue (valeur)","",T666),'Prépa marge'!C667)</f>
        <v/>
      </c>
      <c r="U667" s="23" t="str">
        <f t="shared" si="371"/>
        <v/>
      </c>
      <c r="V667" t="str">
        <f>IF(U667="","",IF(U667="CA HT",SUMIF('[3]Correpondance  PREPA MARG'!A:A,'Prépa marge'!T667,'[3]Correpondance  PREPA MARG'!CO:CO),""))</f>
        <v/>
      </c>
      <c r="W667" t="str">
        <f t="shared" si="368"/>
        <v/>
      </c>
      <c r="X667" t="str">
        <f>IF(U667="","",IF(AND(U667="Marge ABACO (valeur)",X661=""),SUMIF('[3]Correpondance  PREPA MARG'!A:A,'Prépa marge'!T667,'[3]Correpondance  PREPA MARG'!DB:DB),""))</f>
        <v/>
      </c>
      <c r="Y667" t="str">
        <f>IF(U667="","",IF(U667="Frais accessoires",SUMIF('[3]Correpondance  PREPA MARG'!A:A,'Prépa marge'!T667,'[3]Correpondance  PREPA MARG'!AO:AO),""))</f>
        <v/>
      </c>
      <c r="Z667" t="str">
        <f>IF(U667="","",IF(U667="Cotisation Centrale",SUMIF('[3]Correpondance  PREPA MARG'!A:A,'Prépa marge'!T667,'[3]Correpondance  PREPA MARG'!BO:BO),""))</f>
        <v/>
      </c>
      <c r="AA667" t="str">
        <f>IF(U667="","",IF(U667="CA HT REEL",SUMIF('[3]Correpondance  PREPA MARG'!A:A,'Prépa marge'!T667,'[3]Correpondance  PREPA MARG'!AB:AB),""))</f>
        <v/>
      </c>
      <c r="AB667" t="str">
        <f>IF(U667="","",IF(U667="CAMV REEL",SUMIF('[3]Correpondance  PREPA MARG'!A:A,'Prépa marge'!T667,'[3]Correpondance  PREPA MARG'!BB:BB),""))</f>
        <v/>
      </c>
      <c r="AC667" t="str">
        <f>IF(U667="","",IF(U667="démarque connue (valeur)",SUMIF('[3]Correpondance  PREPA MARG'!A:A,'Prépa marge'!T667,'[3]Correpondance  PREPA MARG'!DO:DO),""))</f>
        <v/>
      </c>
      <c r="AD667" s="2" t="str">
        <f t="shared" si="370"/>
        <v/>
      </c>
      <c r="AF667" t="s">
        <v>20</v>
      </c>
    </row>
    <row r="668" spans="1:32" hidden="1">
      <c r="A668" s="23"/>
      <c r="B668" s="23"/>
      <c r="C668" s="50" t="s">
        <v>37</v>
      </c>
      <c r="D668" s="67">
        <f t="shared" ref="D668:L668" si="381">D660+D661+D664+D666</f>
        <v>0</v>
      </c>
      <c r="E668" s="67">
        <f t="shared" si="381"/>
        <v>0</v>
      </c>
      <c r="F668" s="67">
        <f t="shared" si="381"/>
        <v>0</v>
      </c>
      <c r="G668" s="67">
        <f t="shared" si="381"/>
        <v>0</v>
      </c>
      <c r="H668" s="67">
        <f t="shared" si="381"/>
        <v>0</v>
      </c>
      <c r="I668" s="67">
        <f t="shared" si="381"/>
        <v>0</v>
      </c>
      <c r="J668" s="67">
        <f t="shared" si="381"/>
        <v>0</v>
      </c>
      <c r="K668" s="67">
        <f t="shared" si="381"/>
        <v>0</v>
      </c>
      <c r="L668" s="67">
        <f t="shared" si="381"/>
        <v>0</v>
      </c>
      <c r="M668" s="67">
        <f>M660+M661+M664+M666</f>
        <v>0</v>
      </c>
      <c r="N668" s="67">
        <f>N660+N661+N664+N666</f>
        <v>0</v>
      </c>
      <c r="O668" s="67">
        <f>O660+O661+O664+O666</f>
        <v>0</v>
      </c>
      <c r="P668" s="67">
        <f>P660+P661+P664+P666</f>
        <v>0</v>
      </c>
      <c r="Q668" s="23"/>
      <c r="R668" s="68" t="s">
        <v>20</v>
      </c>
      <c r="S668" s="92"/>
      <c r="T668" s="23" t="str">
        <f>IF(COUNTIF('[3]Correpondance  PREPA MARG'!A:A,'Prépa marge'!C668)=0,IF(U667="démarque connue (valeur)","",T667),'Prépa marge'!C668)</f>
        <v/>
      </c>
      <c r="U668" s="23" t="str">
        <f t="shared" si="371"/>
        <v/>
      </c>
      <c r="V668" t="str">
        <f>IF(U668="","",IF(U668="CA HT",SUMIF('[3]Correpondance  PREPA MARG'!A:A,'Prépa marge'!T668,'[3]Correpondance  PREPA MARG'!CO:CO),""))</f>
        <v/>
      </c>
      <c r="W668" t="str">
        <f t="shared" si="368"/>
        <v/>
      </c>
      <c r="X668" t="str">
        <f>IF(U668="","",IF(AND(U668="Marge ABACO (valeur)",X662=""),SUMIF('[3]Correpondance  PREPA MARG'!A:A,'Prépa marge'!T668,'[3]Correpondance  PREPA MARG'!DB:DB),""))</f>
        <v/>
      </c>
      <c r="Y668" t="str">
        <f>IF(U668="","",IF(U668="Frais accessoires",SUMIF('[3]Correpondance  PREPA MARG'!A:A,'Prépa marge'!T668,'[3]Correpondance  PREPA MARG'!AO:AO),""))</f>
        <v/>
      </c>
      <c r="Z668" t="str">
        <f>IF(U668="","",IF(U668="Cotisation Centrale",SUMIF('[3]Correpondance  PREPA MARG'!A:A,'Prépa marge'!T668,'[3]Correpondance  PREPA MARG'!BO:BO),""))</f>
        <v/>
      </c>
      <c r="AA668" t="str">
        <f>IF(U668="","",IF(U668="CA HT REEL",SUMIF('[3]Correpondance  PREPA MARG'!A:A,'Prépa marge'!T668,'[3]Correpondance  PREPA MARG'!AB:AB),""))</f>
        <v/>
      </c>
      <c r="AB668" t="str">
        <f>IF(U668="","",IF(U668="CAMV REEL",SUMIF('[3]Correpondance  PREPA MARG'!A:A,'Prépa marge'!T668,'[3]Correpondance  PREPA MARG'!BB:BB),""))</f>
        <v/>
      </c>
      <c r="AC668" t="str">
        <f>IF(U668="","",IF(U668="démarque connue (valeur)",SUMIF('[3]Correpondance  PREPA MARG'!A:A,'Prépa marge'!T668,'[3]Correpondance  PREPA MARG'!DO:DO),""))</f>
        <v/>
      </c>
      <c r="AD668" s="2" t="str">
        <f t="shared" si="370"/>
        <v/>
      </c>
      <c r="AF668" t="s">
        <v>20</v>
      </c>
    </row>
    <row r="669" spans="1:32" hidden="1">
      <c r="A669" s="23"/>
      <c r="B669" s="23"/>
      <c r="C669" s="50" t="s">
        <v>38</v>
      </c>
      <c r="D669" s="103">
        <f t="shared" ref="D669:L669" si="382">D659+D662+D663+D665</f>
        <v>0</v>
      </c>
      <c r="E669" s="103">
        <f t="shared" si="382"/>
        <v>0</v>
      </c>
      <c r="F669" s="103">
        <f t="shared" si="382"/>
        <v>0</v>
      </c>
      <c r="G669" s="103">
        <f t="shared" si="382"/>
        <v>0</v>
      </c>
      <c r="H669" s="103">
        <f t="shared" si="382"/>
        <v>0</v>
      </c>
      <c r="I669" s="103">
        <f t="shared" si="382"/>
        <v>0</v>
      </c>
      <c r="J669" s="103">
        <f t="shared" si="382"/>
        <v>0</v>
      </c>
      <c r="K669" s="103">
        <f t="shared" si="382"/>
        <v>0</v>
      </c>
      <c r="L669" s="103">
        <f t="shared" si="382"/>
        <v>0</v>
      </c>
      <c r="M669" s="103">
        <f>M659+M662+M663+M665</f>
        <v>0</v>
      </c>
      <c r="N669" s="103">
        <f>N659+N662+N663+N665</f>
        <v>0</v>
      </c>
      <c r="O669" s="103">
        <f>O659+O662+O663+O665</f>
        <v>0</v>
      </c>
      <c r="P669" s="103">
        <f>P659+P662+P663+P665</f>
        <v>0</v>
      </c>
      <c r="Q669" s="23"/>
      <c r="R669" s="104" t="s">
        <v>20</v>
      </c>
      <c r="S669" s="92"/>
      <c r="T669" s="23" t="str">
        <f>IF(COUNTIF('[3]Correpondance  PREPA MARG'!A:A,'Prépa marge'!C669)=0,IF(U668="démarque connue (valeur)","",T668),'Prépa marge'!C669)</f>
        <v/>
      </c>
      <c r="U669" s="23" t="str">
        <f t="shared" si="371"/>
        <v/>
      </c>
      <c r="V669" t="str">
        <f>IF(U669="","",IF(U669="CA HT",SUMIF('[3]Correpondance  PREPA MARG'!A:A,'Prépa marge'!T669,'[3]Correpondance  PREPA MARG'!CO:CO),""))</f>
        <v/>
      </c>
      <c r="W669" t="str">
        <f t="shared" si="368"/>
        <v/>
      </c>
      <c r="X669" t="str">
        <f>IF(U669="","",IF(AND(U669="Marge ABACO (valeur)",X663=""),SUMIF('[3]Correpondance  PREPA MARG'!A:A,'Prépa marge'!T669,'[3]Correpondance  PREPA MARG'!DB:DB),""))</f>
        <v/>
      </c>
      <c r="Y669" t="str">
        <f>IF(U669="","",IF(U669="Frais accessoires",SUMIF('[3]Correpondance  PREPA MARG'!A:A,'Prépa marge'!T669,'[3]Correpondance  PREPA MARG'!AO:AO),""))</f>
        <v/>
      </c>
      <c r="Z669" t="str">
        <f>IF(U669="","",IF(U669="Cotisation Centrale",SUMIF('[3]Correpondance  PREPA MARG'!A:A,'Prépa marge'!T669,'[3]Correpondance  PREPA MARG'!BO:BO),""))</f>
        <v/>
      </c>
      <c r="AA669" t="str">
        <f>IF(U669="","",IF(U669="CA HT REEL",SUMIF('[3]Correpondance  PREPA MARG'!A:A,'Prépa marge'!T669,'[3]Correpondance  PREPA MARG'!AB:AB),""))</f>
        <v/>
      </c>
      <c r="AB669" t="str">
        <f>IF(U669="","",IF(U669="CAMV REEL",SUMIF('[3]Correpondance  PREPA MARG'!A:A,'Prépa marge'!T669,'[3]Correpondance  PREPA MARG'!BB:BB),""))</f>
        <v/>
      </c>
      <c r="AC669" t="str">
        <f>IF(U669="","",IF(U669="démarque connue (valeur)",SUMIF('[3]Correpondance  PREPA MARG'!A:A,'Prépa marge'!T669,'[3]Correpondance  PREPA MARG'!DO:DO),""))</f>
        <v/>
      </c>
      <c r="AD669" s="2" t="str">
        <f t="shared" si="370"/>
        <v/>
      </c>
      <c r="AF669" t="s">
        <v>20</v>
      </c>
    </row>
    <row r="670" spans="1:32" hidden="1">
      <c r="A670" s="23"/>
      <c r="B670" s="23"/>
      <c r="C670" s="23"/>
      <c r="D670" s="23"/>
      <c r="E670" s="23"/>
      <c r="F670" s="23"/>
      <c r="G670" s="23"/>
      <c r="H670" s="23"/>
      <c r="I670" s="23"/>
      <c r="J670" s="23"/>
      <c r="K670" s="23"/>
      <c r="L670" s="23"/>
      <c r="M670" s="23"/>
      <c r="N670" s="23"/>
      <c r="O670" s="23"/>
      <c r="P670" s="23"/>
      <c r="Q670" s="23"/>
      <c r="R670" s="29" t="s">
        <v>20</v>
      </c>
      <c r="S670" s="23"/>
      <c r="T670" s="23" t="str">
        <f>IF(COUNTIF('[3]Correpondance  PREPA MARG'!A:A,'Prépa marge'!C670)=0,IF(U669="démarque connue (valeur)","",T669),'Prépa marge'!C670)</f>
        <v/>
      </c>
      <c r="U670" s="23" t="str">
        <f t="shared" si="371"/>
        <v/>
      </c>
      <c r="V670" t="str">
        <f>IF(U670="","",IF(U670="CA HT",SUMIF('[3]Correpondance  PREPA MARG'!A:A,'Prépa marge'!T670,'[3]Correpondance  PREPA MARG'!CO:CO),""))</f>
        <v/>
      </c>
      <c r="W670" t="str">
        <f t="shared" si="368"/>
        <v/>
      </c>
      <c r="X670" t="str">
        <f>IF(U670="","",IF(AND(U670="Marge ABACO (valeur)",X664=""),SUMIF('[3]Correpondance  PREPA MARG'!A:A,'Prépa marge'!T670,'[3]Correpondance  PREPA MARG'!DB:DB),""))</f>
        <v/>
      </c>
      <c r="Y670" t="str">
        <f>IF(U670="","",IF(U670="Frais accessoires",SUMIF('[3]Correpondance  PREPA MARG'!A:A,'Prépa marge'!T670,'[3]Correpondance  PREPA MARG'!AO:AO),""))</f>
        <v/>
      </c>
      <c r="Z670" t="str">
        <f>IF(U670="","",IF(U670="Cotisation Centrale",SUMIF('[3]Correpondance  PREPA MARG'!A:A,'Prépa marge'!T670,'[3]Correpondance  PREPA MARG'!BO:BO),""))</f>
        <v/>
      </c>
      <c r="AA670" t="str">
        <f>IF(U670="","",IF(U670="CA HT REEL",SUMIF('[3]Correpondance  PREPA MARG'!A:A,'Prépa marge'!T670,'[3]Correpondance  PREPA MARG'!AB:AB),""))</f>
        <v/>
      </c>
      <c r="AB670" t="str">
        <f>IF(U670="","",IF(U670="CAMV REEL",SUMIF('[3]Correpondance  PREPA MARG'!A:A,'Prépa marge'!T670,'[3]Correpondance  PREPA MARG'!BB:BB),""))</f>
        <v/>
      </c>
      <c r="AC670" t="str">
        <f>IF(U670="","",IF(U670="démarque connue (valeur)",SUMIF('[3]Correpondance  PREPA MARG'!A:A,'Prépa marge'!T670,'[3]Correpondance  PREPA MARG'!DO:DO),""))</f>
        <v/>
      </c>
      <c r="AD670" s="2" t="str">
        <f t="shared" si="370"/>
        <v/>
      </c>
      <c r="AF670" t="s">
        <v>20</v>
      </c>
    </row>
    <row r="671" spans="1:32" hidden="1">
      <c r="A671" s="23"/>
      <c r="B671" s="23"/>
      <c r="C671" s="30" t="s">
        <v>39</v>
      </c>
      <c r="D671" s="105"/>
      <c r="E671" s="105"/>
      <c r="F671" s="105"/>
      <c r="G671" s="105"/>
      <c r="H671" s="105"/>
      <c r="I671" s="105"/>
      <c r="J671" s="105"/>
      <c r="K671" s="105"/>
      <c r="L671" s="105"/>
      <c r="M671" s="105"/>
      <c r="N671" s="105"/>
      <c r="O671" s="105"/>
      <c r="P671" s="32"/>
      <c r="Q671" s="23"/>
      <c r="R671" s="33" t="s">
        <v>20</v>
      </c>
      <c r="S671" s="92"/>
      <c r="T671" s="23" t="str">
        <f>IF(COUNTIF('[3]Correpondance  PREPA MARG'!A:A,'Prépa marge'!C671)=0,IF(U670="démarque connue (valeur)","",T670),'Prépa marge'!C671)</f>
        <v/>
      </c>
      <c r="U671" s="23" t="str">
        <f t="shared" si="371"/>
        <v/>
      </c>
      <c r="V671" t="str">
        <f>IF(U671="","",IF(U671="CA HT",SUMIF('[3]Correpondance  PREPA MARG'!A:A,'Prépa marge'!T671,'[3]Correpondance  PREPA MARG'!CO:CO),""))</f>
        <v/>
      </c>
      <c r="W671" t="str">
        <f t="shared" si="368"/>
        <v/>
      </c>
      <c r="X671" t="str">
        <f>IF(U671="","",IF(AND(U671="Marge ABACO (valeur)",X665=""),SUMIF('[3]Correpondance  PREPA MARG'!A:A,'Prépa marge'!T671,'[3]Correpondance  PREPA MARG'!DB:DB),""))</f>
        <v/>
      </c>
      <c r="Y671" t="str">
        <f>IF(U671="","",IF(U671="Frais accessoires",SUMIF('[3]Correpondance  PREPA MARG'!A:A,'Prépa marge'!T671,'[3]Correpondance  PREPA MARG'!AO:AO),""))</f>
        <v/>
      </c>
      <c r="Z671" t="str">
        <f>IF(U671="","",IF(U671="Cotisation Centrale",SUMIF('[3]Correpondance  PREPA MARG'!A:A,'Prépa marge'!T671,'[3]Correpondance  PREPA MARG'!BO:BO),""))</f>
        <v/>
      </c>
      <c r="AA671" t="str">
        <f>IF(U671="","",IF(U671="CA HT REEL",SUMIF('[3]Correpondance  PREPA MARG'!A:A,'Prépa marge'!T671,'[3]Correpondance  PREPA MARG'!AB:AB),""))</f>
        <v/>
      </c>
      <c r="AB671" t="str">
        <f>IF(U671="","",IF(U671="CAMV REEL",SUMIF('[3]Correpondance  PREPA MARG'!A:A,'Prépa marge'!T671,'[3]Correpondance  PREPA MARG'!BB:BB),""))</f>
        <v/>
      </c>
      <c r="AC671" t="str">
        <f>IF(U671="","",IF(U671="démarque connue (valeur)",SUMIF('[3]Correpondance  PREPA MARG'!A:A,'Prépa marge'!T671,'[3]Correpondance  PREPA MARG'!DO:DO),""))</f>
        <v/>
      </c>
      <c r="AD671" s="2" t="str">
        <f t="shared" si="370"/>
        <v/>
      </c>
      <c r="AF671" t="s">
        <v>20</v>
      </c>
    </row>
    <row r="672" spans="1:32" hidden="1">
      <c r="A672" s="23"/>
      <c r="B672" s="23"/>
      <c r="C672" s="106" t="s">
        <v>40</v>
      </c>
      <c r="D672" s="107">
        <f t="shared" ref="D672:L672" si="383">IF(D651&lt;&gt;0,D667/D651,0)</f>
        <v>0</v>
      </c>
      <c r="E672" s="107">
        <f t="shared" si="383"/>
        <v>0</v>
      </c>
      <c r="F672" s="107">
        <f t="shared" si="383"/>
        <v>0</v>
      </c>
      <c r="G672" s="107">
        <f t="shared" si="383"/>
        <v>0</v>
      </c>
      <c r="H672" s="107">
        <f t="shared" si="383"/>
        <v>0</v>
      </c>
      <c r="I672" s="107">
        <f t="shared" si="383"/>
        <v>0</v>
      </c>
      <c r="J672" s="107">
        <f t="shared" si="383"/>
        <v>0</v>
      </c>
      <c r="K672" s="107">
        <f t="shared" si="383"/>
        <v>0</v>
      </c>
      <c r="L672" s="107">
        <f t="shared" si="383"/>
        <v>0</v>
      </c>
      <c r="M672" s="107">
        <f>IF(M651&lt;&gt;0,M667/M651,0)</f>
        <v>0</v>
      </c>
      <c r="N672" s="107">
        <f>IF(N651&lt;&gt;0,N667/N651,0)</f>
        <v>0</v>
      </c>
      <c r="O672" s="107">
        <f>IF(O651&lt;&gt;0,O667/O651,0)</f>
        <v>0</v>
      </c>
      <c r="P672" s="107">
        <f>IF(P651&lt;&gt;0,P667/P651,0)</f>
        <v>0</v>
      </c>
      <c r="Q672" s="23"/>
      <c r="R672" s="108" t="s">
        <v>20</v>
      </c>
      <c r="S672" s="92"/>
      <c r="T672" s="23" t="str">
        <f>IF(COUNTIF('[3]Correpondance  PREPA MARG'!A:A,'Prépa marge'!C672)=0,IF(U671="démarque connue (valeur)","",T671),'Prépa marge'!C672)</f>
        <v/>
      </c>
      <c r="U672" s="23" t="str">
        <f t="shared" si="371"/>
        <v/>
      </c>
      <c r="V672" t="str">
        <f>IF(U672="","",IF(U672="CA HT",SUMIF('[3]Correpondance  PREPA MARG'!A:A,'Prépa marge'!T672,'[3]Correpondance  PREPA MARG'!CO:CO),""))</f>
        <v/>
      </c>
      <c r="W672" t="str">
        <f t="shared" si="368"/>
        <v/>
      </c>
      <c r="X672" t="str">
        <f>IF(U672="","",IF(AND(U672="Marge ABACO (valeur)",X666=""),SUMIF('[3]Correpondance  PREPA MARG'!A:A,'Prépa marge'!T672,'[3]Correpondance  PREPA MARG'!DB:DB),""))</f>
        <v/>
      </c>
      <c r="Y672" t="str">
        <f>IF(U672="","",IF(U672="Frais accessoires",SUMIF('[3]Correpondance  PREPA MARG'!A:A,'Prépa marge'!T672,'[3]Correpondance  PREPA MARG'!AO:AO),""))</f>
        <v/>
      </c>
      <c r="Z672" t="str">
        <f>IF(U672="","",IF(U672="Cotisation Centrale",SUMIF('[3]Correpondance  PREPA MARG'!A:A,'Prépa marge'!T672,'[3]Correpondance  PREPA MARG'!BO:BO),""))</f>
        <v/>
      </c>
      <c r="AA672" t="str">
        <f>IF(U672="","",IF(U672="CA HT REEL",SUMIF('[3]Correpondance  PREPA MARG'!A:A,'Prépa marge'!T672,'[3]Correpondance  PREPA MARG'!AB:AB),""))</f>
        <v/>
      </c>
      <c r="AB672" t="str">
        <f>IF(U672="","",IF(U672="CAMV REEL",SUMIF('[3]Correpondance  PREPA MARG'!A:A,'Prépa marge'!T672,'[3]Correpondance  PREPA MARG'!BB:BB),""))</f>
        <v/>
      </c>
      <c r="AC672" t="str">
        <f>IF(U672="","",IF(U672="démarque connue (valeur)",SUMIF('[3]Correpondance  PREPA MARG'!A:A,'Prépa marge'!T672,'[3]Correpondance  PREPA MARG'!DO:DO),""))</f>
        <v/>
      </c>
      <c r="AD672" s="2" t="str">
        <f t="shared" si="370"/>
        <v/>
      </c>
      <c r="AF672" t="s">
        <v>20</v>
      </c>
    </row>
    <row r="673" spans="1:32" hidden="1">
      <c r="A673" s="23"/>
      <c r="B673" s="23"/>
      <c r="C673" s="109" t="s">
        <v>41</v>
      </c>
      <c r="D673" s="110">
        <f>D667</f>
        <v>0</v>
      </c>
      <c r="E673" s="110">
        <f t="shared" ref="E673:L673" si="384">D673+E667</f>
        <v>0</v>
      </c>
      <c r="F673" s="110">
        <f t="shared" si="384"/>
        <v>0</v>
      </c>
      <c r="G673" s="110">
        <f t="shared" si="384"/>
        <v>0</v>
      </c>
      <c r="H673" s="110">
        <f t="shared" si="384"/>
        <v>0</v>
      </c>
      <c r="I673" s="110">
        <f t="shared" si="384"/>
        <v>0</v>
      </c>
      <c r="J673" s="110">
        <f t="shared" si="384"/>
        <v>0</v>
      </c>
      <c r="K673" s="110">
        <f t="shared" si="384"/>
        <v>0</v>
      </c>
      <c r="L673" s="110">
        <f t="shared" si="384"/>
        <v>0</v>
      </c>
      <c r="M673" s="110">
        <f>L673+M667</f>
        <v>0</v>
      </c>
      <c r="N673" s="110">
        <f>M673+N667</f>
        <v>0</v>
      </c>
      <c r="O673" s="110">
        <f>N673+O667</f>
        <v>0</v>
      </c>
      <c r="P673" s="111"/>
      <c r="Q673" s="23"/>
      <c r="R673" s="112" t="s">
        <v>20</v>
      </c>
      <c r="S673" s="92"/>
      <c r="T673" s="23" t="str">
        <f>IF(COUNTIF('[3]Correpondance  PREPA MARG'!A:A,'Prépa marge'!C673)=0,IF(U672="démarque connue (valeur)","",T672),'Prépa marge'!C673)</f>
        <v/>
      </c>
      <c r="U673" s="23" t="str">
        <f t="shared" si="371"/>
        <v/>
      </c>
      <c r="V673" t="str">
        <f>IF(U673="","",IF(U673="CA HT",SUMIF('[3]Correpondance  PREPA MARG'!A:A,'Prépa marge'!T673,'[3]Correpondance  PREPA MARG'!CO:CO),""))</f>
        <v/>
      </c>
      <c r="W673" t="str">
        <f t="shared" si="368"/>
        <v/>
      </c>
      <c r="X673" t="str">
        <f>IF(U673="","",IF(AND(U673="Marge ABACO (valeur)",X667=""),SUMIF('[3]Correpondance  PREPA MARG'!A:A,'Prépa marge'!T673,'[3]Correpondance  PREPA MARG'!DB:DB),""))</f>
        <v/>
      </c>
      <c r="Y673" t="str">
        <f>IF(U673="","",IF(U673="Frais accessoires",SUMIF('[3]Correpondance  PREPA MARG'!A:A,'Prépa marge'!T673,'[3]Correpondance  PREPA MARG'!AO:AO),""))</f>
        <v/>
      </c>
      <c r="Z673" t="str">
        <f>IF(U673="","",IF(U673="Cotisation Centrale",SUMIF('[3]Correpondance  PREPA MARG'!A:A,'Prépa marge'!T673,'[3]Correpondance  PREPA MARG'!BO:BO),""))</f>
        <v/>
      </c>
      <c r="AA673" t="str">
        <f>IF(U673="","",IF(U673="CA HT REEL",SUMIF('[3]Correpondance  PREPA MARG'!A:A,'Prépa marge'!T673,'[3]Correpondance  PREPA MARG'!AB:AB),""))</f>
        <v/>
      </c>
      <c r="AB673" t="str">
        <f>IF(U673="","",IF(U673="CAMV REEL",SUMIF('[3]Correpondance  PREPA MARG'!A:A,'Prépa marge'!T673,'[3]Correpondance  PREPA MARG'!BB:BB),""))</f>
        <v/>
      </c>
      <c r="AC673" t="str">
        <f>IF(U673="","",IF(U673="démarque connue (valeur)",SUMIF('[3]Correpondance  PREPA MARG'!A:A,'Prépa marge'!T673,'[3]Correpondance  PREPA MARG'!DO:DO),""))</f>
        <v/>
      </c>
      <c r="AD673" s="2" t="str">
        <f t="shared" si="370"/>
        <v/>
      </c>
      <c r="AF673" t="s">
        <v>20</v>
      </c>
    </row>
    <row r="674" spans="1:32" hidden="1">
      <c r="A674" s="23"/>
      <c r="B674" s="23"/>
      <c r="C674" s="109" t="s">
        <v>42</v>
      </c>
      <c r="D674" s="110">
        <f>D651</f>
        <v>0</v>
      </c>
      <c r="E674" s="110">
        <f t="shared" ref="E674:L674" si="385">D674+E651</f>
        <v>0</v>
      </c>
      <c r="F674" s="110">
        <f t="shared" si="385"/>
        <v>0</v>
      </c>
      <c r="G674" s="110">
        <f t="shared" si="385"/>
        <v>0</v>
      </c>
      <c r="H674" s="110">
        <f t="shared" si="385"/>
        <v>0</v>
      </c>
      <c r="I674" s="110">
        <f t="shared" si="385"/>
        <v>0</v>
      </c>
      <c r="J674" s="110">
        <f t="shared" si="385"/>
        <v>0</v>
      </c>
      <c r="K674" s="110">
        <f t="shared" si="385"/>
        <v>0</v>
      </c>
      <c r="L674" s="110">
        <f t="shared" si="385"/>
        <v>0</v>
      </c>
      <c r="M674" s="110">
        <f>L674+M651</f>
        <v>0</v>
      </c>
      <c r="N674" s="110">
        <f>M674+N651</f>
        <v>0</v>
      </c>
      <c r="O674" s="110">
        <f>N674+O651</f>
        <v>0</v>
      </c>
      <c r="P674" s="111"/>
      <c r="Q674" s="23"/>
      <c r="R674" s="112" t="s">
        <v>20</v>
      </c>
      <c r="S674" s="92"/>
      <c r="T674" s="23" t="str">
        <f>IF(COUNTIF('[3]Correpondance  PREPA MARG'!A:A,'Prépa marge'!C674)=0,IF(U673="démarque connue (valeur)","",T673),'Prépa marge'!C674)</f>
        <v/>
      </c>
      <c r="U674" s="23" t="str">
        <f t="shared" si="371"/>
        <v/>
      </c>
      <c r="V674" t="str">
        <f>IF(U674="","",IF(U674="CA HT",SUMIF('[3]Correpondance  PREPA MARG'!A:A,'Prépa marge'!T674,'[3]Correpondance  PREPA MARG'!CO:CO),""))</f>
        <v/>
      </c>
      <c r="W674" t="str">
        <f t="shared" si="368"/>
        <v/>
      </c>
      <c r="X674" t="str">
        <f>IF(U674="","",IF(AND(U674="Marge ABACO (valeur)",X668=""),SUMIF('[3]Correpondance  PREPA MARG'!A:A,'Prépa marge'!T674,'[3]Correpondance  PREPA MARG'!DB:DB),""))</f>
        <v/>
      </c>
      <c r="Y674" t="str">
        <f>IF(U674="","",IF(U674="Frais accessoires",SUMIF('[3]Correpondance  PREPA MARG'!A:A,'Prépa marge'!T674,'[3]Correpondance  PREPA MARG'!AO:AO),""))</f>
        <v/>
      </c>
      <c r="Z674" t="str">
        <f>IF(U674="","",IF(U674="Cotisation Centrale",SUMIF('[3]Correpondance  PREPA MARG'!A:A,'Prépa marge'!T674,'[3]Correpondance  PREPA MARG'!BO:BO),""))</f>
        <v/>
      </c>
      <c r="AA674" t="str">
        <f>IF(U674="","",IF(U674="CA HT REEL",SUMIF('[3]Correpondance  PREPA MARG'!A:A,'Prépa marge'!T674,'[3]Correpondance  PREPA MARG'!AB:AB),""))</f>
        <v/>
      </c>
      <c r="AB674" t="str">
        <f>IF(U674="","",IF(U674="CAMV REEL",SUMIF('[3]Correpondance  PREPA MARG'!A:A,'Prépa marge'!T674,'[3]Correpondance  PREPA MARG'!BB:BB),""))</f>
        <v/>
      </c>
      <c r="AC674" t="str">
        <f>IF(U674="","",IF(U674="démarque connue (valeur)",SUMIF('[3]Correpondance  PREPA MARG'!A:A,'Prépa marge'!T674,'[3]Correpondance  PREPA MARG'!DO:DO),""))</f>
        <v/>
      </c>
      <c r="AD674" s="2" t="str">
        <f t="shared" si="370"/>
        <v/>
      </c>
      <c r="AF674" t="s">
        <v>20</v>
      </c>
    </row>
    <row r="675" spans="1:32" hidden="1">
      <c r="A675" s="23"/>
      <c r="B675" s="23"/>
      <c r="C675" s="113" t="s">
        <v>43</v>
      </c>
      <c r="D675" s="114">
        <f>D672</f>
        <v>0</v>
      </c>
      <c r="E675" s="114">
        <f t="shared" ref="E675:L675" si="386">IF(E651&lt;&gt;0,E673/E674,0)</f>
        <v>0</v>
      </c>
      <c r="F675" s="114">
        <f t="shared" si="386"/>
        <v>0</v>
      </c>
      <c r="G675" s="114">
        <f t="shared" si="386"/>
        <v>0</v>
      </c>
      <c r="H675" s="114">
        <f t="shared" si="386"/>
        <v>0</v>
      </c>
      <c r="I675" s="114">
        <f t="shared" si="386"/>
        <v>0</v>
      </c>
      <c r="J675" s="114">
        <f t="shared" si="386"/>
        <v>0</v>
      </c>
      <c r="K675" s="114">
        <f t="shared" si="386"/>
        <v>0</v>
      </c>
      <c r="L675" s="114">
        <f t="shared" si="386"/>
        <v>0</v>
      </c>
      <c r="M675" s="114">
        <f>IF(M651&lt;&gt;0,M673/M674,0)</f>
        <v>0</v>
      </c>
      <c r="N675" s="114">
        <f>IF(N651&lt;&gt;0,N673/N674,0)</f>
        <v>0</v>
      </c>
      <c r="O675" s="114">
        <f>IF(O651&lt;&gt;0,O673/O674,0)</f>
        <v>0</v>
      </c>
      <c r="P675" s="115"/>
      <c r="Q675" s="23"/>
      <c r="R675" s="116" t="s">
        <v>20</v>
      </c>
      <c r="S675" s="92"/>
      <c r="T675" s="23" t="str">
        <f>IF(COUNTIF('[3]Correpondance  PREPA MARG'!A:A,'Prépa marge'!C675)=0,IF(U674="démarque connue (valeur)","",T674),'Prépa marge'!C675)</f>
        <v/>
      </c>
      <c r="U675" s="23" t="str">
        <f t="shared" si="371"/>
        <v/>
      </c>
      <c r="V675" t="str">
        <f>IF(U675="","",IF(U675="CA HT",SUMIF('[3]Correpondance  PREPA MARG'!A:A,'Prépa marge'!T675,'[3]Correpondance  PREPA MARG'!CO:CO),""))</f>
        <v/>
      </c>
      <c r="W675" t="str">
        <f t="shared" si="368"/>
        <v/>
      </c>
      <c r="X675" t="str">
        <f>IF(U675="","",IF(AND(U675="Marge ABACO (valeur)",X669=""),SUMIF('[3]Correpondance  PREPA MARG'!A:A,'Prépa marge'!T675,'[3]Correpondance  PREPA MARG'!DB:DB),""))</f>
        <v/>
      </c>
      <c r="Y675" t="str">
        <f>IF(U675="","",IF(U675="Frais accessoires",SUMIF('[3]Correpondance  PREPA MARG'!A:A,'Prépa marge'!T675,'[3]Correpondance  PREPA MARG'!AO:AO),""))</f>
        <v/>
      </c>
      <c r="Z675" t="str">
        <f>IF(U675="","",IF(U675="Cotisation Centrale",SUMIF('[3]Correpondance  PREPA MARG'!A:A,'Prépa marge'!T675,'[3]Correpondance  PREPA MARG'!BO:BO),""))</f>
        <v/>
      </c>
      <c r="AA675" t="str">
        <f>IF(U675="","",IF(U675="CA HT REEL",SUMIF('[3]Correpondance  PREPA MARG'!A:A,'Prépa marge'!T675,'[3]Correpondance  PREPA MARG'!AB:AB),""))</f>
        <v/>
      </c>
      <c r="AB675" t="str">
        <f>IF(U675="","",IF(U675="CAMV REEL",SUMIF('[3]Correpondance  PREPA MARG'!A:A,'Prépa marge'!T675,'[3]Correpondance  PREPA MARG'!BB:BB),""))</f>
        <v/>
      </c>
      <c r="AC675" t="str">
        <f>IF(U675="","",IF(U675="démarque connue (valeur)",SUMIF('[3]Correpondance  PREPA MARG'!A:A,'Prépa marge'!T675,'[3]Correpondance  PREPA MARG'!DO:DO),""))</f>
        <v/>
      </c>
      <c r="AD675" s="2" t="str">
        <f t="shared" si="370"/>
        <v/>
      </c>
      <c r="AF675" t="s">
        <v>20</v>
      </c>
    </row>
    <row r="676" spans="1:32" ht="15.75" hidden="1" thickBot="1">
      <c r="A676" s="23"/>
      <c r="B676" s="23"/>
      <c r="C676" s="117" t="s">
        <v>44</v>
      </c>
      <c r="D676" s="118" t="s">
        <v>14</v>
      </c>
      <c r="E676" s="119" t="s">
        <v>11</v>
      </c>
      <c r="F676" s="119" t="s">
        <v>11</v>
      </c>
      <c r="G676" s="119" t="s">
        <v>11</v>
      </c>
      <c r="H676" s="119" t="s">
        <v>11</v>
      </c>
      <c r="I676" s="119" t="s">
        <v>11</v>
      </c>
      <c r="J676" s="119" t="s">
        <v>11</v>
      </c>
      <c r="K676" s="119" t="s">
        <v>11</v>
      </c>
      <c r="L676" s="119" t="s">
        <v>11</v>
      </c>
      <c r="M676" s="119" t="s">
        <v>11</v>
      </c>
      <c r="N676" s="119" t="s">
        <v>11</v>
      </c>
      <c r="O676" s="119" t="s">
        <v>11</v>
      </c>
      <c r="P676" s="120" t="s">
        <v>14</v>
      </c>
      <c r="Q676" s="23"/>
      <c r="R676" s="121" t="s">
        <v>20</v>
      </c>
      <c r="S676" s="92"/>
      <c r="T676" s="23" t="str">
        <f>IF(COUNTIF('[3]Correpondance  PREPA MARG'!A:A,'Prépa marge'!C676)=0,IF(U675="démarque connue (valeur)","",T675),'Prépa marge'!C676)</f>
        <v/>
      </c>
      <c r="U676" s="23" t="str">
        <f t="shared" si="371"/>
        <v/>
      </c>
      <c r="V676" t="str">
        <f>IF(U676="","",IF(U676="CA HT",SUMIF('[3]Correpondance  PREPA MARG'!A:A,'Prépa marge'!T676,'[3]Correpondance  PREPA MARG'!CO:CO),""))</f>
        <v/>
      </c>
      <c r="W676" t="str">
        <f t="shared" si="368"/>
        <v/>
      </c>
      <c r="X676" t="str">
        <f>IF(U676="","",IF(AND(U676="Marge ABACO (valeur)",X670=""),SUMIF('[3]Correpondance  PREPA MARG'!A:A,'Prépa marge'!T676,'[3]Correpondance  PREPA MARG'!DB:DB),""))</f>
        <v/>
      </c>
      <c r="Y676" t="str">
        <f>IF(U676="","",IF(U676="Frais accessoires",SUMIF('[3]Correpondance  PREPA MARG'!A:A,'Prépa marge'!T676,'[3]Correpondance  PREPA MARG'!AO:AO),""))</f>
        <v/>
      </c>
      <c r="Z676" t="str">
        <f>IF(U676="","",IF(U676="Cotisation Centrale",SUMIF('[3]Correpondance  PREPA MARG'!A:A,'Prépa marge'!T676,'[3]Correpondance  PREPA MARG'!BO:BO),""))</f>
        <v/>
      </c>
      <c r="AA676" t="str">
        <f>IF(U676="","",IF(U676="CA HT REEL",SUMIF('[3]Correpondance  PREPA MARG'!A:A,'Prépa marge'!T676,'[3]Correpondance  PREPA MARG'!AB:AB),""))</f>
        <v/>
      </c>
      <c r="AB676" t="str">
        <f>IF(U676="","",IF(U676="CAMV REEL",SUMIF('[3]Correpondance  PREPA MARG'!A:A,'Prépa marge'!T676,'[3]Correpondance  PREPA MARG'!BB:BB),""))</f>
        <v/>
      </c>
      <c r="AC676" t="str">
        <f>IF(U676="","",IF(U676="démarque connue (valeur)",SUMIF('[3]Correpondance  PREPA MARG'!A:A,'Prépa marge'!T676,'[3]Correpondance  PREPA MARG'!DO:DO),""))</f>
        <v/>
      </c>
      <c r="AD676" s="2" t="str">
        <f t="shared" si="370"/>
        <v/>
      </c>
      <c r="AF676" t="s">
        <v>20</v>
      </c>
    </row>
    <row r="677" spans="1:32" hidden="1">
      <c r="A677" s="23"/>
      <c r="B677" s="23"/>
      <c r="C677" s="23"/>
      <c r="D677" s="23"/>
      <c r="E677" s="23"/>
      <c r="F677" s="23"/>
      <c r="G677" s="23"/>
      <c r="H677" s="23"/>
      <c r="I677" s="23"/>
      <c r="J677" s="23"/>
      <c r="K677" s="23"/>
      <c r="L677" s="23"/>
      <c r="M677" s="23"/>
      <c r="N677" s="23"/>
      <c r="O677" s="23"/>
      <c r="P677" s="23"/>
      <c r="Q677" s="23"/>
      <c r="R677" s="29" t="s">
        <v>20</v>
      </c>
      <c r="S677" s="92"/>
      <c r="T677" s="23" t="str">
        <f>IF(COUNTIF('[3]Correpondance  PREPA MARG'!A:A,'Prépa marge'!C677)=0,IF(U676="démarque connue (valeur)","",T676),'Prépa marge'!C677)</f>
        <v/>
      </c>
      <c r="U677" s="23" t="str">
        <f t="shared" si="371"/>
        <v/>
      </c>
      <c r="V677" t="str">
        <f>IF(U677="","",IF(U677="CA HT",SUMIF('[3]Correpondance  PREPA MARG'!A:A,'Prépa marge'!T677,'[3]Correpondance  PREPA MARG'!CO:CO),""))</f>
        <v/>
      </c>
      <c r="W677" t="str">
        <f t="shared" si="368"/>
        <v/>
      </c>
      <c r="X677" t="str">
        <f>IF(U677="","",IF(AND(U677="Marge ABACO (valeur)",X671=""),SUMIF('[3]Correpondance  PREPA MARG'!A:A,'Prépa marge'!T677,'[3]Correpondance  PREPA MARG'!DB:DB),""))</f>
        <v/>
      </c>
      <c r="Y677" t="str">
        <f>IF(U677="","",IF(U677="Frais accessoires",SUMIF('[3]Correpondance  PREPA MARG'!A:A,'Prépa marge'!T677,'[3]Correpondance  PREPA MARG'!AO:AO),""))</f>
        <v/>
      </c>
      <c r="Z677" t="str">
        <f>IF(U677="","",IF(U677="Cotisation Centrale",SUMIF('[3]Correpondance  PREPA MARG'!A:A,'Prépa marge'!T677,'[3]Correpondance  PREPA MARG'!BO:BO),""))</f>
        <v/>
      </c>
      <c r="AA677" t="str">
        <f>IF(U677="","",IF(U677="CA HT REEL",SUMIF('[3]Correpondance  PREPA MARG'!A:A,'Prépa marge'!T677,'[3]Correpondance  PREPA MARG'!AB:AB),""))</f>
        <v/>
      </c>
      <c r="AB677" t="str">
        <f>IF(U677="","",IF(U677="CAMV REEL",SUMIF('[3]Correpondance  PREPA MARG'!A:A,'Prépa marge'!T677,'[3]Correpondance  PREPA MARG'!BB:BB),""))</f>
        <v/>
      </c>
      <c r="AC677" t="str">
        <f>IF(U677="","",IF(U677="démarque connue (valeur)",SUMIF('[3]Correpondance  PREPA MARG'!A:A,'Prépa marge'!T677,'[3]Correpondance  PREPA MARG'!DO:DO),""))</f>
        <v/>
      </c>
      <c r="AD677" s="2" t="str">
        <f t="shared" si="370"/>
        <v/>
      </c>
      <c r="AF677" t="s">
        <v>20</v>
      </c>
    </row>
    <row r="678" spans="1:32" hidden="1">
      <c r="A678" s="23"/>
      <c r="B678" s="23"/>
      <c r="C678" s="24" t="str">
        <f>[2]Rens!$C$32</f>
        <v>Poissonnerie</v>
      </c>
      <c r="D678" s="26">
        <f>+D636</f>
        <v>41943</v>
      </c>
      <c r="E678" s="26">
        <f t="shared" ref="E678:L678" si="387">DATE(YEAR(D678),MONTH(D678)+2,0)</f>
        <v>41973</v>
      </c>
      <c r="F678" s="26">
        <f t="shared" si="387"/>
        <v>42004</v>
      </c>
      <c r="G678" s="26">
        <f t="shared" si="387"/>
        <v>42035</v>
      </c>
      <c r="H678" s="26">
        <f t="shared" si="387"/>
        <v>42063</v>
      </c>
      <c r="I678" s="26">
        <f t="shared" si="387"/>
        <v>42094</v>
      </c>
      <c r="J678" s="26">
        <f t="shared" si="387"/>
        <v>42124</v>
      </c>
      <c r="K678" s="26">
        <f t="shared" si="387"/>
        <v>42155</v>
      </c>
      <c r="L678" s="26">
        <f t="shared" si="387"/>
        <v>42185</v>
      </c>
      <c r="M678" s="26">
        <f>DATE(YEAR(L678),MONTH(L678)+2,0)</f>
        <v>42216</v>
      </c>
      <c r="N678" s="26">
        <f>DATE(YEAR(M678),MONTH(M678)+2,0)</f>
        <v>42247</v>
      </c>
      <c r="O678" s="26">
        <f>DATE(YEAR(N678),MONTH(N678)+2,0)</f>
        <v>42277</v>
      </c>
      <c r="P678" s="27" t="s">
        <v>16</v>
      </c>
      <c r="Q678" s="23"/>
      <c r="R678" s="28" t="s">
        <v>20</v>
      </c>
      <c r="S678" s="23"/>
      <c r="T678" s="23" t="str">
        <f>IF(COUNTIF('[3]Correpondance  PREPA MARG'!A:A,'Prépa marge'!C678)=0,IF(U677="démarque connue (valeur)","",T677),'Prépa marge'!C678)</f>
        <v>Poissonnerie</v>
      </c>
      <c r="U678" s="23" t="str">
        <f t="shared" si="371"/>
        <v/>
      </c>
      <c r="V678" t="str">
        <f>IF(U678="","",IF(U678="CA HT",SUMIF('[3]Correpondance  PREPA MARG'!A:A,'Prépa marge'!T678,'[3]Correpondance  PREPA MARG'!CO:CO),""))</f>
        <v/>
      </c>
      <c r="W678" t="str">
        <f t="shared" si="368"/>
        <v/>
      </c>
      <c r="X678" t="str">
        <f>IF(U678="","",IF(AND(U678="Marge ABACO (valeur)",X672=""),SUMIF('[3]Correpondance  PREPA MARG'!A:A,'Prépa marge'!T678,'[3]Correpondance  PREPA MARG'!DB:DB),""))</f>
        <v/>
      </c>
      <c r="Y678" t="str">
        <f>IF(U678="","",IF(U678="Frais accessoires",SUMIF('[3]Correpondance  PREPA MARG'!A:A,'Prépa marge'!T678,'[3]Correpondance  PREPA MARG'!AO:AO),""))</f>
        <v/>
      </c>
      <c r="Z678" t="str">
        <f>IF(U678="","",IF(U678="Cotisation Centrale",SUMIF('[3]Correpondance  PREPA MARG'!A:A,'Prépa marge'!T678,'[3]Correpondance  PREPA MARG'!BO:BO),""))</f>
        <v/>
      </c>
      <c r="AA678" t="str">
        <f>IF(U678="","",IF(U678="CA HT REEL",SUMIF('[3]Correpondance  PREPA MARG'!A:A,'Prépa marge'!T678,'[3]Correpondance  PREPA MARG'!AB:AB),""))</f>
        <v/>
      </c>
      <c r="AB678" t="str">
        <f>IF(U678="","",IF(U678="CAMV REEL",SUMIF('[3]Correpondance  PREPA MARG'!A:A,'Prépa marge'!T678,'[3]Correpondance  PREPA MARG'!BB:BB),""))</f>
        <v/>
      </c>
      <c r="AC678" t="str">
        <f>IF(U678="","",IF(U678="démarque connue (valeur)",SUMIF('[3]Correpondance  PREPA MARG'!A:A,'Prépa marge'!T678,'[3]Correpondance  PREPA MARG'!DO:DO),""))</f>
        <v/>
      </c>
      <c r="AD678" s="2" t="str">
        <f t="shared" si="370"/>
        <v/>
      </c>
      <c r="AF678" t="s">
        <v>20</v>
      </c>
    </row>
    <row r="679" spans="1:32" hidden="1">
      <c r="A679" s="23"/>
      <c r="B679" s="23"/>
      <c r="C679" s="23"/>
      <c r="D679" s="23"/>
      <c r="E679" s="23"/>
      <c r="F679" s="23"/>
      <c r="G679" s="23"/>
      <c r="H679" s="23"/>
      <c r="I679" s="23"/>
      <c r="J679" s="23"/>
      <c r="K679" s="23"/>
      <c r="L679" s="23"/>
      <c r="M679" s="23"/>
      <c r="N679" s="23"/>
      <c r="O679" s="23"/>
      <c r="P679" s="23"/>
      <c r="Q679" s="23"/>
      <c r="R679" s="29" t="s">
        <v>20</v>
      </c>
      <c r="S679" s="23"/>
      <c r="T679" s="23" t="str">
        <f>IF(COUNTIF('[3]Correpondance  PREPA MARG'!A:A,'Prépa marge'!C679)=0,IF(U678="démarque connue (valeur)","",T678),'Prépa marge'!C679)</f>
        <v>Poissonnerie</v>
      </c>
      <c r="U679" s="23" t="str">
        <f t="shared" si="371"/>
        <v/>
      </c>
      <c r="V679" t="str">
        <f>IF(U679="","",IF(U679="CA HT",SUMIF('[3]Correpondance  PREPA MARG'!A:A,'Prépa marge'!T679,'[3]Correpondance  PREPA MARG'!CO:CO),""))</f>
        <v/>
      </c>
      <c r="W679" t="str">
        <f t="shared" si="368"/>
        <v/>
      </c>
      <c r="X679" t="str">
        <f>IF(U679="","",IF(AND(U679="Marge ABACO (valeur)",X673=""),SUMIF('[3]Correpondance  PREPA MARG'!A:A,'Prépa marge'!T679,'[3]Correpondance  PREPA MARG'!DB:DB),""))</f>
        <v/>
      </c>
      <c r="Y679" t="str">
        <f>IF(U679="","",IF(U679="Frais accessoires",SUMIF('[3]Correpondance  PREPA MARG'!A:A,'Prépa marge'!T679,'[3]Correpondance  PREPA MARG'!AO:AO),""))</f>
        <v/>
      </c>
      <c r="Z679" t="str">
        <f>IF(U679="","",IF(U679="Cotisation Centrale",SUMIF('[3]Correpondance  PREPA MARG'!A:A,'Prépa marge'!T679,'[3]Correpondance  PREPA MARG'!BO:BO),""))</f>
        <v/>
      </c>
      <c r="AA679" t="str">
        <f>IF(U679="","",IF(U679="CA HT REEL",SUMIF('[3]Correpondance  PREPA MARG'!A:A,'Prépa marge'!T679,'[3]Correpondance  PREPA MARG'!AB:AB),""))</f>
        <v/>
      </c>
      <c r="AB679" t="str">
        <f>IF(U679="","",IF(U679="CAMV REEL",SUMIF('[3]Correpondance  PREPA MARG'!A:A,'Prépa marge'!T679,'[3]Correpondance  PREPA MARG'!BB:BB),""))</f>
        <v/>
      </c>
      <c r="AC679" t="str">
        <f>IF(U679="","",IF(U679="démarque connue (valeur)",SUMIF('[3]Correpondance  PREPA MARG'!A:A,'Prépa marge'!T679,'[3]Correpondance  PREPA MARG'!DO:DO),""))</f>
        <v/>
      </c>
      <c r="AD679" s="2" t="str">
        <f t="shared" si="370"/>
        <v/>
      </c>
      <c r="AF679" t="s">
        <v>20</v>
      </c>
    </row>
    <row r="680" spans="1:32" hidden="1">
      <c r="A680" s="23"/>
      <c r="B680" s="23"/>
      <c r="C680" s="30" t="s">
        <v>18</v>
      </c>
      <c r="D680" s="31"/>
      <c r="E680" s="31"/>
      <c r="F680" s="31"/>
      <c r="G680" s="31"/>
      <c r="H680" s="31"/>
      <c r="I680" s="31"/>
      <c r="J680" s="31"/>
      <c r="K680" s="31"/>
      <c r="L680" s="31"/>
      <c r="M680" s="31"/>
      <c r="N680" s="31"/>
      <c r="O680" s="31"/>
      <c r="P680" s="32"/>
      <c r="Q680" s="23"/>
      <c r="R680" s="33" t="s">
        <v>20</v>
      </c>
      <c r="S680" s="23"/>
      <c r="T680" s="23" t="str">
        <f>IF(COUNTIF('[3]Correpondance  PREPA MARG'!A:A,'Prépa marge'!C680)=0,IF(U679="démarque connue (valeur)","",T679),'Prépa marge'!C680)</f>
        <v>Poissonnerie</v>
      </c>
      <c r="U680" s="23" t="str">
        <f t="shared" si="371"/>
        <v/>
      </c>
      <c r="V680" t="str">
        <f>IF(U680="","",IF(U680="CA HT",SUMIF('[3]Correpondance  PREPA MARG'!A:A,'Prépa marge'!T680,'[3]Correpondance  PREPA MARG'!CO:CO),""))</f>
        <v/>
      </c>
      <c r="W680" t="str">
        <f t="shared" si="368"/>
        <v/>
      </c>
      <c r="X680" t="str">
        <f>IF(U680="","",IF(AND(U680="Marge ABACO (valeur)",X674=""),SUMIF('[3]Correpondance  PREPA MARG'!A:A,'Prépa marge'!T680,'[3]Correpondance  PREPA MARG'!DB:DB),""))</f>
        <v/>
      </c>
      <c r="Y680" t="str">
        <f>IF(U680="","",IF(U680="Frais accessoires",SUMIF('[3]Correpondance  PREPA MARG'!A:A,'Prépa marge'!T680,'[3]Correpondance  PREPA MARG'!AO:AO),""))</f>
        <v/>
      </c>
      <c r="Z680" t="str">
        <f>IF(U680="","",IF(U680="Cotisation Centrale",SUMIF('[3]Correpondance  PREPA MARG'!A:A,'Prépa marge'!T680,'[3]Correpondance  PREPA MARG'!BO:BO),""))</f>
        <v/>
      </c>
      <c r="AA680" t="str">
        <f>IF(U680="","",IF(U680="CA HT REEL",SUMIF('[3]Correpondance  PREPA MARG'!A:A,'Prépa marge'!T680,'[3]Correpondance  PREPA MARG'!AB:AB),""))</f>
        <v/>
      </c>
      <c r="AB680" t="str">
        <f>IF(U680="","",IF(U680="CAMV REEL",SUMIF('[3]Correpondance  PREPA MARG'!A:A,'Prépa marge'!T680,'[3]Correpondance  PREPA MARG'!BB:BB),""))</f>
        <v/>
      </c>
      <c r="AC680" t="str">
        <f>IF(U680="","",IF(U680="démarque connue (valeur)",SUMIF('[3]Correpondance  PREPA MARG'!A:A,'Prépa marge'!T680,'[3]Correpondance  PREPA MARG'!DO:DO),""))</f>
        <v/>
      </c>
      <c r="AD680" s="2" t="str">
        <f t="shared" si="370"/>
        <v/>
      </c>
      <c r="AF680" t="s">
        <v>20</v>
      </c>
    </row>
    <row r="681" spans="1:32" hidden="1">
      <c r="A681" s="23"/>
      <c r="B681" s="23"/>
      <c r="C681" s="34" t="s">
        <v>0</v>
      </c>
      <c r="D681" s="35"/>
      <c r="E681" s="36"/>
      <c r="F681" s="36"/>
      <c r="G681" s="36"/>
      <c r="H681" s="36"/>
      <c r="I681" s="36"/>
      <c r="J681" s="36"/>
      <c r="K681" s="36"/>
      <c r="L681" s="36"/>
      <c r="M681" s="36"/>
      <c r="N681" s="36"/>
      <c r="O681" s="37"/>
      <c r="P681" s="38">
        <f>SUM(D681:O681)</f>
        <v>0</v>
      </c>
      <c r="Q681" s="23"/>
      <c r="R681" s="39">
        <v>40477</v>
      </c>
      <c r="S681" s="23"/>
      <c r="T681" s="23" t="str">
        <f>IF(COUNTIF('[3]Correpondance  PREPA MARG'!A:A,'Prépa marge'!C681)=0,IF(U680="démarque connue (valeur)","",T680),'Prépa marge'!C681)</f>
        <v>Poissonnerie</v>
      </c>
      <c r="U681" s="23" t="str">
        <f t="shared" si="371"/>
        <v>CA HT</v>
      </c>
      <c r="V681">
        <f ca="1">IF(U681="","",IF(U681="CA HT",SUMIF('[3]Correpondance  PREPA MARG'!A:A,'Prépa marge'!T681,'[3]Correpondance  PREPA MARG'!CO:CO),""))</f>
        <v>50</v>
      </c>
      <c r="W681" t="str">
        <f t="shared" si="368"/>
        <v/>
      </c>
      <c r="X681" t="str">
        <f>IF(U681="","",IF(AND(U681="Marge ABACO (valeur)",X675=""),SUMIF('[3]Correpondance  PREPA MARG'!A:A,'Prépa marge'!T681,'[3]Correpondance  PREPA MARG'!DB:DB),""))</f>
        <v/>
      </c>
      <c r="Y681" t="str">
        <f>IF(U681="","",IF(U681="Frais accessoires",SUMIF('[3]Correpondance  PREPA MARG'!A:A,'Prépa marge'!T681,'[3]Correpondance  PREPA MARG'!AO:AO),""))</f>
        <v/>
      </c>
      <c r="Z681" t="str">
        <f>IF(U681="","",IF(U681="Cotisation Centrale",SUMIF('[3]Correpondance  PREPA MARG'!A:A,'Prépa marge'!T681,'[3]Correpondance  PREPA MARG'!BO:BO),""))</f>
        <v/>
      </c>
      <c r="AA681" t="str">
        <f>IF(U681="","",IF(U681="CA HT REEL",SUMIF('[3]Correpondance  PREPA MARG'!A:A,'Prépa marge'!T681,'[3]Correpondance  PREPA MARG'!AB:AB),""))</f>
        <v/>
      </c>
      <c r="AB681" t="str">
        <f>IF(U681="","",IF(U681="CAMV REEL",SUMIF('[3]Correpondance  PREPA MARG'!A:A,'Prépa marge'!T681,'[3]Correpondance  PREPA MARG'!BB:BB),""))</f>
        <v/>
      </c>
      <c r="AC681" t="str">
        <f>IF(U681="","",IF(U681="démarque connue (valeur)",SUMIF('[3]Correpondance  PREPA MARG'!A:A,'Prépa marge'!T681,'[3]Correpondance  PREPA MARG'!DO:DO),""))</f>
        <v/>
      </c>
      <c r="AD681" s="2">
        <f t="shared" ca="1" si="370"/>
        <v>50</v>
      </c>
      <c r="AF681">
        <v>41625</v>
      </c>
    </row>
    <row r="682" spans="1:32" ht="15.75" hidden="1" thickBot="1">
      <c r="A682" s="23"/>
      <c r="B682" s="23"/>
      <c r="C682" s="40" t="s">
        <v>1</v>
      </c>
      <c r="D682" s="41"/>
      <c r="E682" s="42"/>
      <c r="F682" s="42"/>
      <c r="G682" s="42"/>
      <c r="H682" s="42"/>
      <c r="I682" s="42"/>
      <c r="J682" s="42"/>
      <c r="K682" s="42"/>
      <c r="L682" s="42"/>
      <c r="M682" s="42"/>
      <c r="N682" s="42"/>
      <c r="O682" s="43"/>
      <c r="P682" s="44">
        <f>SUM(D682:O682)</f>
        <v>0</v>
      </c>
      <c r="Q682" s="23"/>
      <c r="R682" s="45">
        <v>27866</v>
      </c>
      <c r="S682" s="23"/>
      <c r="T682" s="23" t="str">
        <f>IF(COUNTIF('[3]Correpondance  PREPA MARG'!A:A,'Prépa marge'!C682)=0,IF(U681="démarque connue (valeur)","",T681),'Prépa marge'!C682)</f>
        <v>Poissonnerie</v>
      </c>
      <c r="U682" s="23" t="str">
        <f t="shared" si="371"/>
        <v>PRMV ABACO</v>
      </c>
      <c r="V682" t="str">
        <f>IF(U682="","",IF(U682="CA HT",SUMIF('[3]Correpondance  PREPA MARG'!A:A,'Prépa marge'!T682,'[3]Correpondance  PREPA MARG'!CO:CO),""))</f>
        <v/>
      </c>
      <c r="W682">
        <f t="shared" ca="1" si="368"/>
        <v>38</v>
      </c>
      <c r="X682" t="str">
        <f>IF(U682="","",IF(AND(U682="Marge ABACO (valeur)",X676=""),SUMIF('[3]Correpondance  PREPA MARG'!A:A,'Prépa marge'!T682,'[3]Correpondance  PREPA MARG'!DB:DB),""))</f>
        <v/>
      </c>
      <c r="Y682" t="str">
        <f>IF(U682="","",IF(U682="Frais accessoires",SUMIF('[3]Correpondance  PREPA MARG'!A:A,'Prépa marge'!T682,'[3]Correpondance  PREPA MARG'!AO:AO),""))</f>
        <v/>
      </c>
      <c r="Z682" t="str">
        <f>IF(U682="","",IF(U682="Cotisation Centrale",SUMIF('[3]Correpondance  PREPA MARG'!A:A,'Prépa marge'!T682,'[3]Correpondance  PREPA MARG'!BO:BO),""))</f>
        <v/>
      </c>
      <c r="AA682" t="str">
        <f>IF(U682="","",IF(U682="CA HT REEL",SUMIF('[3]Correpondance  PREPA MARG'!A:A,'Prépa marge'!T682,'[3]Correpondance  PREPA MARG'!AB:AB),""))</f>
        <v/>
      </c>
      <c r="AB682" t="str">
        <f>IF(U682="","",IF(U682="CAMV REEL",SUMIF('[3]Correpondance  PREPA MARG'!A:A,'Prépa marge'!T682,'[3]Correpondance  PREPA MARG'!BB:BB),""))</f>
        <v/>
      </c>
      <c r="AC682" t="str">
        <f>IF(U682="","",IF(U682="démarque connue (valeur)",SUMIF('[3]Correpondance  PREPA MARG'!A:A,'Prépa marge'!T682,'[3]Correpondance  PREPA MARG'!DO:DO),""))</f>
        <v/>
      </c>
      <c r="AD682" s="2">
        <f t="shared" ca="1" si="370"/>
        <v>38</v>
      </c>
      <c r="AF682">
        <v>29575</v>
      </c>
    </row>
    <row r="683" spans="1:32" hidden="1">
      <c r="A683" s="23"/>
      <c r="B683" s="23"/>
      <c r="C683" s="46" t="s">
        <v>19</v>
      </c>
      <c r="D683" s="47">
        <f t="shared" ref="D683:L683" si="388">D681-D682</f>
        <v>0</v>
      </c>
      <c r="E683" s="47">
        <f t="shared" si="388"/>
        <v>0</v>
      </c>
      <c r="F683" s="47">
        <f t="shared" si="388"/>
        <v>0</v>
      </c>
      <c r="G683" s="47">
        <f t="shared" si="388"/>
        <v>0</v>
      </c>
      <c r="H683" s="47">
        <f t="shared" si="388"/>
        <v>0</v>
      </c>
      <c r="I683" s="47">
        <f t="shared" si="388"/>
        <v>0</v>
      </c>
      <c r="J683" s="47">
        <f t="shared" si="388"/>
        <v>0</v>
      </c>
      <c r="K683" s="47">
        <f t="shared" si="388"/>
        <v>0</v>
      </c>
      <c r="L683" s="47">
        <f t="shared" si="388"/>
        <v>0</v>
      </c>
      <c r="M683" s="47">
        <f>M681-M682</f>
        <v>0</v>
      </c>
      <c r="N683" s="47">
        <f>N681-N682</f>
        <v>0</v>
      </c>
      <c r="O683" s="47">
        <f>O681-O682</f>
        <v>0</v>
      </c>
      <c r="P683" s="48">
        <f>P681-P682</f>
        <v>0</v>
      </c>
      <c r="Q683" s="23"/>
      <c r="R683" s="49" t="s">
        <v>20</v>
      </c>
      <c r="S683" s="23"/>
      <c r="T683" s="23" t="str">
        <f>IF(COUNTIF('[3]Correpondance  PREPA MARG'!A:A,'Prépa marge'!C683)=0,IF(U682="démarque connue (valeur)","",T682),'Prépa marge'!C683)</f>
        <v>Poissonnerie</v>
      </c>
      <c r="U683" s="23" t="str">
        <f t="shared" si="371"/>
        <v>Marge ABACO (valeur)</v>
      </c>
      <c r="V683" t="str">
        <f>IF(U683="","",IF(U683="CA HT",SUMIF('[3]Correpondance  PREPA MARG'!A:A,'Prépa marge'!T683,'[3]Correpondance  PREPA MARG'!CO:CO),""))</f>
        <v/>
      </c>
      <c r="W683" t="str">
        <f t="shared" si="368"/>
        <v/>
      </c>
      <c r="X683">
        <f ca="1">IF(U683="","",IF(AND(U683="Marge ABACO (valeur)",X677=""),SUMIF('[3]Correpondance  PREPA MARG'!A:A,'Prépa marge'!T683,'[3]Correpondance  PREPA MARG'!DB:DB),""))</f>
        <v>12</v>
      </c>
      <c r="Y683" t="str">
        <f>IF(U683="","",IF(U683="Frais accessoires",SUMIF('[3]Correpondance  PREPA MARG'!A:A,'Prépa marge'!T683,'[3]Correpondance  PREPA MARG'!AO:AO),""))</f>
        <v/>
      </c>
      <c r="Z683" t="str">
        <f>IF(U683="","",IF(U683="Cotisation Centrale",SUMIF('[3]Correpondance  PREPA MARG'!A:A,'Prépa marge'!T683,'[3]Correpondance  PREPA MARG'!BO:BO),""))</f>
        <v/>
      </c>
      <c r="AA683" t="str">
        <f>IF(U683="","",IF(U683="CA HT REEL",SUMIF('[3]Correpondance  PREPA MARG'!A:A,'Prépa marge'!T683,'[3]Correpondance  PREPA MARG'!AB:AB),""))</f>
        <v/>
      </c>
      <c r="AB683" t="str">
        <f>IF(U683="","",IF(U683="CAMV REEL",SUMIF('[3]Correpondance  PREPA MARG'!A:A,'Prépa marge'!T683,'[3]Correpondance  PREPA MARG'!BB:BB),""))</f>
        <v/>
      </c>
      <c r="AC683" t="str">
        <f>IF(U683="","",IF(U683="démarque connue (valeur)",SUMIF('[3]Correpondance  PREPA MARG'!A:A,'Prépa marge'!T683,'[3]Correpondance  PREPA MARG'!DO:DO),""))</f>
        <v/>
      </c>
      <c r="AD683" s="2" t="str">
        <f t="shared" ca="1" si="370"/>
        <v/>
      </c>
      <c r="AF683" t="s">
        <v>20</v>
      </c>
    </row>
    <row r="684" spans="1:32" hidden="1">
      <c r="A684" s="23"/>
      <c r="B684" s="23"/>
      <c r="C684" s="50" t="s">
        <v>21</v>
      </c>
      <c r="D684" s="51">
        <f t="shared" ref="D684:L684" si="389">IF(D681=0,0,D683/D681)</f>
        <v>0</v>
      </c>
      <c r="E684" s="51">
        <f t="shared" si="389"/>
        <v>0</v>
      </c>
      <c r="F684" s="51">
        <f t="shared" si="389"/>
        <v>0</v>
      </c>
      <c r="G684" s="51">
        <f t="shared" si="389"/>
        <v>0</v>
      </c>
      <c r="H684" s="51">
        <f t="shared" si="389"/>
        <v>0</v>
      </c>
      <c r="I684" s="51">
        <f t="shared" si="389"/>
        <v>0</v>
      </c>
      <c r="J684" s="51">
        <f t="shared" si="389"/>
        <v>0</v>
      </c>
      <c r="K684" s="51">
        <f t="shared" si="389"/>
        <v>0</v>
      </c>
      <c r="L684" s="51">
        <f t="shared" si="389"/>
        <v>0</v>
      </c>
      <c r="M684" s="51">
        <f>IF(M681=0,0,M683/M681)</f>
        <v>0</v>
      </c>
      <c r="N684" s="51">
        <f>IF(N681=0,0,N683/N681)</f>
        <v>0</v>
      </c>
      <c r="O684" s="51">
        <f>IF(O681=0,0,O683/O681)</f>
        <v>0</v>
      </c>
      <c r="P684" s="52">
        <f>IF(P681=0,0,P683/P681)</f>
        <v>0</v>
      </c>
      <c r="Q684" s="23"/>
      <c r="R684" s="53" t="s">
        <v>20</v>
      </c>
      <c r="S684" s="23"/>
      <c r="T684" s="23" t="str">
        <f>IF(COUNTIF('[3]Correpondance  PREPA MARG'!A:A,'Prépa marge'!C684)=0,IF(U683="démarque connue (valeur)","",T683),'Prépa marge'!C684)</f>
        <v>Poissonnerie</v>
      </c>
      <c r="U684" s="23" t="str">
        <f t="shared" si="371"/>
        <v/>
      </c>
      <c r="V684" t="str">
        <f>IF(U684="","",IF(U684="CA HT",SUMIF('[3]Correpondance  PREPA MARG'!A:A,'Prépa marge'!T684,'[3]Correpondance  PREPA MARG'!CO:CO),""))</f>
        <v/>
      </c>
      <c r="W684" t="str">
        <f t="shared" si="368"/>
        <v/>
      </c>
      <c r="X684" t="str">
        <f>IF(U684="","",IF(AND(U684="Marge ABACO (valeur)",X678=""),SUMIF('[3]Correpondance  PREPA MARG'!A:A,'Prépa marge'!T684,'[3]Correpondance  PREPA MARG'!DB:DB),""))</f>
        <v/>
      </c>
      <c r="Y684" t="str">
        <f>IF(U684="","",IF(U684="Frais accessoires",SUMIF('[3]Correpondance  PREPA MARG'!A:A,'Prépa marge'!T684,'[3]Correpondance  PREPA MARG'!AO:AO),""))</f>
        <v/>
      </c>
      <c r="Z684" t="str">
        <f>IF(U684="","",IF(U684="Cotisation Centrale",SUMIF('[3]Correpondance  PREPA MARG'!A:A,'Prépa marge'!T684,'[3]Correpondance  PREPA MARG'!BO:BO),""))</f>
        <v/>
      </c>
      <c r="AA684" t="str">
        <f>IF(U684="","",IF(U684="CA HT REEL",SUMIF('[3]Correpondance  PREPA MARG'!A:A,'Prépa marge'!T684,'[3]Correpondance  PREPA MARG'!AB:AB),""))</f>
        <v/>
      </c>
      <c r="AB684" t="str">
        <f>IF(U684="","",IF(U684="CAMV REEL",SUMIF('[3]Correpondance  PREPA MARG'!A:A,'Prépa marge'!T684,'[3]Correpondance  PREPA MARG'!BB:BB),""))</f>
        <v/>
      </c>
      <c r="AC684" t="str">
        <f>IF(U684="","",IF(U684="démarque connue (valeur)",SUMIF('[3]Correpondance  PREPA MARG'!A:A,'Prépa marge'!T684,'[3]Correpondance  PREPA MARG'!DO:DO),""))</f>
        <v/>
      </c>
      <c r="AD684" s="2" t="str">
        <f t="shared" si="370"/>
        <v/>
      </c>
      <c r="AF684" t="s">
        <v>20</v>
      </c>
    </row>
    <row r="685" spans="1:32" hidden="1">
      <c r="A685" s="23"/>
      <c r="B685" s="23"/>
      <c r="C685" s="54" t="s">
        <v>3</v>
      </c>
      <c r="D685" s="35"/>
      <c r="E685" s="36"/>
      <c r="F685" s="36"/>
      <c r="G685" s="36"/>
      <c r="H685" s="36"/>
      <c r="I685" s="55"/>
      <c r="J685" s="55"/>
      <c r="K685" s="36"/>
      <c r="L685" s="36"/>
      <c r="M685" s="36"/>
      <c r="N685" s="36"/>
      <c r="O685" s="37"/>
      <c r="P685" s="56">
        <f>SUM(D685:O685)</f>
        <v>0</v>
      </c>
      <c r="Q685" s="23"/>
      <c r="R685" s="57">
        <v>-1549.19</v>
      </c>
      <c r="S685" s="23"/>
      <c r="T685" s="23" t="str">
        <f>IF(COUNTIF('[3]Correpondance  PREPA MARG'!A:A,'Prépa marge'!C685)=0,IF(U684="démarque connue (valeur)","",T684),'Prépa marge'!C685)</f>
        <v>Poissonnerie</v>
      </c>
      <c r="U685" s="23" t="str">
        <f t="shared" si="371"/>
        <v>Frais accessoires</v>
      </c>
      <c r="V685" t="str">
        <f>IF(U685="","",IF(U685="CA HT",SUMIF('[3]Correpondance  PREPA MARG'!A:A,'Prépa marge'!T685,'[3]Correpondance  PREPA MARG'!CO:CO),""))</f>
        <v/>
      </c>
      <c r="W685" t="str">
        <f t="shared" si="368"/>
        <v/>
      </c>
      <c r="X685" t="str">
        <f>IF(U685="","",IF(AND(U685="Marge ABACO (valeur)",X679=""),SUMIF('[3]Correpondance  PREPA MARG'!A:A,'Prépa marge'!T685,'[3]Correpondance  PREPA MARG'!DB:DB),""))</f>
        <v/>
      </c>
      <c r="Y685">
        <f ca="1">IF(U685="","",IF(U685="Frais accessoires",SUMIF('[3]Correpondance  PREPA MARG'!A:A,'Prépa marge'!T685,'[3]Correpondance  PREPA MARG'!AO:AO),""))</f>
        <v>0</v>
      </c>
      <c r="Z685" t="str">
        <f>IF(U685="","",IF(U685="Cotisation Centrale",SUMIF('[3]Correpondance  PREPA MARG'!A:A,'Prépa marge'!T685,'[3]Correpondance  PREPA MARG'!BO:BO),""))</f>
        <v/>
      </c>
      <c r="AA685" t="str">
        <f>IF(U685="","",IF(U685="CA HT REEL",SUMIF('[3]Correpondance  PREPA MARG'!A:A,'Prépa marge'!T685,'[3]Correpondance  PREPA MARG'!AB:AB),""))</f>
        <v/>
      </c>
      <c r="AB685" t="str">
        <f>IF(U685="","",IF(U685="CAMV REEL",SUMIF('[3]Correpondance  PREPA MARG'!A:A,'Prépa marge'!T685,'[3]Correpondance  PREPA MARG'!BB:BB),""))</f>
        <v/>
      </c>
      <c r="AC685" t="str">
        <f>IF(U685="","",IF(U685="démarque connue (valeur)",SUMIF('[3]Correpondance  PREPA MARG'!A:A,'Prépa marge'!T685,'[3]Correpondance  PREPA MARG'!DO:DO),""))</f>
        <v/>
      </c>
      <c r="AD685" s="2" t="str">
        <f t="shared" ca="1" si="370"/>
        <v/>
      </c>
      <c r="AF685">
        <v>237.39000000000001</v>
      </c>
    </row>
    <row r="686" spans="1:32" ht="15.75" hidden="1" thickBot="1">
      <c r="A686" s="23"/>
      <c r="B686" s="23"/>
      <c r="C686" s="58" t="s">
        <v>4</v>
      </c>
      <c r="D686" s="41"/>
      <c r="E686" s="42"/>
      <c r="F686" s="42"/>
      <c r="G686" s="42"/>
      <c r="H686" s="42"/>
      <c r="I686" s="42"/>
      <c r="J686" s="42"/>
      <c r="K686" s="42"/>
      <c r="L686" s="42"/>
      <c r="M686" s="42"/>
      <c r="N686" s="42"/>
      <c r="O686" s="43"/>
      <c r="P686" s="56">
        <f>SUM(D686:O686)</f>
        <v>0</v>
      </c>
      <c r="Q686" s="23"/>
      <c r="R686" s="57">
        <v>869.09000000000015</v>
      </c>
      <c r="S686" s="23"/>
      <c r="T686" s="23" t="str">
        <f>IF(COUNTIF('[3]Correpondance  PREPA MARG'!A:A,'Prépa marge'!C686)=0,IF(U685="démarque connue (valeur)","",T685),'Prépa marge'!C686)</f>
        <v>Poissonnerie</v>
      </c>
      <c r="U686" s="23" t="str">
        <f t="shared" si="371"/>
        <v>Cotisation Centrale</v>
      </c>
      <c r="V686" t="str">
        <f>IF(U686="","",IF(U686="CA HT",SUMIF('[3]Correpondance  PREPA MARG'!A:A,'Prépa marge'!T686,'[3]Correpondance  PREPA MARG'!CO:CO),""))</f>
        <v/>
      </c>
      <c r="W686" t="str">
        <f t="shared" si="368"/>
        <v/>
      </c>
      <c r="X686" t="str">
        <f>IF(U686="","",IF(AND(U686="Marge ABACO (valeur)",X680=""),SUMIF('[3]Correpondance  PREPA MARG'!A:A,'Prépa marge'!T686,'[3]Correpondance  PREPA MARG'!DB:DB),""))</f>
        <v/>
      </c>
      <c r="Y686" t="str">
        <f>IF(U686="","",IF(U686="Frais accessoires",SUMIF('[3]Correpondance  PREPA MARG'!A:A,'Prépa marge'!T686,'[3]Correpondance  PREPA MARG'!AO:AO),""))</f>
        <v/>
      </c>
      <c r="Z686">
        <f ca="1">IF(U686="","",IF(U686="Cotisation Centrale",SUMIF('[3]Correpondance  PREPA MARG'!A:A,'Prépa marge'!T686,'[3]Correpondance  PREPA MARG'!BO:BO),""))</f>
        <v>0</v>
      </c>
      <c r="AA686" t="str">
        <f>IF(U686="","",IF(U686="CA HT REEL",SUMIF('[3]Correpondance  PREPA MARG'!A:A,'Prépa marge'!T686,'[3]Correpondance  PREPA MARG'!AB:AB),""))</f>
        <v/>
      </c>
      <c r="AB686" t="str">
        <f>IF(U686="","",IF(U686="CAMV REEL",SUMIF('[3]Correpondance  PREPA MARG'!A:A,'Prépa marge'!T686,'[3]Correpondance  PREPA MARG'!BB:BB),""))</f>
        <v/>
      </c>
      <c r="AC686" t="str">
        <f>IF(U686="","",IF(U686="démarque connue (valeur)",SUMIF('[3]Correpondance  PREPA MARG'!A:A,'Prépa marge'!T686,'[3]Correpondance  PREPA MARG'!DO:DO),""))</f>
        <v/>
      </c>
      <c r="AD686" s="2" t="str">
        <f t="shared" ca="1" si="370"/>
        <v/>
      </c>
      <c r="AF686">
        <v>869.47</v>
      </c>
    </row>
    <row r="687" spans="1:32" hidden="1">
      <c r="A687" s="23"/>
      <c r="B687" s="23"/>
      <c r="C687" s="59" t="s">
        <v>22</v>
      </c>
      <c r="D687" s="60">
        <f t="shared" ref="D687:L687" si="390">IF(D693&lt;&gt;0,(D685+D686)/D693,0)</f>
        <v>0</v>
      </c>
      <c r="E687" s="60">
        <f t="shared" si="390"/>
        <v>0</v>
      </c>
      <c r="F687" s="60">
        <f t="shared" si="390"/>
        <v>0</v>
      </c>
      <c r="G687" s="60">
        <f t="shared" si="390"/>
        <v>0</v>
      </c>
      <c r="H687" s="60">
        <f t="shared" si="390"/>
        <v>0</v>
      </c>
      <c r="I687" s="60">
        <f t="shared" si="390"/>
        <v>0</v>
      </c>
      <c r="J687" s="60">
        <f t="shared" si="390"/>
        <v>0</v>
      </c>
      <c r="K687" s="60">
        <f t="shared" si="390"/>
        <v>0</v>
      </c>
      <c r="L687" s="60">
        <f t="shared" si="390"/>
        <v>0</v>
      </c>
      <c r="M687" s="60">
        <f>IF(M693&lt;&gt;0,(M685+M686)/M693,0)</f>
        <v>0</v>
      </c>
      <c r="N687" s="60">
        <f>IF(N693&lt;&gt;0,(N685+N686)/N693,0)</f>
        <v>0</v>
      </c>
      <c r="O687" s="60">
        <f>IF(O693&lt;&gt;0,(O685+O686)/O693,0)</f>
        <v>0</v>
      </c>
      <c r="P687" s="61">
        <f>IF(P693&lt;&gt;0,(P685+P686)/P693,0)</f>
        <v>0</v>
      </c>
      <c r="Q687" s="23"/>
      <c r="R687" s="62" t="s">
        <v>20</v>
      </c>
      <c r="S687" s="23"/>
      <c r="T687" s="23" t="str">
        <f>IF(COUNTIF('[3]Correpondance  PREPA MARG'!A:A,'Prépa marge'!C687)=0,IF(U686="démarque connue (valeur)","",T686),'Prépa marge'!C687)</f>
        <v>Poissonnerie</v>
      </c>
      <c r="U687" s="23" t="str">
        <f t="shared" si="371"/>
        <v/>
      </c>
      <c r="V687" t="str">
        <f>IF(U687="","",IF(U687="CA HT",SUMIF('[3]Correpondance  PREPA MARG'!A:A,'Prépa marge'!T687,'[3]Correpondance  PREPA MARG'!CO:CO),""))</f>
        <v/>
      </c>
      <c r="W687" t="str">
        <f t="shared" si="368"/>
        <v/>
      </c>
      <c r="X687" t="str">
        <f>IF(U687="","",IF(AND(U687="Marge ABACO (valeur)",X681=""),SUMIF('[3]Correpondance  PREPA MARG'!A:A,'Prépa marge'!T687,'[3]Correpondance  PREPA MARG'!DB:DB),""))</f>
        <v/>
      </c>
      <c r="Y687" t="str">
        <f>IF(U687="","",IF(U687="Frais accessoires",SUMIF('[3]Correpondance  PREPA MARG'!A:A,'Prépa marge'!T687,'[3]Correpondance  PREPA MARG'!AO:AO),""))</f>
        <v/>
      </c>
      <c r="Z687" t="str">
        <f>IF(U687="","",IF(U687="Cotisation Centrale",SUMIF('[3]Correpondance  PREPA MARG'!A:A,'Prépa marge'!T687,'[3]Correpondance  PREPA MARG'!BO:BO),""))</f>
        <v/>
      </c>
      <c r="AA687" t="str">
        <f>IF(U687="","",IF(U687="CA HT REEL",SUMIF('[3]Correpondance  PREPA MARG'!A:A,'Prépa marge'!T687,'[3]Correpondance  PREPA MARG'!AB:AB),""))</f>
        <v/>
      </c>
      <c r="AB687" t="str">
        <f>IF(U687="","",IF(U687="CAMV REEL",SUMIF('[3]Correpondance  PREPA MARG'!A:A,'Prépa marge'!T687,'[3]Correpondance  PREPA MARG'!BB:BB),""))</f>
        <v/>
      </c>
      <c r="AC687" t="str">
        <f>IF(U687="","",IF(U687="démarque connue (valeur)",SUMIF('[3]Correpondance  PREPA MARG'!A:A,'Prépa marge'!T687,'[3]Correpondance  PREPA MARG'!DO:DO),""))</f>
        <v/>
      </c>
      <c r="AD687" s="2" t="str">
        <f t="shared" si="370"/>
        <v/>
      </c>
      <c r="AF687" t="s">
        <v>20</v>
      </c>
    </row>
    <row r="688" spans="1:32" hidden="1">
      <c r="A688" s="23"/>
      <c r="B688" s="23"/>
      <c r="C688" s="63" t="s">
        <v>23</v>
      </c>
      <c r="D688" s="64">
        <f>D682+D685+D686</f>
        <v>0</v>
      </c>
      <c r="E688" s="64">
        <f t="shared" ref="E688:L688" si="391">E682+E685+E686</f>
        <v>0</v>
      </c>
      <c r="F688" s="64">
        <f t="shared" si="391"/>
        <v>0</v>
      </c>
      <c r="G688" s="64">
        <f t="shared" si="391"/>
        <v>0</v>
      </c>
      <c r="H688" s="64">
        <f t="shared" si="391"/>
        <v>0</v>
      </c>
      <c r="I688" s="64">
        <f t="shared" si="391"/>
        <v>0</v>
      </c>
      <c r="J688" s="64">
        <f t="shared" si="391"/>
        <v>0</v>
      </c>
      <c r="K688" s="64">
        <f t="shared" si="391"/>
        <v>0</v>
      </c>
      <c r="L688" s="64">
        <f t="shared" si="391"/>
        <v>0</v>
      </c>
      <c r="M688" s="64">
        <f>M682+M685+M686</f>
        <v>0</v>
      </c>
      <c r="N688" s="64">
        <f>N682+N685+N686</f>
        <v>0</v>
      </c>
      <c r="O688" s="64">
        <f>O682+O685+O686</f>
        <v>0</v>
      </c>
      <c r="P688" s="65">
        <f>SUM(D688:O688)</f>
        <v>0</v>
      </c>
      <c r="Q688" s="23"/>
      <c r="R688" s="66" t="s">
        <v>20</v>
      </c>
      <c r="S688" s="23"/>
      <c r="T688" s="23" t="str">
        <f>IF(COUNTIF('[3]Correpondance  PREPA MARG'!A:A,'Prépa marge'!C688)=0,IF(U687="démarque connue (valeur)","",T687),'Prépa marge'!C688)</f>
        <v>Poissonnerie</v>
      </c>
      <c r="U688" s="23" t="str">
        <f t="shared" si="371"/>
        <v/>
      </c>
      <c r="V688" t="str">
        <f>IF(U688="","",IF(U688="CA HT",SUMIF('[3]Correpondance  PREPA MARG'!A:A,'Prépa marge'!T688,'[3]Correpondance  PREPA MARG'!CO:CO),""))</f>
        <v/>
      </c>
      <c r="W688" t="str">
        <f t="shared" ca="1" si="368"/>
        <v/>
      </c>
      <c r="X688" t="str">
        <f>IF(U688="","",IF(AND(U688="Marge ABACO (valeur)",X682=""),SUMIF('[3]Correpondance  PREPA MARG'!A:A,'Prépa marge'!T688,'[3]Correpondance  PREPA MARG'!DB:DB),""))</f>
        <v/>
      </c>
      <c r="Y688" t="str">
        <f>IF(U688="","",IF(U688="Frais accessoires",SUMIF('[3]Correpondance  PREPA MARG'!A:A,'Prépa marge'!T688,'[3]Correpondance  PREPA MARG'!AO:AO),""))</f>
        <v/>
      </c>
      <c r="Z688" t="str">
        <f>IF(U688="","",IF(U688="Cotisation Centrale",SUMIF('[3]Correpondance  PREPA MARG'!A:A,'Prépa marge'!T688,'[3]Correpondance  PREPA MARG'!BO:BO),""))</f>
        <v/>
      </c>
      <c r="AA688" t="str">
        <f>IF(U688="","",IF(U688="CA HT REEL",SUMIF('[3]Correpondance  PREPA MARG'!A:A,'Prépa marge'!T688,'[3]Correpondance  PREPA MARG'!AB:AB),""))</f>
        <v/>
      </c>
      <c r="AB688" t="str">
        <f>IF(U688="","",IF(U688="CAMV REEL",SUMIF('[3]Correpondance  PREPA MARG'!A:A,'Prépa marge'!T688,'[3]Correpondance  PREPA MARG'!BB:BB),""))</f>
        <v/>
      </c>
      <c r="AC688" t="str">
        <f>IF(U688="","",IF(U688="démarque connue (valeur)",SUMIF('[3]Correpondance  PREPA MARG'!A:A,'Prépa marge'!T688,'[3]Correpondance  PREPA MARG'!DO:DO),""))</f>
        <v/>
      </c>
      <c r="AD688" s="2" t="str">
        <f t="shared" ca="1" si="370"/>
        <v/>
      </c>
      <c r="AF688" t="s">
        <v>20</v>
      </c>
    </row>
    <row r="689" spans="1:32" hidden="1">
      <c r="A689" s="23"/>
      <c r="B689" s="23"/>
      <c r="C689" s="63" t="s">
        <v>19</v>
      </c>
      <c r="D689" s="64">
        <f t="shared" ref="D689:L689" si="392">D681-D688</f>
        <v>0</v>
      </c>
      <c r="E689" s="64">
        <f t="shared" si="392"/>
        <v>0</v>
      </c>
      <c r="F689" s="64">
        <f t="shared" si="392"/>
        <v>0</v>
      </c>
      <c r="G689" s="64">
        <f t="shared" si="392"/>
        <v>0</v>
      </c>
      <c r="H689" s="64">
        <f t="shared" si="392"/>
        <v>0</v>
      </c>
      <c r="I689" s="64">
        <f t="shared" si="392"/>
        <v>0</v>
      </c>
      <c r="J689" s="64">
        <f t="shared" si="392"/>
        <v>0</v>
      </c>
      <c r="K689" s="64">
        <f t="shared" si="392"/>
        <v>0</v>
      </c>
      <c r="L689" s="64">
        <f t="shared" si="392"/>
        <v>0</v>
      </c>
      <c r="M689" s="64">
        <f>M681-M688</f>
        <v>0</v>
      </c>
      <c r="N689" s="64">
        <f>N681-N688</f>
        <v>0</v>
      </c>
      <c r="O689" s="64">
        <f>O681-O688</f>
        <v>0</v>
      </c>
      <c r="P689" s="65">
        <f>SUM(D689:O689)</f>
        <v>0</v>
      </c>
      <c r="Q689" s="23"/>
      <c r="R689" s="66" t="s">
        <v>20</v>
      </c>
      <c r="S689" s="23"/>
      <c r="T689" s="23" t="str">
        <f>IF(COUNTIF('[3]Correpondance  PREPA MARG'!A:A,'Prépa marge'!C689)=0,IF(U688="démarque connue (valeur)","",T688),'Prépa marge'!C689)</f>
        <v>Poissonnerie</v>
      </c>
      <c r="U689" s="23" t="str">
        <f t="shared" si="371"/>
        <v>Marge ABACO (valeur)</v>
      </c>
      <c r="V689" t="str">
        <f>IF(U689="","",IF(U689="CA HT",SUMIF('[3]Correpondance  PREPA MARG'!A:A,'Prépa marge'!T689,'[3]Correpondance  PREPA MARG'!CO:CO),""))</f>
        <v/>
      </c>
      <c r="W689" t="str">
        <f t="shared" si="368"/>
        <v/>
      </c>
      <c r="X689" t="str">
        <f ca="1">IF(U689="","",IF(AND(U689="Marge ABACO (valeur)",X683=""),SUMIF('[3]Correpondance  PREPA MARG'!A:A,'Prépa marge'!T689,'[3]Correpondance  PREPA MARG'!DB:DB),""))</f>
        <v/>
      </c>
      <c r="Y689" t="str">
        <f>IF(U689="","",IF(U689="Frais accessoires",SUMIF('[3]Correpondance  PREPA MARG'!A:A,'Prépa marge'!T689,'[3]Correpondance  PREPA MARG'!AO:AO),""))</f>
        <v/>
      </c>
      <c r="Z689" t="str">
        <f>IF(U689="","",IF(U689="Cotisation Centrale",SUMIF('[3]Correpondance  PREPA MARG'!A:A,'Prépa marge'!T689,'[3]Correpondance  PREPA MARG'!BO:BO),""))</f>
        <v/>
      </c>
      <c r="AA689" t="str">
        <f>IF(U689="","",IF(U689="CA HT REEL",SUMIF('[3]Correpondance  PREPA MARG'!A:A,'Prépa marge'!T689,'[3]Correpondance  PREPA MARG'!AB:AB),""))</f>
        <v/>
      </c>
      <c r="AB689" t="str">
        <f>IF(U689="","",IF(U689="CAMV REEL",SUMIF('[3]Correpondance  PREPA MARG'!A:A,'Prépa marge'!T689,'[3]Correpondance  PREPA MARG'!BB:BB),""))</f>
        <v/>
      </c>
      <c r="AC689" t="str">
        <f>IF(U689="","",IF(U689="démarque connue (valeur)",SUMIF('[3]Correpondance  PREPA MARG'!A:A,'Prépa marge'!T689,'[3]Correpondance  PREPA MARG'!DO:DO),""))</f>
        <v/>
      </c>
      <c r="AD689" s="2" t="str">
        <f t="shared" ca="1" si="370"/>
        <v/>
      </c>
      <c r="AF689" t="s">
        <v>20</v>
      </c>
    </row>
    <row r="690" spans="1:32" hidden="1">
      <c r="A690" s="23"/>
      <c r="B690" s="23"/>
      <c r="C690" s="50" t="s">
        <v>24</v>
      </c>
      <c r="D690" s="67">
        <f t="shared" ref="D690:L690" si="393">IF(D681=0,0,D689/D681)</f>
        <v>0</v>
      </c>
      <c r="E690" s="67">
        <f t="shared" si="393"/>
        <v>0</v>
      </c>
      <c r="F690" s="67">
        <f t="shared" si="393"/>
        <v>0</v>
      </c>
      <c r="G690" s="67">
        <f t="shared" si="393"/>
        <v>0</v>
      </c>
      <c r="H690" s="67">
        <f t="shared" si="393"/>
        <v>0</v>
      </c>
      <c r="I690" s="67">
        <f t="shared" si="393"/>
        <v>0</v>
      </c>
      <c r="J690" s="67">
        <f t="shared" si="393"/>
        <v>0</v>
      </c>
      <c r="K690" s="67">
        <f t="shared" si="393"/>
        <v>0</v>
      </c>
      <c r="L690" s="67">
        <f t="shared" si="393"/>
        <v>0</v>
      </c>
      <c r="M690" s="67">
        <f>IF(M681=0,0,M689/M681)</f>
        <v>0</v>
      </c>
      <c r="N690" s="67">
        <f>IF(N681=0,0,N689/N681)</f>
        <v>0</v>
      </c>
      <c r="O690" s="67">
        <f>IF(O681=0,0,O689/O681)</f>
        <v>0</v>
      </c>
      <c r="P690" s="67">
        <f>IF(P681=0,0,P689/P681)</f>
        <v>0</v>
      </c>
      <c r="Q690" s="23"/>
      <c r="R690" s="68" t="s">
        <v>20</v>
      </c>
      <c r="S690" s="23"/>
      <c r="T690" s="23" t="str">
        <f>IF(COUNTIF('[3]Correpondance  PREPA MARG'!A:A,'Prépa marge'!C690)=0,IF(U689="démarque connue (valeur)","",T689),'Prépa marge'!C690)</f>
        <v>Poissonnerie</v>
      </c>
      <c r="U690" s="23" t="str">
        <f t="shared" si="371"/>
        <v/>
      </c>
      <c r="V690" t="str">
        <f>IF(U690="","",IF(U690="CA HT",SUMIF('[3]Correpondance  PREPA MARG'!A:A,'Prépa marge'!T690,'[3]Correpondance  PREPA MARG'!CO:CO),""))</f>
        <v/>
      </c>
      <c r="W690" t="str">
        <f t="shared" si="368"/>
        <v/>
      </c>
      <c r="X690" t="str">
        <f>IF(U690="","",IF(AND(U690="Marge ABACO (valeur)",X684=""),SUMIF('[3]Correpondance  PREPA MARG'!A:A,'Prépa marge'!T690,'[3]Correpondance  PREPA MARG'!DB:DB),""))</f>
        <v/>
      </c>
      <c r="Y690" t="str">
        <f>IF(U690="","",IF(U690="Frais accessoires",SUMIF('[3]Correpondance  PREPA MARG'!A:A,'Prépa marge'!T690,'[3]Correpondance  PREPA MARG'!AO:AO),""))</f>
        <v/>
      </c>
      <c r="Z690" t="str">
        <f>IF(U690="","",IF(U690="Cotisation Centrale",SUMIF('[3]Correpondance  PREPA MARG'!A:A,'Prépa marge'!T690,'[3]Correpondance  PREPA MARG'!BO:BO),""))</f>
        <v/>
      </c>
      <c r="AA690" t="str">
        <f>IF(U690="","",IF(U690="CA HT REEL",SUMIF('[3]Correpondance  PREPA MARG'!A:A,'Prépa marge'!T690,'[3]Correpondance  PREPA MARG'!AB:AB),""))</f>
        <v/>
      </c>
      <c r="AB690" t="str">
        <f>IF(U690="","",IF(U690="CAMV REEL",SUMIF('[3]Correpondance  PREPA MARG'!A:A,'Prépa marge'!T690,'[3]Correpondance  PREPA MARG'!BB:BB),""))</f>
        <v/>
      </c>
      <c r="AC690" t="str">
        <f>IF(U690="","",IF(U690="démarque connue (valeur)",SUMIF('[3]Correpondance  PREPA MARG'!A:A,'Prépa marge'!T690,'[3]Correpondance  PREPA MARG'!DO:DO),""))</f>
        <v/>
      </c>
      <c r="AD690" s="2" t="str">
        <f t="shared" si="370"/>
        <v/>
      </c>
      <c r="AF690" t="s">
        <v>20</v>
      </c>
    </row>
    <row r="691" spans="1:32" hidden="1">
      <c r="A691" s="23"/>
      <c r="B691" s="23"/>
      <c r="C691" s="23"/>
      <c r="D691" s="23"/>
      <c r="E691" s="23"/>
      <c r="F691" s="23"/>
      <c r="G691" s="23"/>
      <c r="H691" s="23"/>
      <c r="I691" s="23"/>
      <c r="J691" s="23"/>
      <c r="K691" s="23"/>
      <c r="L691" s="23"/>
      <c r="M691" s="23"/>
      <c r="N691" s="23"/>
      <c r="O691" s="23"/>
      <c r="P691" s="23"/>
      <c r="Q691" s="23"/>
      <c r="R691" s="29" t="s">
        <v>20</v>
      </c>
      <c r="S691" s="23"/>
      <c r="T691" s="23" t="str">
        <f>IF(COUNTIF('[3]Correpondance  PREPA MARG'!A:A,'Prépa marge'!C691)=0,IF(U690="démarque connue (valeur)","",T690),'Prépa marge'!C691)</f>
        <v>Poissonnerie</v>
      </c>
      <c r="U691" s="23" t="str">
        <f t="shared" si="371"/>
        <v/>
      </c>
      <c r="V691" t="str">
        <f>IF(U691="","",IF(U691="CA HT",SUMIF('[3]Correpondance  PREPA MARG'!A:A,'Prépa marge'!T691,'[3]Correpondance  PREPA MARG'!CO:CO),""))</f>
        <v/>
      </c>
      <c r="W691" t="str">
        <f t="shared" si="368"/>
        <v/>
      </c>
      <c r="X691" t="str">
        <f>IF(U691="","",IF(AND(U691="Marge ABACO (valeur)",X685=""),SUMIF('[3]Correpondance  PREPA MARG'!A:A,'Prépa marge'!T691,'[3]Correpondance  PREPA MARG'!DB:DB),""))</f>
        <v/>
      </c>
      <c r="Y691" t="str">
        <f>IF(U691="","",IF(U691="Frais accessoires",SUMIF('[3]Correpondance  PREPA MARG'!A:A,'Prépa marge'!T691,'[3]Correpondance  PREPA MARG'!AO:AO),""))</f>
        <v/>
      </c>
      <c r="Z691" t="str">
        <f>IF(U691="","",IF(U691="Cotisation Centrale",SUMIF('[3]Correpondance  PREPA MARG'!A:A,'Prépa marge'!T691,'[3]Correpondance  PREPA MARG'!BO:BO),""))</f>
        <v/>
      </c>
      <c r="AA691" t="str">
        <f>IF(U691="","",IF(U691="CA HT REEL",SUMIF('[3]Correpondance  PREPA MARG'!A:A,'Prépa marge'!T691,'[3]Correpondance  PREPA MARG'!AB:AB),""))</f>
        <v/>
      </c>
      <c r="AB691" t="str">
        <f>IF(U691="","",IF(U691="CAMV REEL",SUMIF('[3]Correpondance  PREPA MARG'!A:A,'Prépa marge'!T691,'[3]Correpondance  PREPA MARG'!BB:BB),""))</f>
        <v/>
      </c>
      <c r="AC691" t="str">
        <f>IF(U691="","",IF(U691="démarque connue (valeur)",SUMIF('[3]Correpondance  PREPA MARG'!A:A,'Prépa marge'!T691,'[3]Correpondance  PREPA MARG'!DO:DO),""))</f>
        <v/>
      </c>
      <c r="AD691" s="2" t="str">
        <f t="shared" si="370"/>
        <v/>
      </c>
      <c r="AF691" t="s">
        <v>20</v>
      </c>
    </row>
    <row r="692" spans="1:32" hidden="1">
      <c r="A692" s="23"/>
      <c r="B692" s="23"/>
      <c r="C692" s="30" t="s">
        <v>25</v>
      </c>
      <c r="D692" s="31"/>
      <c r="E692" s="31"/>
      <c r="F692" s="31"/>
      <c r="G692" s="31"/>
      <c r="H692" s="31"/>
      <c r="I692" s="31"/>
      <c r="J692" s="31"/>
      <c r="K692" s="31"/>
      <c r="L692" s="31"/>
      <c r="M692" s="31"/>
      <c r="N692" s="31"/>
      <c r="O692" s="31"/>
      <c r="P692" s="32"/>
      <c r="Q692" s="23"/>
      <c r="R692" s="33" t="s">
        <v>20</v>
      </c>
      <c r="S692" s="23"/>
      <c r="T692" s="23" t="str">
        <f>IF(COUNTIF('[3]Correpondance  PREPA MARG'!A:A,'Prépa marge'!C692)=0,IF(U691="démarque connue (valeur)","",T691),'Prépa marge'!C692)</f>
        <v>Poissonnerie</v>
      </c>
      <c r="U692" s="23" t="str">
        <f t="shared" si="371"/>
        <v/>
      </c>
      <c r="V692" t="str">
        <f>IF(U692="","",IF(U692="CA HT",SUMIF('[3]Correpondance  PREPA MARG'!A:A,'Prépa marge'!T692,'[3]Correpondance  PREPA MARG'!CO:CO),""))</f>
        <v/>
      </c>
      <c r="W692" t="str">
        <f t="shared" si="368"/>
        <v/>
      </c>
      <c r="X692" t="str">
        <f>IF(U692="","",IF(AND(U692="Marge ABACO (valeur)",X686=""),SUMIF('[3]Correpondance  PREPA MARG'!A:A,'Prépa marge'!T692,'[3]Correpondance  PREPA MARG'!DB:DB),""))</f>
        <v/>
      </c>
      <c r="Y692" t="str">
        <f>IF(U692="","",IF(U692="Frais accessoires",SUMIF('[3]Correpondance  PREPA MARG'!A:A,'Prépa marge'!T692,'[3]Correpondance  PREPA MARG'!AO:AO),""))</f>
        <v/>
      </c>
      <c r="Z692" t="str">
        <f>IF(U692="","",IF(U692="Cotisation Centrale",SUMIF('[3]Correpondance  PREPA MARG'!A:A,'Prépa marge'!T692,'[3]Correpondance  PREPA MARG'!BO:BO),""))</f>
        <v/>
      </c>
      <c r="AA692" t="str">
        <f>IF(U692="","",IF(U692="CA HT REEL",SUMIF('[3]Correpondance  PREPA MARG'!A:A,'Prépa marge'!T692,'[3]Correpondance  PREPA MARG'!AB:AB),""))</f>
        <v/>
      </c>
      <c r="AB692" t="str">
        <f>IF(U692="","",IF(U692="CAMV REEL",SUMIF('[3]Correpondance  PREPA MARG'!A:A,'Prépa marge'!T692,'[3]Correpondance  PREPA MARG'!BB:BB),""))</f>
        <v/>
      </c>
      <c r="AC692" t="str">
        <f>IF(U692="","",IF(U692="démarque connue (valeur)",SUMIF('[3]Correpondance  PREPA MARG'!A:A,'Prépa marge'!T692,'[3]Correpondance  PREPA MARG'!DO:DO),""))</f>
        <v/>
      </c>
      <c r="AD692" s="2" t="str">
        <f t="shared" si="370"/>
        <v/>
      </c>
      <c r="AF692" t="s">
        <v>20</v>
      </c>
    </row>
    <row r="693" spans="1:32" hidden="1">
      <c r="A693" s="23"/>
      <c r="B693" s="23"/>
      <c r="C693" s="69" t="s">
        <v>5</v>
      </c>
      <c r="D693" s="35"/>
      <c r="E693" s="36"/>
      <c r="F693" s="36"/>
      <c r="G693" s="36"/>
      <c r="H693" s="36"/>
      <c r="I693" s="36"/>
      <c r="J693" s="55"/>
      <c r="K693" s="55"/>
      <c r="L693" s="55"/>
      <c r="M693" s="55"/>
      <c r="N693" s="55"/>
      <c r="O693" s="70"/>
      <c r="P693" s="38">
        <f>SUM(D693:O693)</f>
        <v>0</v>
      </c>
      <c r="Q693" s="23"/>
      <c r="R693" s="39">
        <v>40477.109999999986</v>
      </c>
      <c r="S693" s="23"/>
      <c r="T693" s="23" t="str">
        <f>IF(COUNTIF('[3]Correpondance  PREPA MARG'!A:A,'Prépa marge'!C693)=0,IF(U692="démarque connue (valeur)","",T692),'Prépa marge'!C693)</f>
        <v>Poissonnerie</v>
      </c>
      <c r="U693" s="23" t="str">
        <f t="shared" si="371"/>
        <v>CA HT REEL</v>
      </c>
      <c r="V693" t="str">
        <f>IF(U693="","",IF(U693="CA HT",SUMIF('[3]Correpondance  PREPA MARG'!A:A,'Prépa marge'!T693,'[3]Correpondance  PREPA MARG'!CO:CO),""))</f>
        <v/>
      </c>
      <c r="W693" t="str">
        <f t="shared" si="368"/>
        <v/>
      </c>
      <c r="X693" t="str">
        <f>IF(U693="","",IF(AND(U693="Marge ABACO (valeur)",X687=""),SUMIF('[3]Correpondance  PREPA MARG'!A:A,'Prépa marge'!T693,'[3]Correpondance  PREPA MARG'!DB:DB),""))</f>
        <v/>
      </c>
      <c r="Y693" t="str">
        <f>IF(U693="","",IF(U693="Frais accessoires",SUMIF('[3]Correpondance  PREPA MARG'!A:A,'Prépa marge'!T693,'[3]Correpondance  PREPA MARG'!AO:AO),""))</f>
        <v/>
      </c>
      <c r="Z693" t="str">
        <f>IF(U693="","",IF(U693="Cotisation Centrale",SUMIF('[3]Correpondance  PREPA MARG'!A:A,'Prépa marge'!T693,'[3]Correpondance  PREPA MARG'!BO:BO),""))</f>
        <v/>
      </c>
      <c r="AA693">
        <f ca="1">IF(U693="","",IF(U693="CA HT REEL",SUMIF('[3]Correpondance  PREPA MARG'!A:A,'Prépa marge'!T693,'[3]Correpondance  PREPA MARG'!AB:AB),""))</f>
        <v>50.43</v>
      </c>
      <c r="AB693" t="str">
        <f>IF(U693="","",IF(U693="CAMV REEL",SUMIF('[3]Correpondance  PREPA MARG'!A:A,'Prépa marge'!T693,'[3]Correpondance  PREPA MARG'!BB:BB),""))</f>
        <v/>
      </c>
      <c r="AC693" t="str">
        <f>IF(U693="","",IF(U693="démarque connue (valeur)",SUMIF('[3]Correpondance  PREPA MARG'!A:A,'Prépa marge'!T693,'[3]Correpondance  PREPA MARG'!DO:DO),""))</f>
        <v/>
      </c>
      <c r="AD693" s="2">
        <f t="shared" ca="1" si="370"/>
        <v>50.43</v>
      </c>
      <c r="AF693">
        <v>41625.160000000003</v>
      </c>
    </row>
    <row r="694" spans="1:32" ht="15.75" hidden="1" thickBot="1">
      <c r="A694" s="23"/>
      <c r="B694" s="23"/>
      <c r="C694" s="58" t="s">
        <v>6</v>
      </c>
      <c r="D694" s="41"/>
      <c r="E694" s="42"/>
      <c r="F694" s="42"/>
      <c r="G694" s="42"/>
      <c r="H694" s="42"/>
      <c r="I694" s="42"/>
      <c r="J694" s="71"/>
      <c r="K694" s="71"/>
      <c r="L694" s="71"/>
      <c r="M694" s="71"/>
      <c r="N694" s="71"/>
      <c r="O694" s="72"/>
      <c r="P694" s="56">
        <f>SUM(D694:O694)</f>
        <v>0</v>
      </c>
      <c r="Q694" s="23"/>
      <c r="R694" s="57">
        <v>28462.280000000086</v>
      </c>
      <c r="S694" s="23"/>
      <c r="T694" s="23" t="str">
        <f>IF(COUNTIF('[3]Correpondance  PREPA MARG'!A:A,'Prépa marge'!C694)=0,IF(U693="démarque connue (valeur)","",T693),'Prépa marge'!C694)</f>
        <v>Poissonnerie</v>
      </c>
      <c r="U694" s="23" t="str">
        <f t="shared" si="371"/>
        <v>CAMV REEL</v>
      </c>
      <c r="V694" t="str">
        <f>IF(U694="","",IF(U694="CA HT",SUMIF('[3]Correpondance  PREPA MARG'!A:A,'Prépa marge'!T694,'[3]Correpondance  PREPA MARG'!CO:CO),""))</f>
        <v/>
      </c>
      <c r="W694" t="str">
        <f t="shared" si="368"/>
        <v/>
      </c>
      <c r="X694" t="str">
        <f>IF(U694="","",IF(AND(U694="Marge ABACO (valeur)",X688=""),SUMIF('[3]Correpondance  PREPA MARG'!A:A,'Prépa marge'!T694,'[3]Correpondance  PREPA MARG'!DB:DB),""))</f>
        <v/>
      </c>
      <c r="Y694" t="str">
        <f>IF(U694="","",IF(U694="Frais accessoires",SUMIF('[3]Correpondance  PREPA MARG'!A:A,'Prépa marge'!T694,'[3]Correpondance  PREPA MARG'!AO:AO),""))</f>
        <v/>
      </c>
      <c r="Z694" t="str">
        <f>IF(U694="","",IF(U694="Cotisation Centrale",SUMIF('[3]Correpondance  PREPA MARG'!A:A,'Prépa marge'!T694,'[3]Correpondance  PREPA MARG'!BO:BO),""))</f>
        <v/>
      </c>
      <c r="AA694" t="str">
        <f>IF(U694="","",IF(U694="CA HT REEL",SUMIF('[3]Correpondance  PREPA MARG'!A:A,'Prépa marge'!T694,'[3]Correpondance  PREPA MARG'!AB:AB),""))</f>
        <v/>
      </c>
      <c r="AB694">
        <f ca="1">IF(U694="","",IF(U694="CAMV REEL",SUMIF('[3]Correpondance  PREPA MARG'!A:A,'Prépa marge'!T694,'[3]Correpondance  PREPA MARG'!BB:BB),""))</f>
        <v>38.32</v>
      </c>
      <c r="AC694" t="str">
        <f>IF(U694="","",IF(U694="démarque connue (valeur)",SUMIF('[3]Correpondance  PREPA MARG'!A:A,'Prépa marge'!T694,'[3]Correpondance  PREPA MARG'!DO:DO),""))</f>
        <v/>
      </c>
      <c r="AD694" s="2">
        <f t="shared" ca="1" si="370"/>
        <v>38.32</v>
      </c>
      <c r="AF694">
        <v>31577.110000000004</v>
      </c>
    </row>
    <row r="695" spans="1:32" hidden="1">
      <c r="A695" s="23"/>
      <c r="B695" s="23"/>
      <c r="C695" s="59" t="s">
        <v>26</v>
      </c>
      <c r="D695" s="73">
        <f t="shared" ref="D695:L695" si="394">D693-D694-D685-D686</f>
        <v>0</v>
      </c>
      <c r="E695" s="73">
        <f t="shared" si="394"/>
        <v>0</v>
      </c>
      <c r="F695" s="73">
        <f t="shared" si="394"/>
        <v>0</v>
      </c>
      <c r="G695" s="73">
        <f t="shared" si="394"/>
        <v>0</v>
      </c>
      <c r="H695" s="73">
        <f t="shared" si="394"/>
        <v>0</v>
      </c>
      <c r="I695" s="73">
        <f t="shared" si="394"/>
        <v>0</v>
      </c>
      <c r="J695" s="73">
        <f t="shared" si="394"/>
        <v>0</v>
      </c>
      <c r="K695" s="73">
        <f t="shared" si="394"/>
        <v>0</v>
      </c>
      <c r="L695" s="73">
        <f t="shared" si="394"/>
        <v>0</v>
      </c>
      <c r="M695" s="73">
        <f>M693-M694-M685-M686</f>
        <v>0</v>
      </c>
      <c r="N695" s="73">
        <f>N693-N694-N685-N686</f>
        <v>0</v>
      </c>
      <c r="O695" s="73">
        <f>O693-O694-O685-O686</f>
        <v>0</v>
      </c>
      <c r="P695" s="74">
        <f>SUM(D695:O695)</f>
        <v>0</v>
      </c>
      <c r="Q695" s="23"/>
      <c r="R695" s="57" t="s">
        <v>20</v>
      </c>
      <c r="S695" s="23"/>
      <c r="T695" s="23" t="str">
        <f>IF(COUNTIF('[3]Correpondance  PREPA MARG'!A:A,'Prépa marge'!C695)=0,IF(U694="démarque connue (valeur)","",T694),'Prépa marge'!C695)</f>
        <v>Poissonnerie</v>
      </c>
      <c r="U695" s="23" t="str">
        <f t="shared" si="371"/>
        <v/>
      </c>
      <c r="V695" t="str">
        <f>IF(U695="","",IF(U695="CA HT",SUMIF('[3]Correpondance  PREPA MARG'!A:A,'Prépa marge'!T695,'[3]Correpondance  PREPA MARG'!CO:CO),""))</f>
        <v/>
      </c>
      <c r="W695" t="str">
        <f t="shared" si="368"/>
        <v/>
      </c>
      <c r="X695" t="str">
        <f>IF(U695="","",IF(AND(U695="Marge ABACO (valeur)",X689=""),SUMIF('[3]Correpondance  PREPA MARG'!A:A,'Prépa marge'!T695,'[3]Correpondance  PREPA MARG'!DB:DB),""))</f>
        <v/>
      </c>
      <c r="Y695" t="str">
        <f>IF(U695="","",IF(U695="Frais accessoires",SUMIF('[3]Correpondance  PREPA MARG'!A:A,'Prépa marge'!T695,'[3]Correpondance  PREPA MARG'!AO:AO),""))</f>
        <v/>
      </c>
      <c r="Z695" t="str">
        <f>IF(U695="","",IF(U695="Cotisation Centrale",SUMIF('[3]Correpondance  PREPA MARG'!A:A,'Prépa marge'!T695,'[3]Correpondance  PREPA MARG'!BO:BO),""))</f>
        <v/>
      </c>
      <c r="AA695" t="str">
        <f>IF(U695="","",IF(U695="CA HT REEL",SUMIF('[3]Correpondance  PREPA MARG'!A:A,'Prépa marge'!T695,'[3]Correpondance  PREPA MARG'!AB:AB),""))</f>
        <v/>
      </c>
      <c r="AB695" t="str">
        <f>IF(U695="","",IF(U695="CAMV REEL",SUMIF('[3]Correpondance  PREPA MARG'!A:A,'Prépa marge'!T695,'[3]Correpondance  PREPA MARG'!BB:BB),""))</f>
        <v/>
      </c>
      <c r="AC695" t="str">
        <f>IF(U695="","",IF(U695="démarque connue (valeur)",SUMIF('[3]Correpondance  PREPA MARG'!A:A,'Prépa marge'!T695,'[3]Correpondance  PREPA MARG'!DO:DO),""))</f>
        <v/>
      </c>
      <c r="AD695" s="2" t="str">
        <f t="shared" si="370"/>
        <v/>
      </c>
      <c r="AF695" t="s">
        <v>20</v>
      </c>
    </row>
    <row r="696" spans="1:32" hidden="1">
      <c r="A696" s="23"/>
      <c r="B696" s="23"/>
      <c r="C696" s="50" t="s">
        <v>27</v>
      </c>
      <c r="D696" s="67">
        <f t="shared" ref="D696:L696" si="395">IF(D718="ABACO","     néant",IF(D681=0,0,D695/D693))</f>
        <v>0</v>
      </c>
      <c r="E696" s="67">
        <f t="shared" si="395"/>
        <v>0</v>
      </c>
      <c r="F696" s="67">
        <f t="shared" si="395"/>
        <v>0</v>
      </c>
      <c r="G696" s="67">
        <f t="shared" si="395"/>
        <v>0</v>
      </c>
      <c r="H696" s="67">
        <f t="shared" si="395"/>
        <v>0</v>
      </c>
      <c r="I696" s="67">
        <f t="shared" si="395"/>
        <v>0</v>
      </c>
      <c r="J696" s="67">
        <f t="shared" si="395"/>
        <v>0</v>
      </c>
      <c r="K696" s="67">
        <f t="shared" si="395"/>
        <v>0</v>
      </c>
      <c r="L696" s="67">
        <f t="shared" si="395"/>
        <v>0</v>
      </c>
      <c r="M696" s="67">
        <f>IF(M718="ABACO","     néant",IF(M681=0,0,M695/M693))</f>
        <v>0</v>
      </c>
      <c r="N696" s="67">
        <f>IF(N718="ABACO","     néant",IF(N681=0,0,N695/N693))</f>
        <v>0</v>
      </c>
      <c r="O696" s="67">
        <f>IF(O718="ABACO","     néant",IF(O681=0,0,O695/O693))</f>
        <v>0</v>
      </c>
      <c r="P696" s="67">
        <f>IF(P718="ABACO","     néant",IF(P681=0,0,P695/P693))</f>
        <v>0</v>
      </c>
      <c r="Q696" s="23"/>
      <c r="R696" s="68" t="s">
        <v>20</v>
      </c>
      <c r="S696" s="23"/>
      <c r="T696" s="23" t="str">
        <f>IF(COUNTIF('[3]Correpondance  PREPA MARG'!A:A,'Prépa marge'!C696)=0,IF(U695="démarque connue (valeur)","",T695),'Prépa marge'!C696)</f>
        <v>Poissonnerie</v>
      </c>
      <c r="U696" s="23" t="str">
        <f t="shared" si="371"/>
        <v/>
      </c>
      <c r="V696" t="str">
        <f>IF(U696="","",IF(U696="CA HT",SUMIF('[3]Correpondance  PREPA MARG'!A:A,'Prépa marge'!T696,'[3]Correpondance  PREPA MARG'!CO:CO),""))</f>
        <v/>
      </c>
      <c r="W696" t="str">
        <f t="shared" si="368"/>
        <v/>
      </c>
      <c r="X696" t="str">
        <f>IF(U696="","",IF(AND(U696="Marge ABACO (valeur)",X690=""),SUMIF('[3]Correpondance  PREPA MARG'!A:A,'Prépa marge'!T696,'[3]Correpondance  PREPA MARG'!DB:DB),""))</f>
        <v/>
      </c>
      <c r="Y696" t="str">
        <f>IF(U696="","",IF(U696="Frais accessoires",SUMIF('[3]Correpondance  PREPA MARG'!A:A,'Prépa marge'!T696,'[3]Correpondance  PREPA MARG'!AO:AO),""))</f>
        <v/>
      </c>
      <c r="Z696" t="str">
        <f>IF(U696="","",IF(U696="Cotisation Centrale",SUMIF('[3]Correpondance  PREPA MARG'!A:A,'Prépa marge'!T696,'[3]Correpondance  PREPA MARG'!BO:BO),""))</f>
        <v/>
      </c>
      <c r="AA696" t="str">
        <f>IF(U696="","",IF(U696="CA HT REEL",SUMIF('[3]Correpondance  PREPA MARG'!A:A,'Prépa marge'!T696,'[3]Correpondance  PREPA MARG'!AB:AB),""))</f>
        <v/>
      </c>
      <c r="AB696" t="str">
        <f>IF(U696="","",IF(U696="CAMV REEL",SUMIF('[3]Correpondance  PREPA MARG'!A:A,'Prépa marge'!T696,'[3]Correpondance  PREPA MARG'!BB:BB),""))</f>
        <v/>
      </c>
      <c r="AC696" t="str">
        <f>IF(U696="","",IF(U696="démarque connue (valeur)",SUMIF('[3]Correpondance  PREPA MARG'!A:A,'Prépa marge'!T696,'[3]Correpondance  PREPA MARG'!DO:DO),""))</f>
        <v/>
      </c>
      <c r="AD696" s="2" t="str">
        <f t="shared" si="370"/>
        <v/>
      </c>
      <c r="AF696" t="s">
        <v>20</v>
      </c>
    </row>
    <row r="697" spans="1:32" hidden="1">
      <c r="A697" s="23"/>
      <c r="B697" s="23"/>
      <c r="C697" s="23"/>
      <c r="D697" s="23"/>
      <c r="E697" s="23"/>
      <c r="F697" s="23"/>
      <c r="G697" s="23"/>
      <c r="H697" s="23"/>
      <c r="I697" s="23"/>
      <c r="J697" s="23"/>
      <c r="K697" s="23"/>
      <c r="L697" s="23"/>
      <c r="M697" s="23"/>
      <c r="N697" s="23"/>
      <c r="O697" s="23"/>
      <c r="P697" s="23"/>
      <c r="Q697" s="23"/>
      <c r="R697" s="29" t="s">
        <v>20</v>
      </c>
      <c r="S697" s="23"/>
      <c r="T697" s="23" t="str">
        <f>IF(COUNTIF('[3]Correpondance  PREPA MARG'!A:A,'Prépa marge'!C697)=0,IF(U696="démarque connue (valeur)","",T696),'Prépa marge'!C697)</f>
        <v>Poissonnerie</v>
      </c>
      <c r="U697" s="23" t="str">
        <f t="shared" si="371"/>
        <v/>
      </c>
      <c r="V697" t="str">
        <f>IF(U697="","",IF(U697="CA HT",SUMIF('[3]Correpondance  PREPA MARG'!A:A,'Prépa marge'!T697,'[3]Correpondance  PREPA MARG'!CO:CO),""))</f>
        <v/>
      </c>
      <c r="W697" t="str">
        <f t="shared" si="368"/>
        <v/>
      </c>
      <c r="X697" t="str">
        <f>IF(U697="","",IF(AND(U697="Marge ABACO (valeur)",X691=""),SUMIF('[3]Correpondance  PREPA MARG'!A:A,'Prépa marge'!T697,'[3]Correpondance  PREPA MARG'!DB:DB),""))</f>
        <v/>
      </c>
      <c r="Y697" t="str">
        <f>IF(U697="","",IF(U697="Frais accessoires",SUMIF('[3]Correpondance  PREPA MARG'!A:A,'Prépa marge'!T697,'[3]Correpondance  PREPA MARG'!AO:AO),""))</f>
        <v/>
      </c>
      <c r="Z697" t="str">
        <f>IF(U697="","",IF(U697="Cotisation Centrale",SUMIF('[3]Correpondance  PREPA MARG'!A:A,'Prépa marge'!T697,'[3]Correpondance  PREPA MARG'!BO:BO),""))</f>
        <v/>
      </c>
      <c r="AA697" t="str">
        <f>IF(U697="","",IF(U697="CA HT REEL",SUMIF('[3]Correpondance  PREPA MARG'!A:A,'Prépa marge'!T697,'[3]Correpondance  PREPA MARG'!AB:AB),""))</f>
        <v/>
      </c>
      <c r="AB697" t="str">
        <f>IF(U697="","",IF(U697="CAMV REEL",SUMIF('[3]Correpondance  PREPA MARG'!A:A,'Prépa marge'!T697,'[3]Correpondance  PREPA MARG'!BB:BB),""))</f>
        <v/>
      </c>
      <c r="AC697" t="str">
        <f>IF(U697="","",IF(U697="démarque connue (valeur)",SUMIF('[3]Correpondance  PREPA MARG'!A:A,'Prépa marge'!T697,'[3]Correpondance  PREPA MARG'!DO:DO),""))</f>
        <v/>
      </c>
      <c r="AD697" s="2" t="str">
        <f t="shared" si="370"/>
        <v/>
      </c>
      <c r="AF697" t="s">
        <v>20</v>
      </c>
    </row>
    <row r="698" spans="1:32" hidden="1">
      <c r="A698" s="23"/>
      <c r="B698" s="23"/>
      <c r="C698" s="75" t="s">
        <v>28</v>
      </c>
      <c r="D698" s="76">
        <f t="shared" ref="D698:L698" si="396">IF(D718="ABACO","       NA",D690-D696)</f>
        <v>0</v>
      </c>
      <c r="E698" s="76">
        <f t="shared" si="396"/>
        <v>0</v>
      </c>
      <c r="F698" s="76">
        <f t="shared" si="396"/>
        <v>0</v>
      </c>
      <c r="G698" s="76">
        <f t="shared" si="396"/>
        <v>0</v>
      </c>
      <c r="H698" s="76">
        <f t="shared" si="396"/>
        <v>0</v>
      </c>
      <c r="I698" s="76">
        <f t="shared" si="396"/>
        <v>0</v>
      </c>
      <c r="J698" s="76">
        <f t="shared" si="396"/>
        <v>0</v>
      </c>
      <c r="K698" s="76">
        <f t="shared" si="396"/>
        <v>0</v>
      </c>
      <c r="L698" s="76">
        <f t="shared" si="396"/>
        <v>0</v>
      </c>
      <c r="M698" s="76">
        <f>IF(M718="ABACO","       NA",M690-M696)</f>
        <v>0</v>
      </c>
      <c r="N698" s="76">
        <f>IF(N718="ABACO","       NA",N690-N696)</f>
        <v>0</v>
      </c>
      <c r="O698" s="76">
        <f>IF(O718="ABACO","       NA",O690-O696)</f>
        <v>0</v>
      </c>
      <c r="P698" s="76">
        <f>IF(P718="ABACO","       NA",P690-P696)</f>
        <v>0</v>
      </c>
      <c r="Q698" s="23"/>
      <c r="R698" s="77" t="s">
        <v>20</v>
      </c>
      <c r="S698" s="23"/>
      <c r="T698" s="23" t="str">
        <f>IF(COUNTIF('[3]Correpondance  PREPA MARG'!A:A,'Prépa marge'!C698)=0,IF(U697="démarque connue (valeur)","",T697),'Prépa marge'!C698)</f>
        <v>Poissonnerie</v>
      </c>
      <c r="U698" s="23" t="str">
        <f t="shared" si="371"/>
        <v/>
      </c>
      <c r="V698" t="str">
        <f>IF(U698="","",IF(U698="CA HT",SUMIF('[3]Correpondance  PREPA MARG'!A:A,'Prépa marge'!T698,'[3]Correpondance  PREPA MARG'!CO:CO),""))</f>
        <v/>
      </c>
      <c r="W698" t="str">
        <f t="shared" si="368"/>
        <v/>
      </c>
      <c r="X698" t="str">
        <f>IF(U698="","",IF(AND(U698="Marge ABACO (valeur)",X692=""),SUMIF('[3]Correpondance  PREPA MARG'!A:A,'Prépa marge'!T698,'[3]Correpondance  PREPA MARG'!DB:DB),""))</f>
        <v/>
      </c>
      <c r="Y698" t="str">
        <f>IF(U698="","",IF(U698="Frais accessoires",SUMIF('[3]Correpondance  PREPA MARG'!A:A,'Prépa marge'!T698,'[3]Correpondance  PREPA MARG'!AO:AO),""))</f>
        <v/>
      </c>
      <c r="Z698" t="str">
        <f>IF(U698="","",IF(U698="Cotisation Centrale",SUMIF('[3]Correpondance  PREPA MARG'!A:A,'Prépa marge'!T698,'[3]Correpondance  PREPA MARG'!BO:BO),""))</f>
        <v/>
      </c>
      <c r="AA698" t="str">
        <f>IF(U698="","",IF(U698="CA HT REEL",SUMIF('[3]Correpondance  PREPA MARG'!A:A,'Prépa marge'!T698,'[3]Correpondance  PREPA MARG'!AB:AB),""))</f>
        <v/>
      </c>
      <c r="AB698" t="str">
        <f>IF(U698="","",IF(U698="CAMV REEL",SUMIF('[3]Correpondance  PREPA MARG'!A:A,'Prépa marge'!T698,'[3]Correpondance  PREPA MARG'!BB:BB),""))</f>
        <v/>
      </c>
      <c r="AC698" t="str">
        <f>IF(U698="","",IF(U698="démarque connue (valeur)",SUMIF('[3]Correpondance  PREPA MARG'!A:A,'Prépa marge'!T698,'[3]Correpondance  PREPA MARG'!DO:DO),""))</f>
        <v/>
      </c>
      <c r="AD698" s="2" t="str">
        <f t="shared" si="370"/>
        <v/>
      </c>
      <c r="AF698" t="s">
        <v>20</v>
      </c>
    </row>
    <row r="699" spans="1:32" hidden="1">
      <c r="A699" s="23"/>
      <c r="B699" s="23"/>
      <c r="C699" s="23"/>
      <c r="D699" s="23"/>
      <c r="E699" s="23"/>
      <c r="F699" s="23"/>
      <c r="G699" s="23"/>
      <c r="H699" s="23"/>
      <c r="I699" s="23"/>
      <c r="J699" s="23"/>
      <c r="K699" s="23"/>
      <c r="L699" s="23"/>
      <c r="M699" s="23"/>
      <c r="N699" s="23"/>
      <c r="O699" s="23"/>
      <c r="P699" s="23"/>
      <c r="Q699" s="23"/>
      <c r="R699" s="29" t="s">
        <v>20</v>
      </c>
      <c r="S699" s="23"/>
      <c r="T699" s="23" t="str">
        <f>IF(COUNTIF('[3]Correpondance  PREPA MARG'!A:A,'Prépa marge'!C699)=0,IF(U698="démarque connue (valeur)","",T698),'Prépa marge'!C699)</f>
        <v>Poissonnerie</v>
      </c>
      <c r="U699" s="23" t="str">
        <f t="shared" si="371"/>
        <v/>
      </c>
      <c r="V699" t="str">
        <f>IF(U699="","",IF(U699="CA HT",SUMIF('[3]Correpondance  PREPA MARG'!A:A,'Prépa marge'!T699,'[3]Correpondance  PREPA MARG'!CO:CO),""))</f>
        <v/>
      </c>
      <c r="W699" t="str">
        <f t="shared" si="368"/>
        <v/>
      </c>
      <c r="X699" t="str">
        <f>IF(U699="","",IF(AND(U699="Marge ABACO (valeur)",X693=""),SUMIF('[3]Correpondance  PREPA MARG'!A:A,'Prépa marge'!T699,'[3]Correpondance  PREPA MARG'!DB:DB),""))</f>
        <v/>
      </c>
      <c r="Y699" t="str">
        <f>IF(U699="","",IF(U699="Frais accessoires",SUMIF('[3]Correpondance  PREPA MARG'!A:A,'Prépa marge'!T699,'[3]Correpondance  PREPA MARG'!AO:AO),""))</f>
        <v/>
      </c>
      <c r="Z699" t="str">
        <f>IF(U699="","",IF(U699="Cotisation Centrale",SUMIF('[3]Correpondance  PREPA MARG'!A:A,'Prépa marge'!T699,'[3]Correpondance  PREPA MARG'!BO:BO),""))</f>
        <v/>
      </c>
      <c r="AA699" t="str">
        <f>IF(U699="","",IF(U699="CA HT REEL",SUMIF('[3]Correpondance  PREPA MARG'!A:A,'Prépa marge'!T699,'[3]Correpondance  PREPA MARG'!AB:AB),""))</f>
        <v/>
      </c>
      <c r="AB699" t="str">
        <f>IF(U699="","",IF(U699="CAMV REEL",SUMIF('[3]Correpondance  PREPA MARG'!A:A,'Prépa marge'!T699,'[3]Correpondance  PREPA MARG'!BB:BB),""))</f>
        <v/>
      </c>
      <c r="AC699" t="str">
        <f>IF(U699="","",IF(U699="démarque connue (valeur)",SUMIF('[3]Correpondance  PREPA MARG'!A:A,'Prépa marge'!T699,'[3]Correpondance  PREPA MARG'!DO:DO),""))</f>
        <v/>
      </c>
      <c r="AD699" s="2" t="str">
        <f t="shared" si="370"/>
        <v/>
      </c>
      <c r="AF699" t="s">
        <v>20</v>
      </c>
    </row>
    <row r="700" spans="1:32" hidden="1">
      <c r="A700" s="23"/>
      <c r="B700" s="23"/>
      <c r="C700" s="30" t="s">
        <v>29</v>
      </c>
      <c r="D700" s="31"/>
      <c r="E700" s="31"/>
      <c r="F700" s="31"/>
      <c r="G700" s="31"/>
      <c r="H700" s="31"/>
      <c r="I700" s="31"/>
      <c r="J700" s="31"/>
      <c r="K700" s="31"/>
      <c r="L700" s="31"/>
      <c r="M700" s="31"/>
      <c r="N700" s="31"/>
      <c r="O700" s="31"/>
      <c r="P700" s="32"/>
      <c r="Q700" s="23"/>
      <c r="R700" s="33" t="s">
        <v>20</v>
      </c>
      <c r="S700" s="23"/>
      <c r="T700" s="23" t="str">
        <f>IF(COUNTIF('[3]Correpondance  PREPA MARG'!A:A,'Prépa marge'!C700)=0,IF(U699="démarque connue (valeur)","",T699),'Prépa marge'!C700)</f>
        <v>Poissonnerie</v>
      </c>
      <c r="U700" s="23" t="str">
        <f t="shared" si="371"/>
        <v/>
      </c>
      <c r="V700" t="str">
        <f>IF(U700="","",IF(U700="CA HT",SUMIF('[3]Correpondance  PREPA MARG'!A:A,'Prépa marge'!T700,'[3]Correpondance  PREPA MARG'!CO:CO),""))</f>
        <v/>
      </c>
      <c r="W700" t="str">
        <f t="shared" si="368"/>
        <v/>
      </c>
      <c r="X700" t="str">
        <f>IF(U700="","",IF(AND(U700="Marge ABACO (valeur)",X694=""),SUMIF('[3]Correpondance  PREPA MARG'!A:A,'Prépa marge'!T700,'[3]Correpondance  PREPA MARG'!DB:DB),""))</f>
        <v/>
      </c>
      <c r="Y700" t="str">
        <f>IF(U700="","",IF(U700="Frais accessoires",SUMIF('[3]Correpondance  PREPA MARG'!A:A,'Prépa marge'!T700,'[3]Correpondance  PREPA MARG'!AO:AO),""))</f>
        <v/>
      </c>
      <c r="Z700" t="str">
        <f>IF(U700="","",IF(U700="Cotisation Centrale",SUMIF('[3]Correpondance  PREPA MARG'!A:A,'Prépa marge'!T700,'[3]Correpondance  PREPA MARG'!BO:BO),""))</f>
        <v/>
      </c>
      <c r="AA700" t="str">
        <f>IF(U700="","",IF(U700="CA HT REEL",SUMIF('[3]Correpondance  PREPA MARG'!A:A,'Prépa marge'!T700,'[3]Correpondance  PREPA MARG'!AB:AB),""))</f>
        <v/>
      </c>
      <c r="AB700" t="str">
        <f>IF(U700="","",IF(U700="CAMV REEL",SUMIF('[3]Correpondance  PREPA MARG'!A:A,'Prépa marge'!T700,'[3]Correpondance  PREPA MARG'!BB:BB),""))</f>
        <v/>
      </c>
      <c r="AC700" t="str">
        <f>IF(U700="","",IF(U700="démarque connue (valeur)",SUMIF('[3]Correpondance  PREPA MARG'!A:A,'Prépa marge'!T700,'[3]Correpondance  PREPA MARG'!DO:DO),""))</f>
        <v/>
      </c>
      <c r="AD700" s="2" t="str">
        <f t="shared" si="370"/>
        <v/>
      </c>
      <c r="AF700" t="s">
        <v>20</v>
      </c>
    </row>
    <row r="701" spans="1:32" ht="15.75" hidden="1" thickBot="1">
      <c r="A701" s="23"/>
      <c r="B701" s="23"/>
      <c r="C701" s="54" t="s">
        <v>7</v>
      </c>
      <c r="D701" s="78"/>
      <c r="E701" s="79"/>
      <c r="F701" s="79"/>
      <c r="G701" s="79"/>
      <c r="H701" s="79"/>
      <c r="I701" s="79"/>
      <c r="J701" s="79"/>
      <c r="K701" s="79"/>
      <c r="L701" s="79"/>
      <c r="M701" s="79"/>
      <c r="N701" s="79"/>
      <c r="O701" s="80"/>
      <c r="P701" s="44">
        <f>SUM(D701:O701)</f>
        <v>0</v>
      </c>
      <c r="Q701" s="23"/>
      <c r="R701" s="45">
        <v>1753</v>
      </c>
      <c r="S701" s="23"/>
      <c r="T701" s="23" t="str">
        <f>IF(COUNTIF('[3]Correpondance  PREPA MARG'!A:A,'Prépa marge'!C701)=0,IF(U700="démarque connue (valeur)","",T700),'Prépa marge'!C701)</f>
        <v>Poissonnerie</v>
      </c>
      <c r="U701" s="23" t="str">
        <f t="shared" si="371"/>
        <v>démarque connue (valeur)</v>
      </c>
      <c r="V701" t="str">
        <f>IF(U701="","",IF(U701="CA HT",SUMIF('[3]Correpondance  PREPA MARG'!A:A,'Prépa marge'!T701,'[3]Correpondance  PREPA MARG'!CO:CO),""))</f>
        <v/>
      </c>
      <c r="W701" t="str">
        <f t="shared" si="368"/>
        <v/>
      </c>
      <c r="X701" t="str">
        <f>IF(U701="","",IF(AND(U701="Marge ABACO (valeur)",X695=""),SUMIF('[3]Correpondance  PREPA MARG'!A:A,'Prépa marge'!T701,'[3]Correpondance  PREPA MARG'!DB:DB),""))</f>
        <v/>
      </c>
      <c r="Y701" t="str">
        <f>IF(U701="","",IF(U701="Frais accessoires",SUMIF('[3]Correpondance  PREPA MARG'!A:A,'Prépa marge'!T701,'[3]Correpondance  PREPA MARG'!AO:AO),""))</f>
        <v/>
      </c>
      <c r="Z701" t="str">
        <f>IF(U701="","",IF(U701="Cotisation Centrale",SUMIF('[3]Correpondance  PREPA MARG'!A:A,'Prépa marge'!T701,'[3]Correpondance  PREPA MARG'!BO:BO),""))</f>
        <v/>
      </c>
      <c r="AA701" t="str">
        <f>IF(U701="","",IF(U701="CA HT REEL",SUMIF('[3]Correpondance  PREPA MARG'!A:A,'Prépa marge'!T701,'[3]Correpondance  PREPA MARG'!AB:AB),""))</f>
        <v/>
      </c>
      <c r="AB701" t="str">
        <f>IF(U701="","",IF(U701="CAMV REEL",SUMIF('[3]Correpondance  PREPA MARG'!A:A,'Prépa marge'!T701,'[3]Correpondance  PREPA MARG'!BB:BB),""))</f>
        <v/>
      </c>
      <c r="AC701">
        <f ca="1">IF(U701="","",IF(U701="démarque connue (valeur)",SUMIF('[3]Correpondance  PREPA MARG'!A:A,'Prépa marge'!T701,'[3]Correpondance  PREPA MARG'!DO:DO),""))</f>
        <v>0</v>
      </c>
      <c r="AD701" s="2" t="str">
        <f t="shared" ca="1" si="370"/>
        <v/>
      </c>
      <c r="AF701">
        <v>1897</v>
      </c>
    </row>
    <row r="702" spans="1:32" hidden="1">
      <c r="A702" s="23"/>
      <c r="B702" s="23"/>
      <c r="C702" s="59" t="s">
        <v>30</v>
      </c>
      <c r="D702" s="81">
        <f t="shared" ref="D702:L702" si="397">IF(D693=0,0,D701/D693)</f>
        <v>0</v>
      </c>
      <c r="E702" s="81">
        <f t="shared" si="397"/>
        <v>0</v>
      </c>
      <c r="F702" s="81">
        <f t="shared" si="397"/>
        <v>0</v>
      </c>
      <c r="G702" s="81">
        <f t="shared" si="397"/>
        <v>0</v>
      </c>
      <c r="H702" s="81">
        <f t="shared" si="397"/>
        <v>0</v>
      </c>
      <c r="I702" s="81">
        <f t="shared" si="397"/>
        <v>0</v>
      </c>
      <c r="J702" s="81">
        <f t="shared" si="397"/>
        <v>0</v>
      </c>
      <c r="K702" s="81">
        <f t="shared" si="397"/>
        <v>0</v>
      </c>
      <c r="L702" s="81">
        <f t="shared" si="397"/>
        <v>0</v>
      </c>
      <c r="M702" s="81">
        <f>IF(M693=0,0,M701/M693)</f>
        <v>0</v>
      </c>
      <c r="N702" s="81">
        <f>IF(N693=0,0,N701/N693)</f>
        <v>0</v>
      </c>
      <c r="O702" s="81">
        <f>IF(O693=0,0,O701/O693)</f>
        <v>0</v>
      </c>
      <c r="P702" s="82">
        <f>IF(P693=0,0,P701/P693)</f>
        <v>0</v>
      </c>
      <c r="Q702" s="23"/>
      <c r="R702" s="83" t="s">
        <v>20</v>
      </c>
      <c r="S702" s="23"/>
      <c r="T702" s="23" t="str">
        <f>IF(COUNTIF('[3]Correpondance  PREPA MARG'!A:A,'Prépa marge'!C702)=0,IF(U701="démarque connue (valeur)","",T701),'Prépa marge'!C702)</f>
        <v/>
      </c>
      <c r="U702" s="23" t="str">
        <f t="shared" si="371"/>
        <v/>
      </c>
      <c r="V702" t="str">
        <f>IF(U702="","",IF(U702="CA HT",SUMIF('[3]Correpondance  PREPA MARG'!A:A,'Prépa marge'!T702,'[3]Correpondance  PREPA MARG'!CO:CO),""))</f>
        <v/>
      </c>
      <c r="W702" t="str">
        <f t="shared" si="368"/>
        <v/>
      </c>
      <c r="X702" t="str">
        <f>IF(U702="","",IF(AND(U702="Marge ABACO (valeur)",X696=""),SUMIF('[3]Correpondance  PREPA MARG'!A:A,'Prépa marge'!T702,'[3]Correpondance  PREPA MARG'!DB:DB),""))</f>
        <v/>
      </c>
      <c r="Y702" t="str">
        <f>IF(U702="","",IF(U702="Frais accessoires",SUMIF('[3]Correpondance  PREPA MARG'!A:A,'Prépa marge'!T702,'[3]Correpondance  PREPA MARG'!AO:AO),""))</f>
        <v/>
      </c>
      <c r="Z702" t="str">
        <f>IF(U702="","",IF(U702="Cotisation Centrale",SUMIF('[3]Correpondance  PREPA MARG'!A:A,'Prépa marge'!T702,'[3]Correpondance  PREPA MARG'!BO:BO),""))</f>
        <v/>
      </c>
      <c r="AA702" t="str">
        <f>IF(U702="","",IF(U702="CA HT REEL",SUMIF('[3]Correpondance  PREPA MARG'!A:A,'Prépa marge'!T702,'[3]Correpondance  PREPA MARG'!AB:AB),""))</f>
        <v/>
      </c>
      <c r="AB702" t="str">
        <f>IF(U702="","",IF(U702="CAMV REEL",SUMIF('[3]Correpondance  PREPA MARG'!A:A,'Prépa marge'!T702,'[3]Correpondance  PREPA MARG'!BB:BB),""))</f>
        <v/>
      </c>
      <c r="AC702" t="str">
        <f>IF(U702="","",IF(U702="démarque connue (valeur)",SUMIF('[3]Correpondance  PREPA MARG'!A:A,'Prépa marge'!T702,'[3]Correpondance  PREPA MARG'!DO:DO),""))</f>
        <v/>
      </c>
      <c r="AD702" s="2" t="str">
        <f t="shared" si="370"/>
        <v/>
      </c>
      <c r="AF702" t="s">
        <v>20</v>
      </c>
    </row>
    <row r="703" spans="1:32" ht="15.75" hidden="1" thickBot="1">
      <c r="A703" s="23"/>
      <c r="B703" s="23"/>
      <c r="C703" s="84" t="s">
        <v>31</v>
      </c>
      <c r="D703" s="85"/>
      <c r="E703" s="86"/>
      <c r="F703" s="86"/>
      <c r="G703" s="86"/>
      <c r="H703" s="86"/>
      <c r="I703" s="86"/>
      <c r="J703" s="86"/>
      <c r="K703" s="86"/>
      <c r="L703" s="86"/>
      <c r="M703" s="86"/>
      <c r="N703" s="86"/>
      <c r="O703" s="87"/>
      <c r="P703" s="88">
        <f>IF(P693&lt;&gt;0,P704/P693,0)</f>
        <v>0</v>
      </c>
      <c r="Q703" s="23"/>
      <c r="R703" s="83" t="s">
        <v>20</v>
      </c>
      <c r="S703" s="23"/>
      <c r="T703" s="23" t="str">
        <f>IF(COUNTIF('[3]Correpondance  PREPA MARG'!A:A,'Prépa marge'!C703)=0,IF(U702="démarque connue (valeur)","",T702),'Prépa marge'!C703)</f>
        <v/>
      </c>
      <c r="U703" s="23" t="str">
        <f t="shared" si="371"/>
        <v/>
      </c>
      <c r="V703" t="str">
        <f>IF(U703="","",IF(U703="CA HT",SUMIF('[3]Correpondance  PREPA MARG'!A:A,'Prépa marge'!T703,'[3]Correpondance  PREPA MARG'!CO:CO),""))</f>
        <v/>
      </c>
      <c r="W703" t="str">
        <f t="shared" si="368"/>
        <v/>
      </c>
      <c r="X703" t="str">
        <f>IF(U703="","",IF(AND(U703="Marge ABACO (valeur)",X697=""),SUMIF('[3]Correpondance  PREPA MARG'!A:A,'Prépa marge'!T703,'[3]Correpondance  PREPA MARG'!DB:DB),""))</f>
        <v/>
      </c>
      <c r="Y703" t="str">
        <f>IF(U703="","",IF(U703="Frais accessoires",SUMIF('[3]Correpondance  PREPA MARG'!A:A,'Prépa marge'!T703,'[3]Correpondance  PREPA MARG'!AO:AO),""))</f>
        <v/>
      </c>
      <c r="Z703" t="str">
        <f>IF(U703="","",IF(U703="Cotisation Centrale",SUMIF('[3]Correpondance  PREPA MARG'!A:A,'Prépa marge'!T703,'[3]Correpondance  PREPA MARG'!BO:BO),""))</f>
        <v/>
      </c>
      <c r="AA703" t="str">
        <f>IF(U703="","",IF(U703="CA HT REEL",SUMIF('[3]Correpondance  PREPA MARG'!A:A,'Prépa marge'!T703,'[3]Correpondance  PREPA MARG'!AB:AB),""))</f>
        <v/>
      </c>
      <c r="AB703" t="str">
        <f>IF(U703="","",IF(U703="CAMV REEL",SUMIF('[3]Correpondance  PREPA MARG'!A:A,'Prépa marge'!T703,'[3]Correpondance  PREPA MARG'!BB:BB),""))</f>
        <v/>
      </c>
      <c r="AC703" t="str">
        <f>IF(U703="","",IF(U703="démarque connue (valeur)",SUMIF('[3]Correpondance  PREPA MARG'!A:A,'Prépa marge'!T703,'[3]Correpondance  PREPA MARG'!DO:DO),""))</f>
        <v/>
      </c>
      <c r="AD703" s="2" t="str">
        <f t="shared" si="370"/>
        <v/>
      </c>
      <c r="AF703" t="s">
        <v>20</v>
      </c>
    </row>
    <row r="704" spans="1:32" hidden="1">
      <c r="A704" s="23"/>
      <c r="B704" s="23"/>
      <c r="C704" s="89" t="s">
        <v>32</v>
      </c>
      <c r="D704" s="47">
        <f t="shared" ref="D704:L704" si="398">D693*D703</f>
        <v>0</v>
      </c>
      <c r="E704" s="47">
        <f t="shared" si="398"/>
        <v>0</v>
      </c>
      <c r="F704" s="47">
        <f t="shared" si="398"/>
        <v>0</v>
      </c>
      <c r="G704" s="47">
        <f t="shared" si="398"/>
        <v>0</v>
      </c>
      <c r="H704" s="47">
        <f t="shared" si="398"/>
        <v>0</v>
      </c>
      <c r="I704" s="47">
        <f t="shared" si="398"/>
        <v>0</v>
      </c>
      <c r="J704" s="47">
        <f t="shared" si="398"/>
        <v>0</v>
      </c>
      <c r="K704" s="47">
        <f t="shared" si="398"/>
        <v>0</v>
      </c>
      <c r="L704" s="47">
        <f t="shared" si="398"/>
        <v>0</v>
      </c>
      <c r="M704" s="47">
        <f>M693*M703</f>
        <v>0</v>
      </c>
      <c r="N704" s="47">
        <f>N693*N703</f>
        <v>0</v>
      </c>
      <c r="O704" s="47">
        <f>O693*O703</f>
        <v>0</v>
      </c>
      <c r="P704" s="90">
        <f>SUM(D704:O704)</f>
        <v>0</v>
      </c>
      <c r="Q704" s="23"/>
      <c r="R704" s="91" t="s">
        <v>20</v>
      </c>
      <c r="S704" s="92"/>
      <c r="T704" s="23" t="str">
        <f>IF(COUNTIF('[3]Correpondance  PREPA MARG'!A:A,'Prépa marge'!C704)=0,IF(U703="démarque connue (valeur)","",T703),'Prépa marge'!C704)</f>
        <v/>
      </c>
      <c r="U704" s="23" t="str">
        <f t="shared" si="371"/>
        <v/>
      </c>
      <c r="V704" t="str">
        <f>IF(U704="","",IF(U704="CA HT",SUMIF('[3]Correpondance  PREPA MARG'!A:A,'Prépa marge'!T704,'[3]Correpondance  PREPA MARG'!CO:CO),""))</f>
        <v/>
      </c>
      <c r="W704" t="str">
        <f t="shared" si="368"/>
        <v/>
      </c>
      <c r="X704" t="str">
        <f>IF(U704="","",IF(AND(U704="Marge ABACO (valeur)",X698=""),SUMIF('[3]Correpondance  PREPA MARG'!A:A,'Prépa marge'!T704,'[3]Correpondance  PREPA MARG'!DB:DB),""))</f>
        <v/>
      </c>
      <c r="Y704" t="str">
        <f>IF(U704="","",IF(U704="Frais accessoires",SUMIF('[3]Correpondance  PREPA MARG'!A:A,'Prépa marge'!T704,'[3]Correpondance  PREPA MARG'!AO:AO),""))</f>
        <v/>
      </c>
      <c r="Z704" t="str">
        <f>IF(U704="","",IF(U704="Cotisation Centrale",SUMIF('[3]Correpondance  PREPA MARG'!A:A,'Prépa marge'!T704,'[3]Correpondance  PREPA MARG'!BO:BO),""))</f>
        <v/>
      </c>
      <c r="AA704" t="str">
        <f>IF(U704="","",IF(U704="CA HT REEL",SUMIF('[3]Correpondance  PREPA MARG'!A:A,'Prépa marge'!T704,'[3]Correpondance  PREPA MARG'!AB:AB),""))</f>
        <v/>
      </c>
      <c r="AB704" t="str">
        <f>IF(U704="","",IF(U704="CAMV REEL",SUMIF('[3]Correpondance  PREPA MARG'!A:A,'Prépa marge'!T704,'[3]Correpondance  PREPA MARG'!BB:BB),""))</f>
        <v/>
      </c>
      <c r="AC704" t="str">
        <f>IF(U704="","",IF(U704="démarque connue (valeur)",SUMIF('[3]Correpondance  PREPA MARG'!A:A,'Prépa marge'!T704,'[3]Correpondance  PREPA MARG'!DO:DO),""))</f>
        <v/>
      </c>
      <c r="AD704" s="2" t="str">
        <f t="shared" si="370"/>
        <v/>
      </c>
      <c r="AF704" t="s">
        <v>20</v>
      </c>
    </row>
    <row r="705" spans="1:32" ht="15.75" hidden="1" thickBot="1">
      <c r="A705" s="23"/>
      <c r="B705" s="23"/>
      <c r="C705" s="84" t="s">
        <v>33</v>
      </c>
      <c r="D705" s="93"/>
      <c r="E705" s="94"/>
      <c r="F705" s="94"/>
      <c r="G705" s="94"/>
      <c r="H705" s="94"/>
      <c r="I705" s="94"/>
      <c r="J705" s="94"/>
      <c r="K705" s="94"/>
      <c r="L705" s="94"/>
      <c r="M705" s="94"/>
      <c r="N705" s="94"/>
      <c r="O705" s="95"/>
      <c r="P705" s="96">
        <f>SUM(D705:O705)</f>
        <v>0</v>
      </c>
      <c r="Q705" s="23"/>
      <c r="R705" s="91" t="s">
        <v>20</v>
      </c>
      <c r="S705" s="92"/>
      <c r="T705" s="23" t="str">
        <f>IF(COUNTIF('[3]Correpondance  PREPA MARG'!A:A,'Prépa marge'!C705)=0,IF(U704="démarque connue (valeur)","",T704),'Prépa marge'!C705)</f>
        <v/>
      </c>
      <c r="U705" s="23" t="str">
        <f t="shared" si="371"/>
        <v/>
      </c>
      <c r="V705" t="str">
        <f>IF(U705="","",IF(U705="CA HT",SUMIF('[3]Correpondance  PREPA MARG'!A:A,'Prépa marge'!T705,'[3]Correpondance  PREPA MARG'!CO:CO),""))</f>
        <v/>
      </c>
      <c r="W705" t="str">
        <f t="shared" si="368"/>
        <v/>
      </c>
      <c r="X705" t="str">
        <f>IF(U705="","",IF(AND(U705="Marge ABACO (valeur)",X699=""),SUMIF('[3]Correpondance  PREPA MARG'!A:A,'Prépa marge'!T705,'[3]Correpondance  PREPA MARG'!DB:DB),""))</f>
        <v/>
      </c>
      <c r="Y705" t="str">
        <f>IF(U705="","",IF(U705="Frais accessoires",SUMIF('[3]Correpondance  PREPA MARG'!A:A,'Prépa marge'!T705,'[3]Correpondance  PREPA MARG'!AO:AO),""))</f>
        <v/>
      </c>
      <c r="Z705" t="str">
        <f>IF(U705="","",IF(U705="Cotisation Centrale",SUMIF('[3]Correpondance  PREPA MARG'!A:A,'Prépa marge'!T705,'[3]Correpondance  PREPA MARG'!BO:BO),""))</f>
        <v/>
      </c>
      <c r="AA705" t="str">
        <f>IF(U705="","",IF(U705="CA HT REEL",SUMIF('[3]Correpondance  PREPA MARG'!A:A,'Prépa marge'!T705,'[3]Correpondance  PREPA MARG'!AB:AB),""))</f>
        <v/>
      </c>
      <c r="AB705" t="str">
        <f>IF(U705="","",IF(U705="CAMV REEL",SUMIF('[3]Correpondance  PREPA MARG'!A:A,'Prépa marge'!T705,'[3]Correpondance  PREPA MARG'!BB:BB),""))</f>
        <v/>
      </c>
      <c r="AC705" t="str">
        <f>IF(U705="","",IF(U705="démarque connue (valeur)",SUMIF('[3]Correpondance  PREPA MARG'!A:A,'Prépa marge'!T705,'[3]Correpondance  PREPA MARG'!DO:DO),""))</f>
        <v/>
      </c>
      <c r="AD705" s="2" t="str">
        <f t="shared" si="370"/>
        <v/>
      </c>
      <c r="AF705" t="s">
        <v>20</v>
      </c>
    </row>
    <row r="706" spans="1:32" hidden="1">
      <c r="A706" s="23"/>
      <c r="B706" s="23"/>
      <c r="C706" s="59" t="s">
        <v>34</v>
      </c>
      <c r="D706" s="81">
        <f t="shared" ref="D706:L706" si="399">IF(D693&lt;&gt;0,D705/D693,0)</f>
        <v>0</v>
      </c>
      <c r="E706" s="81">
        <f t="shared" si="399"/>
        <v>0</v>
      </c>
      <c r="F706" s="81">
        <f t="shared" si="399"/>
        <v>0</v>
      </c>
      <c r="G706" s="81">
        <f t="shared" si="399"/>
        <v>0</v>
      </c>
      <c r="H706" s="81">
        <f t="shared" si="399"/>
        <v>0</v>
      </c>
      <c r="I706" s="81">
        <f t="shared" si="399"/>
        <v>0</v>
      </c>
      <c r="J706" s="81">
        <f t="shared" si="399"/>
        <v>0</v>
      </c>
      <c r="K706" s="81">
        <f t="shared" si="399"/>
        <v>0</v>
      </c>
      <c r="L706" s="81">
        <f t="shared" si="399"/>
        <v>0</v>
      </c>
      <c r="M706" s="81">
        <f>IF(M693&lt;&gt;0,M705/M693,0)</f>
        <v>0</v>
      </c>
      <c r="N706" s="81">
        <f>IF(N693&lt;&gt;0,N705/N693,0)</f>
        <v>0</v>
      </c>
      <c r="O706" s="81">
        <f>IF(O693&lt;&gt;0,O705/O693,0)</f>
        <v>0</v>
      </c>
      <c r="P706" s="82">
        <f>IF(P693&lt;&gt;0,P705/P693,0)</f>
        <v>0</v>
      </c>
      <c r="Q706" s="23"/>
      <c r="R706" s="83" t="s">
        <v>20</v>
      </c>
      <c r="S706" s="97"/>
      <c r="T706" s="23" t="str">
        <f>IF(COUNTIF('[3]Correpondance  PREPA MARG'!A:A,'Prépa marge'!C706)=0,IF(U705="démarque connue (valeur)","",T705),'Prépa marge'!C706)</f>
        <v/>
      </c>
      <c r="U706" s="23" t="str">
        <f t="shared" si="371"/>
        <v/>
      </c>
      <c r="V706" t="str">
        <f>IF(U706="","",IF(U706="CA HT",SUMIF('[3]Correpondance  PREPA MARG'!A:A,'Prépa marge'!T706,'[3]Correpondance  PREPA MARG'!CO:CO),""))</f>
        <v/>
      </c>
      <c r="W706" t="str">
        <f t="shared" si="368"/>
        <v/>
      </c>
      <c r="X706" t="str">
        <f>IF(U706="","",IF(AND(U706="Marge ABACO (valeur)",X700=""),SUMIF('[3]Correpondance  PREPA MARG'!A:A,'Prépa marge'!T706,'[3]Correpondance  PREPA MARG'!DB:DB),""))</f>
        <v/>
      </c>
      <c r="Y706" t="str">
        <f>IF(U706="","",IF(U706="Frais accessoires",SUMIF('[3]Correpondance  PREPA MARG'!A:A,'Prépa marge'!T706,'[3]Correpondance  PREPA MARG'!AO:AO),""))</f>
        <v/>
      </c>
      <c r="Z706" t="str">
        <f>IF(U706="","",IF(U706="Cotisation Centrale",SUMIF('[3]Correpondance  PREPA MARG'!A:A,'Prépa marge'!T706,'[3]Correpondance  PREPA MARG'!BO:BO),""))</f>
        <v/>
      </c>
      <c r="AA706" t="str">
        <f>IF(U706="","",IF(U706="CA HT REEL",SUMIF('[3]Correpondance  PREPA MARG'!A:A,'Prépa marge'!T706,'[3]Correpondance  PREPA MARG'!AB:AB),""))</f>
        <v/>
      </c>
      <c r="AB706" t="str">
        <f>IF(U706="","",IF(U706="CAMV REEL",SUMIF('[3]Correpondance  PREPA MARG'!A:A,'Prépa marge'!T706,'[3]Correpondance  PREPA MARG'!BB:BB),""))</f>
        <v/>
      </c>
      <c r="AC706" t="str">
        <f>IF(U706="","",IF(U706="démarque connue (valeur)",SUMIF('[3]Correpondance  PREPA MARG'!A:A,'Prépa marge'!T706,'[3]Correpondance  PREPA MARG'!DO:DO),""))</f>
        <v/>
      </c>
      <c r="AD706" s="2" t="str">
        <f t="shared" si="370"/>
        <v/>
      </c>
      <c r="AF706" t="s">
        <v>20</v>
      </c>
    </row>
    <row r="707" spans="1:32" hidden="1">
      <c r="A707" s="23"/>
      <c r="B707" s="23"/>
      <c r="C707" s="59" t="s">
        <v>35</v>
      </c>
      <c r="D707" s="98">
        <f>D681-D693</f>
        <v>0</v>
      </c>
      <c r="E707" s="98">
        <f>E681-E693</f>
        <v>0</v>
      </c>
      <c r="F707" s="98">
        <f>F681-F693</f>
        <v>0</v>
      </c>
      <c r="G707" s="98">
        <f t="shared" ref="G707:L707" si="400">G681-G693</f>
        <v>0</v>
      </c>
      <c r="H707" s="98">
        <f t="shared" si="400"/>
        <v>0</v>
      </c>
      <c r="I707" s="98">
        <f t="shared" si="400"/>
        <v>0</v>
      </c>
      <c r="J707" s="98">
        <f t="shared" si="400"/>
        <v>0</v>
      </c>
      <c r="K707" s="98">
        <f t="shared" si="400"/>
        <v>0</v>
      </c>
      <c r="L707" s="98">
        <f t="shared" si="400"/>
        <v>0</v>
      </c>
      <c r="M707" s="98">
        <f>M681-M693</f>
        <v>0</v>
      </c>
      <c r="N707" s="98">
        <f>N681-N693</f>
        <v>0</v>
      </c>
      <c r="O707" s="98">
        <f>O681-O693</f>
        <v>0</v>
      </c>
      <c r="P707" s="74">
        <f>SUM(D707:O707)</f>
        <v>0</v>
      </c>
      <c r="Q707" s="23"/>
      <c r="R707" s="57" t="s">
        <v>20</v>
      </c>
      <c r="S707" s="92"/>
      <c r="T707" s="23" t="str">
        <f>IF(COUNTIF('[3]Correpondance  PREPA MARG'!A:A,'Prépa marge'!C707)=0,IF(U706="démarque connue (valeur)","",T706),'Prépa marge'!C707)</f>
        <v/>
      </c>
      <c r="U707" s="23" t="str">
        <f t="shared" si="371"/>
        <v/>
      </c>
      <c r="V707" t="str">
        <f>IF(U707="","",IF(U707="CA HT",SUMIF('[3]Correpondance  PREPA MARG'!A:A,'Prépa marge'!T707,'[3]Correpondance  PREPA MARG'!CO:CO),""))</f>
        <v/>
      </c>
      <c r="W707" t="str">
        <f t="shared" si="368"/>
        <v/>
      </c>
      <c r="X707" t="str">
        <f>IF(U707="","",IF(AND(U707="Marge ABACO (valeur)",X701=""),SUMIF('[3]Correpondance  PREPA MARG'!A:A,'Prépa marge'!T707,'[3]Correpondance  PREPA MARG'!DB:DB),""))</f>
        <v/>
      </c>
      <c r="Y707" t="str">
        <f>IF(U707="","",IF(U707="Frais accessoires",SUMIF('[3]Correpondance  PREPA MARG'!A:A,'Prépa marge'!T707,'[3]Correpondance  PREPA MARG'!AO:AO),""))</f>
        <v/>
      </c>
      <c r="Z707" t="str">
        <f>IF(U707="","",IF(U707="Cotisation Centrale",SUMIF('[3]Correpondance  PREPA MARG'!A:A,'Prépa marge'!T707,'[3]Correpondance  PREPA MARG'!BO:BO),""))</f>
        <v/>
      </c>
      <c r="AA707" t="str">
        <f>IF(U707="","",IF(U707="CA HT REEL",SUMIF('[3]Correpondance  PREPA MARG'!A:A,'Prépa marge'!T707,'[3]Correpondance  PREPA MARG'!AB:AB),""))</f>
        <v/>
      </c>
      <c r="AB707" t="str">
        <f>IF(U707="","",IF(U707="CAMV REEL",SUMIF('[3]Correpondance  PREPA MARG'!A:A,'Prépa marge'!T707,'[3]Correpondance  PREPA MARG'!BB:BB),""))</f>
        <v/>
      </c>
      <c r="AC707" t="str">
        <f>IF(U707="","",IF(U707="démarque connue (valeur)",SUMIF('[3]Correpondance  PREPA MARG'!A:A,'Prépa marge'!T707,'[3]Correpondance  PREPA MARG'!DO:DO),""))</f>
        <v/>
      </c>
      <c r="AD707" s="2" t="str">
        <f t="shared" si="370"/>
        <v/>
      </c>
      <c r="AF707" t="s">
        <v>20</v>
      </c>
    </row>
    <row r="708" spans="1:32" hidden="1">
      <c r="A708" s="23"/>
      <c r="B708" s="23"/>
      <c r="C708" s="59" t="s">
        <v>22</v>
      </c>
      <c r="D708" s="99">
        <f t="shared" ref="D708:L708" si="401">IF(D693&lt;&gt;0,D707/D693,0)</f>
        <v>0</v>
      </c>
      <c r="E708" s="99">
        <f t="shared" si="401"/>
        <v>0</v>
      </c>
      <c r="F708" s="99">
        <f t="shared" si="401"/>
        <v>0</v>
      </c>
      <c r="G708" s="99">
        <f t="shared" si="401"/>
        <v>0</v>
      </c>
      <c r="H708" s="99">
        <f t="shared" si="401"/>
        <v>0</v>
      </c>
      <c r="I708" s="99">
        <f t="shared" si="401"/>
        <v>0</v>
      </c>
      <c r="J708" s="99">
        <f t="shared" si="401"/>
        <v>0</v>
      </c>
      <c r="K708" s="99">
        <f t="shared" si="401"/>
        <v>0</v>
      </c>
      <c r="L708" s="99">
        <f t="shared" si="401"/>
        <v>0</v>
      </c>
      <c r="M708" s="99">
        <f>IF(M693&lt;&gt;0,M707/M693,0)</f>
        <v>0</v>
      </c>
      <c r="N708" s="99">
        <f>IF(N693&lt;&gt;0,N707/N693,0)</f>
        <v>0</v>
      </c>
      <c r="O708" s="99">
        <f>IF(O693&lt;&gt;0,O707/O693,0)</f>
        <v>0</v>
      </c>
      <c r="P708" s="61">
        <f>IF(P693&lt;&gt;0,P707/P693,0)</f>
        <v>0</v>
      </c>
      <c r="Q708" s="23"/>
      <c r="R708" s="62" t="s">
        <v>20</v>
      </c>
      <c r="S708" s="92"/>
      <c r="T708" s="23" t="str">
        <f>IF(COUNTIF('[3]Correpondance  PREPA MARG'!A:A,'Prépa marge'!C708)=0,IF(U707="démarque connue (valeur)","",T707),'Prépa marge'!C708)</f>
        <v/>
      </c>
      <c r="U708" s="23" t="str">
        <f t="shared" si="371"/>
        <v/>
      </c>
      <c r="V708" t="str">
        <f>IF(U708="","",IF(U708="CA HT",SUMIF('[3]Correpondance  PREPA MARG'!A:A,'Prépa marge'!T708,'[3]Correpondance  PREPA MARG'!CO:CO),""))</f>
        <v/>
      </c>
      <c r="W708" t="str">
        <f t="shared" si="368"/>
        <v/>
      </c>
      <c r="X708" t="str">
        <f>IF(U708="","",IF(AND(U708="Marge ABACO (valeur)",X702=""),SUMIF('[3]Correpondance  PREPA MARG'!A:A,'Prépa marge'!T708,'[3]Correpondance  PREPA MARG'!DB:DB),""))</f>
        <v/>
      </c>
      <c r="Y708" t="str">
        <f>IF(U708="","",IF(U708="Frais accessoires",SUMIF('[3]Correpondance  PREPA MARG'!A:A,'Prépa marge'!T708,'[3]Correpondance  PREPA MARG'!AO:AO),""))</f>
        <v/>
      </c>
      <c r="Z708" t="str">
        <f>IF(U708="","",IF(U708="Cotisation Centrale",SUMIF('[3]Correpondance  PREPA MARG'!A:A,'Prépa marge'!T708,'[3]Correpondance  PREPA MARG'!BO:BO),""))</f>
        <v/>
      </c>
      <c r="AA708" t="str">
        <f>IF(U708="","",IF(U708="CA HT REEL",SUMIF('[3]Correpondance  PREPA MARG'!A:A,'Prépa marge'!T708,'[3]Correpondance  PREPA MARG'!AB:AB),""))</f>
        <v/>
      </c>
      <c r="AB708" t="str">
        <f>IF(U708="","",IF(U708="CAMV REEL",SUMIF('[3]Correpondance  PREPA MARG'!A:A,'Prépa marge'!T708,'[3]Correpondance  PREPA MARG'!BB:BB),""))</f>
        <v/>
      </c>
      <c r="AC708" t="str">
        <f>IF(U708="","",IF(U708="démarque connue (valeur)",SUMIF('[3]Correpondance  PREPA MARG'!A:A,'Prépa marge'!T708,'[3]Correpondance  PREPA MARG'!DO:DO),""))</f>
        <v/>
      </c>
      <c r="AD708" s="2" t="str">
        <f t="shared" si="370"/>
        <v/>
      </c>
      <c r="AF708" t="s">
        <v>20</v>
      </c>
    </row>
    <row r="709" spans="1:32" hidden="1">
      <c r="A709" s="23"/>
      <c r="B709" s="23"/>
      <c r="C709" s="100" t="s">
        <v>36</v>
      </c>
      <c r="D709" s="47">
        <f t="shared" ref="D709:L709" si="402">D689-D701-D704-D705-D707</f>
        <v>0</v>
      </c>
      <c r="E709" s="47">
        <f t="shared" si="402"/>
        <v>0</v>
      </c>
      <c r="F709" s="47">
        <f t="shared" si="402"/>
        <v>0</v>
      </c>
      <c r="G709" s="47">
        <f t="shared" si="402"/>
        <v>0</v>
      </c>
      <c r="H709" s="47">
        <f t="shared" si="402"/>
        <v>0</v>
      </c>
      <c r="I709" s="47">
        <f t="shared" si="402"/>
        <v>0</v>
      </c>
      <c r="J709" s="47">
        <f t="shared" si="402"/>
        <v>0</v>
      </c>
      <c r="K709" s="47">
        <f t="shared" si="402"/>
        <v>0</v>
      </c>
      <c r="L709" s="47">
        <f t="shared" si="402"/>
        <v>0</v>
      </c>
      <c r="M709" s="47">
        <f>M689-M701-M704-M705-M707</f>
        <v>0</v>
      </c>
      <c r="N709" s="47">
        <f>N689-N701-N704-N705-N707</f>
        <v>0</v>
      </c>
      <c r="O709" s="47">
        <f>O689-O701-O704-O705-O707</f>
        <v>0</v>
      </c>
      <c r="P709" s="101">
        <f>SUM(D709:O709)</f>
        <v>0</v>
      </c>
      <c r="Q709" s="23"/>
      <c r="R709" s="102" t="s">
        <v>20</v>
      </c>
      <c r="S709" s="92"/>
      <c r="T709" s="23" t="str">
        <f>IF(COUNTIF('[3]Correpondance  PREPA MARG'!A:A,'Prépa marge'!C709)=0,IF(U708="démarque connue (valeur)","",T708),'Prépa marge'!C709)</f>
        <v/>
      </c>
      <c r="U709" s="23" t="str">
        <f t="shared" si="371"/>
        <v/>
      </c>
      <c r="V709" t="str">
        <f>IF(U709="","",IF(U709="CA HT",SUMIF('[3]Correpondance  PREPA MARG'!A:A,'Prépa marge'!T709,'[3]Correpondance  PREPA MARG'!CO:CO),""))</f>
        <v/>
      </c>
      <c r="W709" t="str">
        <f t="shared" si="368"/>
        <v/>
      </c>
      <c r="X709" t="str">
        <f>IF(U709="","",IF(AND(U709="Marge ABACO (valeur)",X703=""),SUMIF('[3]Correpondance  PREPA MARG'!A:A,'Prépa marge'!T709,'[3]Correpondance  PREPA MARG'!DB:DB),""))</f>
        <v/>
      </c>
      <c r="Y709" t="str">
        <f>IF(U709="","",IF(U709="Frais accessoires",SUMIF('[3]Correpondance  PREPA MARG'!A:A,'Prépa marge'!T709,'[3]Correpondance  PREPA MARG'!AO:AO),""))</f>
        <v/>
      </c>
      <c r="Z709" t="str">
        <f>IF(U709="","",IF(U709="Cotisation Centrale",SUMIF('[3]Correpondance  PREPA MARG'!A:A,'Prépa marge'!T709,'[3]Correpondance  PREPA MARG'!BO:BO),""))</f>
        <v/>
      </c>
      <c r="AA709" t="str">
        <f>IF(U709="","",IF(U709="CA HT REEL",SUMIF('[3]Correpondance  PREPA MARG'!A:A,'Prépa marge'!T709,'[3]Correpondance  PREPA MARG'!AB:AB),""))</f>
        <v/>
      </c>
      <c r="AB709" t="str">
        <f>IF(U709="","",IF(U709="CAMV REEL",SUMIF('[3]Correpondance  PREPA MARG'!A:A,'Prépa marge'!T709,'[3]Correpondance  PREPA MARG'!BB:BB),""))</f>
        <v/>
      </c>
      <c r="AC709" t="str">
        <f>IF(U709="","",IF(U709="démarque connue (valeur)",SUMIF('[3]Correpondance  PREPA MARG'!A:A,'Prépa marge'!T709,'[3]Correpondance  PREPA MARG'!DO:DO),""))</f>
        <v/>
      </c>
      <c r="AD709" s="2" t="str">
        <f t="shared" si="370"/>
        <v/>
      </c>
      <c r="AF709" t="s">
        <v>20</v>
      </c>
    </row>
    <row r="710" spans="1:32" hidden="1">
      <c r="A710" s="23"/>
      <c r="B710" s="23"/>
      <c r="C710" s="50" t="s">
        <v>37</v>
      </c>
      <c r="D710" s="67">
        <f t="shared" ref="D710:L710" si="403">D702+D703+D706+D708</f>
        <v>0</v>
      </c>
      <c r="E710" s="67">
        <f t="shared" si="403"/>
        <v>0</v>
      </c>
      <c r="F710" s="67">
        <f t="shared" si="403"/>
        <v>0</v>
      </c>
      <c r="G710" s="67">
        <f t="shared" si="403"/>
        <v>0</v>
      </c>
      <c r="H710" s="67">
        <f t="shared" si="403"/>
        <v>0</v>
      </c>
      <c r="I710" s="67">
        <f t="shared" si="403"/>
        <v>0</v>
      </c>
      <c r="J710" s="67">
        <f t="shared" si="403"/>
        <v>0</v>
      </c>
      <c r="K710" s="67">
        <f t="shared" si="403"/>
        <v>0</v>
      </c>
      <c r="L710" s="67">
        <f t="shared" si="403"/>
        <v>0</v>
      </c>
      <c r="M710" s="67">
        <f>M702+M703+M706+M708</f>
        <v>0</v>
      </c>
      <c r="N710" s="67">
        <f>N702+N703+N706+N708</f>
        <v>0</v>
      </c>
      <c r="O710" s="67">
        <f>O702+O703+O706+O708</f>
        <v>0</v>
      </c>
      <c r="P710" s="67">
        <f>P702+P703+P706+P708</f>
        <v>0</v>
      </c>
      <c r="Q710" s="23"/>
      <c r="R710" s="68" t="s">
        <v>20</v>
      </c>
      <c r="S710" s="92"/>
      <c r="T710" s="23" t="str">
        <f>IF(COUNTIF('[3]Correpondance  PREPA MARG'!A:A,'Prépa marge'!C710)=0,IF(U709="démarque connue (valeur)","",T709),'Prépa marge'!C710)</f>
        <v/>
      </c>
      <c r="U710" s="23" t="str">
        <f t="shared" si="371"/>
        <v/>
      </c>
      <c r="V710" t="str">
        <f>IF(U710="","",IF(U710="CA HT",SUMIF('[3]Correpondance  PREPA MARG'!A:A,'Prépa marge'!T710,'[3]Correpondance  PREPA MARG'!CO:CO),""))</f>
        <v/>
      </c>
      <c r="W710" t="str">
        <f t="shared" si="368"/>
        <v/>
      </c>
      <c r="X710" t="str">
        <f>IF(U710="","",IF(AND(U710="Marge ABACO (valeur)",X704=""),SUMIF('[3]Correpondance  PREPA MARG'!A:A,'Prépa marge'!T710,'[3]Correpondance  PREPA MARG'!DB:DB),""))</f>
        <v/>
      </c>
      <c r="Y710" t="str">
        <f>IF(U710="","",IF(U710="Frais accessoires",SUMIF('[3]Correpondance  PREPA MARG'!A:A,'Prépa marge'!T710,'[3]Correpondance  PREPA MARG'!AO:AO),""))</f>
        <v/>
      </c>
      <c r="Z710" t="str">
        <f>IF(U710="","",IF(U710="Cotisation Centrale",SUMIF('[3]Correpondance  PREPA MARG'!A:A,'Prépa marge'!T710,'[3]Correpondance  PREPA MARG'!BO:BO),""))</f>
        <v/>
      </c>
      <c r="AA710" t="str">
        <f>IF(U710="","",IF(U710="CA HT REEL",SUMIF('[3]Correpondance  PREPA MARG'!A:A,'Prépa marge'!T710,'[3]Correpondance  PREPA MARG'!AB:AB),""))</f>
        <v/>
      </c>
      <c r="AB710" t="str">
        <f>IF(U710="","",IF(U710="CAMV REEL",SUMIF('[3]Correpondance  PREPA MARG'!A:A,'Prépa marge'!T710,'[3]Correpondance  PREPA MARG'!BB:BB),""))</f>
        <v/>
      </c>
      <c r="AC710" t="str">
        <f>IF(U710="","",IF(U710="démarque connue (valeur)",SUMIF('[3]Correpondance  PREPA MARG'!A:A,'Prépa marge'!T710,'[3]Correpondance  PREPA MARG'!DO:DO),""))</f>
        <v/>
      </c>
      <c r="AD710" s="2" t="str">
        <f t="shared" si="370"/>
        <v/>
      </c>
      <c r="AF710" t="s">
        <v>20</v>
      </c>
    </row>
    <row r="711" spans="1:32" hidden="1">
      <c r="A711" s="23"/>
      <c r="B711" s="23"/>
      <c r="C711" s="50" t="s">
        <v>38</v>
      </c>
      <c r="D711" s="103">
        <f t="shared" ref="D711:L711" si="404">D701+D704+D705+D707</f>
        <v>0</v>
      </c>
      <c r="E711" s="103">
        <f t="shared" si="404"/>
        <v>0</v>
      </c>
      <c r="F711" s="103">
        <f t="shared" si="404"/>
        <v>0</v>
      </c>
      <c r="G711" s="103">
        <f t="shared" si="404"/>
        <v>0</v>
      </c>
      <c r="H711" s="103">
        <f t="shared" si="404"/>
        <v>0</v>
      </c>
      <c r="I711" s="103">
        <f t="shared" si="404"/>
        <v>0</v>
      </c>
      <c r="J711" s="103">
        <f t="shared" si="404"/>
        <v>0</v>
      </c>
      <c r="K711" s="103">
        <f t="shared" si="404"/>
        <v>0</v>
      </c>
      <c r="L711" s="103">
        <f t="shared" si="404"/>
        <v>0</v>
      </c>
      <c r="M711" s="103">
        <f>M701+M704+M705+M707</f>
        <v>0</v>
      </c>
      <c r="N711" s="103">
        <f>N701+N704+N705+N707</f>
        <v>0</v>
      </c>
      <c r="O711" s="103">
        <f>O701+O704+O705+O707</f>
        <v>0</v>
      </c>
      <c r="P711" s="103">
        <f>P701+P704+P705+P707</f>
        <v>0</v>
      </c>
      <c r="Q711" s="23"/>
      <c r="R711" s="104" t="s">
        <v>20</v>
      </c>
      <c r="S711" s="92"/>
      <c r="T711" s="23" t="str">
        <f>IF(COUNTIF('[3]Correpondance  PREPA MARG'!A:A,'Prépa marge'!C711)=0,IF(U710="démarque connue (valeur)","",T710),'Prépa marge'!C711)</f>
        <v/>
      </c>
      <c r="U711" s="23" t="str">
        <f t="shared" si="371"/>
        <v/>
      </c>
      <c r="V711" t="str">
        <f>IF(U711="","",IF(U711="CA HT",SUMIF('[3]Correpondance  PREPA MARG'!A:A,'Prépa marge'!T711,'[3]Correpondance  PREPA MARG'!CO:CO),""))</f>
        <v/>
      </c>
      <c r="W711" t="str">
        <f t="shared" ref="W711:W774" si="405">IF(AND(V710&lt;&gt;"",X712&lt;&gt;""),V710-X712,"")</f>
        <v/>
      </c>
      <c r="X711" t="str">
        <f>IF(U711="","",IF(AND(U711="Marge ABACO (valeur)",X705=""),SUMIF('[3]Correpondance  PREPA MARG'!A:A,'Prépa marge'!T711,'[3]Correpondance  PREPA MARG'!DB:DB),""))</f>
        <v/>
      </c>
      <c r="Y711" t="str">
        <f>IF(U711="","",IF(U711="Frais accessoires",SUMIF('[3]Correpondance  PREPA MARG'!A:A,'Prépa marge'!T711,'[3]Correpondance  PREPA MARG'!AO:AO),""))</f>
        <v/>
      </c>
      <c r="Z711" t="str">
        <f>IF(U711="","",IF(U711="Cotisation Centrale",SUMIF('[3]Correpondance  PREPA MARG'!A:A,'Prépa marge'!T711,'[3]Correpondance  PREPA MARG'!BO:BO),""))</f>
        <v/>
      </c>
      <c r="AA711" t="str">
        <f>IF(U711="","",IF(U711="CA HT REEL",SUMIF('[3]Correpondance  PREPA MARG'!A:A,'Prépa marge'!T711,'[3]Correpondance  PREPA MARG'!AB:AB),""))</f>
        <v/>
      </c>
      <c r="AB711" t="str">
        <f>IF(U711="","",IF(U711="CAMV REEL",SUMIF('[3]Correpondance  PREPA MARG'!A:A,'Prépa marge'!T711,'[3]Correpondance  PREPA MARG'!BB:BB),""))</f>
        <v/>
      </c>
      <c r="AC711" t="str">
        <f>IF(U711="","",IF(U711="démarque connue (valeur)",SUMIF('[3]Correpondance  PREPA MARG'!A:A,'Prépa marge'!T711,'[3]Correpondance  PREPA MARG'!DO:DO),""))</f>
        <v/>
      </c>
      <c r="AD711" s="2" t="str">
        <f t="shared" si="370"/>
        <v/>
      </c>
      <c r="AF711" t="s">
        <v>20</v>
      </c>
    </row>
    <row r="712" spans="1:32" hidden="1">
      <c r="A712" s="23"/>
      <c r="B712" s="23"/>
      <c r="C712" s="23"/>
      <c r="D712" s="23"/>
      <c r="E712" s="23"/>
      <c r="F712" s="23"/>
      <c r="G712" s="23"/>
      <c r="H712" s="23"/>
      <c r="I712" s="23"/>
      <c r="J712" s="23"/>
      <c r="K712" s="23"/>
      <c r="L712" s="23"/>
      <c r="M712" s="23"/>
      <c r="N712" s="23"/>
      <c r="O712" s="23"/>
      <c r="P712" s="23"/>
      <c r="Q712" s="23"/>
      <c r="R712" s="29" t="s">
        <v>20</v>
      </c>
      <c r="S712" s="23"/>
      <c r="T712" s="23" t="str">
        <f>IF(COUNTIF('[3]Correpondance  PREPA MARG'!A:A,'Prépa marge'!C712)=0,IF(U711="démarque connue (valeur)","",T711),'Prépa marge'!C712)</f>
        <v/>
      </c>
      <c r="U712" s="23" t="str">
        <f t="shared" si="371"/>
        <v/>
      </c>
      <c r="V712" t="str">
        <f>IF(U712="","",IF(U712="CA HT",SUMIF('[3]Correpondance  PREPA MARG'!A:A,'Prépa marge'!T712,'[3]Correpondance  PREPA MARG'!CO:CO),""))</f>
        <v/>
      </c>
      <c r="W712" t="str">
        <f t="shared" si="405"/>
        <v/>
      </c>
      <c r="X712" t="str">
        <f>IF(U712="","",IF(AND(U712="Marge ABACO (valeur)",X706=""),SUMIF('[3]Correpondance  PREPA MARG'!A:A,'Prépa marge'!T712,'[3]Correpondance  PREPA MARG'!DB:DB),""))</f>
        <v/>
      </c>
      <c r="Y712" t="str">
        <f>IF(U712="","",IF(U712="Frais accessoires",SUMIF('[3]Correpondance  PREPA MARG'!A:A,'Prépa marge'!T712,'[3]Correpondance  PREPA MARG'!AO:AO),""))</f>
        <v/>
      </c>
      <c r="Z712" t="str">
        <f>IF(U712="","",IF(U712="Cotisation Centrale",SUMIF('[3]Correpondance  PREPA MARG'!A:A,'Prépa marge'!T712,'[3]Correpondance  PREPA MARG'!BO:BO),""))</f>
        <v/>
      </c>
      <c r="AA712" t="str">
        <f>IF(U712="","",IF(U712="CA HT REEL",SUMIF('[3]Correpondance  PREPA MARG'!A:A,'Prépa marge'!T712,'[3]Correpondance  PREPA MARG'!AB:AB),""))</f>
        <v/>
      </c>
      <c r="AB712" t="str">
        <f>IF(U712="","",IF(U712="CAMV REEL",SUMIF('[3]Correpondance  PREPA MARG'!A:A,'Prépa marge'!T712,'[3]Correpondance  PREPA MARG'!BB:BB),""))</f>
        <v/>
      </c>
      <c r="AC712" t="str">
        <f>IF(U712="","",IF(U712="démarque connue (valeur)",SUMIF('[3]Correpondance  PREPA MARG'!A:A,'Prépa marge'!T712,'[3]Correpondance  PREPA MARG'!DO:DO),""))</f>
        <v/>
      </c>
      <c r="AD712" s="2" t="str">
        <f t="shared" si="370"/>
        <v/>
      </c>
      <c r="AF712" t="s">
        <v>20</v>
      </c>
    </row>
    <row r="713" spans="1:32" hidden="1">
      <c r="A713" s="23"/>
      <c r="B713" s="23"/>
      <c r="C713" s="30" t="s">
        <v>39</v>
      </c>
      <c r="D713" s="105"/>
      <c r="E713" s="105"/>
      <c r="F713" s="105"/>
      <c r="G713" s="105"/>
      <c r="H713" s="105"/>
      <c r="I713" s="105"/>
      <c r="J713" s="105"/>
      <c r="K713" s="105"/>
      <c r="L713" s="105"/>
      <c r="M713" s="105"/>
      <c r="N713" s="105"/>
      <c r="O713" s="105"/>
      <c r="P713" s="32"/>
      <c r="Q713" s="23"/>
      <c r="R713" s="33" t="s">
        <v>20</v>
      </c>
      <c r="S713" s="92"/>
      <c r="T713" s="23" t="str">
        <f>IF(COUNTIF('[3]Correpondance  PREPA MARG'!A:A,'Prépa marge'!C713)=0,IF(U712="démarque connue (valeur)","",T712),'Prépa marge'!C713)</f>
        <v/>
      </c>
      <c r="U713" s="23" t="str">
        <f t="shared" si="371"/>
        <v/>
      </c>
      <c r="V713" t="str">
        <f>IF(U713="","",IF(U713="CA HT",SUMIF('[3]Correpondance  PREPA MARG'!A:A,'Prépa marge'!T713,'[3]Correpondance  PREPA MARG'!CO:CO),""))</f>
        <v/>
      </c>
      <c r="W713" t="str">
        <f t="shared" si="405"/>
        <v/>
      </c>
      <c r="X713" t="str">
        <f>IF(U713="","",IF(AND(U713="Marge ABACO (valeur)",X707=""),SUMIF('[3]Correpondance  PREPA MARG'!A:A,'Prépa marge'!T713,'[3]Correpondance  PREPA MARG'!DB:DB),""))</f>
        <v/>
      </c>
      <c r="Y713" t="str">
        <f>IF(U713="","",IF(U713="Frais accessoires",SUMIF('[3]Correpondance  PREPA MARG'!A:A,'Prépa marge'!T713,'[3]Correpondance  PREPA MARG'!AO:AO),""))</f>
        <v/>
      </c>
      <c r="Z713" t="str">
        <f>IF(U713="","",IF(U713="Cotisation Centrale",SUMIF('[3]Correpondance  PREPA MARG'!A:A,'Prépa marge'!T713,'[3]Correpondance  PREPA MARG'!BO:BO),""))</f>
        <v/>
      </c>
      <c r="AA713" t="str">
        <f>IF(U713="","",IF(U713="CA HT REEL",SUMIF('[3]Correpondance  PREPA MARG'!A:A,'Prépa marge'!T713,'[3]Correpondance  PREPA MARG'!AB:AB),""))</f>
        <v/>
      </c>
      <c r="AB713" t="str">
        <f>IF(U713="","",IF(U713="CAMV REEL",SUMIF('[3]Correpondance  PREPA MARG'!A:A,'Prépa marge'!T713,'[3]Correpondance  PREPA MARG'!BB:BB),""))</f>
        <v/>
      </c>
      <c r="AC713" t="str">
        <f>IF(U713="","",IF(U713="démarque connue (valeur)",SUMIF('[3]Correpondance  PREPA MARG'!A:A,'Prépa marge'!T713,'[3]Correpondance  PREPA MARG'!DO:DO),""))</f>
        <v/>
      </c>
      <c r="AD713" s="2" t="str">
        <f t="shared" si="370"/>
        <v/>
      </c>
      <c r="AF713" t="s">
        <v>20</v>
      </c>
    </row>
    <row r="714" spans="1:32" hidden="1">
      <c r="A714" s="23"/>
      <c r="B714" s="23"/>
      <c r="C714" s="106" t="s">
        <v>40</v>
      </c>
      <c r="D714" s="107">
        <f t="shared" ref="D714:L714" si="406">IF(D693&lt;&gt;0,D709/D693,0)</f>
        <v>0</v>
      </c>
      <c r="E714" s="107">
        <f t="shared" si="406"/>
        <v>0</v>
      </c>
      <c r="F714" s="107">
        <f t="shared" si="406"/>
        <v>0</v>
      </c>
      <c r="G714" s="107">
        <f t="shared" si="406"/>
        <v>0</v>
      </c>
      <c r="H714" s="107">
        <f t="shared" si="406"/>
        <v>0</v>
      </c>
      <c r="I714" s="107">
        <f t="shared" si="406"/>
        <v>0</v>
      </c>
      <c r="J714" s="107">
        <f t="shared" si="406"/>
        <v>0</v>
      </c>
      <c r="K714" s="107">
        <f t="shared" si="406"/>
        <v>0</v>
      </c>
      <c r="L714" s="107">
        <f t="shared" si="406"/>
        <v>0</v>
      </c>
      <c r="M714" s="107">
        <f>IF(M693&lt;&gt;0,M709/M693,0)</f>
        <v>0</v>
      </c>
      <c r="N714" s="107">
        <f>IF(N693&lt;&gt;0,N709/N693,0)</f>
        <v>0</v>
      </c>
      <c r="O714" s="107">
        <f>IF(O693&lt;&gt;0,O709/O693,0)</f>
        <v>0</v>
      </c>
      <c r="P714" s="107">
        <f>IF(P693&lt;&gt;0,P709/P693,0)</f>
        <v>0</v>
      </c>
      <c r="Q714" s="23"/>
      <c r="R714" s="108" t="s">
        <v>20</v>
      </c>
      <c r="S714" s="92"/>
      <c r="T714" s="23" t="str">
        <f>IF(COUNTIF('[3]Correpondance  PREPA MARG'!A:A,'Prépa marge'!C714)=0,IF(U713="démarque connue (valeur)","",T713),'Prépa marge'!C714)</f>
        <v/>
      </c>
      <c r="U714" s="23" t="str">
        <f t="shared" si="371"/>
        <v/>
      </c>
      <c r="V714" t="str">
        <f>IF(U714="","",IF(U714="CA HT",SUMIF('[3]Correpondance  PREPA MARG'!A:A,'Prépa marge'!T714,'[3]Correpondance  PREPA MARG'!CO:CO),""))</f>
        <v/>
      </c>
      <c r="W714" t="str">
        <f t="shared" si="405"/>
        <v/>
      </c>
      <c r="X714" t="str">
        <f>IF(U714="","",IF(AND(U714="Marge ABACO (valeur)",X708=""),SUMIF('[3]Correpondance  PREPA MARG'!A:A,'Prépa marge'!T714,'[3]Correpondance  PREPA MARG'!DB:DB),""))</f>
        <v/>
      </c>
      <c r="Y714" t="str">
        <f>IF(U714="","",IF(U714="Frais accessoires",SUMIF('[3]Correpondance  PREPA MARG'!A:A,'Prépa marge'!T714,'[3]Correpondance  PREPA MARG'!AO:AO),""))</f>
        <v/>
      </c>
      <c r="Z714" t="str">
        <f>IF(U714="","",IF(U714="Cotisation Centrale",SUMIF('[3]Correpondance  PREPA MARG'!A:A,'Prépa marge'!T714,'[3]Correpondance  PREPA MARG'!BO:BO),""))</f>
        <v/>
      </c>
      <c r="AA714" t="str">
        <f>IF(U714="","",IF(U714="CA HT REEL",SUMIF('[3]Correpondance  PREPA MARG'!A:A,'Prépa marge'!T714,'[3]Correpondance  PREPA MARG'!AB:AB),""))</f>
        <v/>
      </c>
      <c r="AB714" t="str">
        <f>IF(U714="","",IF(U714="CAMV REEL",SUMIF('[3]Correpondance  PREPA MARG'!A:A,'Prépa marge'!T714,'[3]Correpondance  PREPA MARG'!BB:BB),""))</f>
        <v/>
      </c>
      <c r="AC714" t="str">
        <f>IF(U714="","",IF(U714="démarque connue (valeur)",SUMIF('[3]Correpondance  PREPA MARG'!A:A,'Prépa marge'!T714,'[3]Correpondance  PREPA MARG'!DO:DO),""))</f>
        <v/>
      </c>
      <c r="AD714" s="2" t="str">
        <f t="shared" si="370"/>
        <v/>
      </c>
      <c r="AF714" t="s">
        <v>20</v>
      </c>
    </row>
    <row r="715" spans="1:32" hidden="1">
      <c r="A715" s="23"/>
      <c r="B715" s="23"/>
      <c r="C715" s="109" t="s">
        <v>41</v>
      </c>
      <c r="D715" s="110">
        <f>D709</f>
        <v>0</v>
      </c>
      <c r="E715" s="110">
        <f t="shared" ref="E715:L715" si="407">D715+E709</f>
        <v>0</v>
      </c>
      <c r="F715" s="110">
        <f t="shared" si="407"/>
        <v>0</v>
      </c>
      <c r="G715" s="110">
        <f t="shared" si="407"/>
        <v>0</v>
      </c>
      <c r="H715" s="110">
        <f t="shared" si="407"/>
        <v>0</v>
      </c>
      <c r="I715" s="110">
        <f t="shared" si="407"/>
        <v>0</v>
      </c>
      <c r="J715" s="110">
        <f t="shared" si="407"/>
        <v>0</v>
      </c>
      <c r="K715" s="110">
        <f t="shared" si="407"/>
        <v>0</v>
      </c>
      <c r="L715" s="110">
        <f t="shared" si="407"/>
        <v>0</v>
      </c>
      <c r="M715" s="110">
        <f>L715+M709</f>
        <v>0</v>
      </c>
      <c r="N715" s="110">
        <f>M715+N709</f>
        <v>0</v>
      </c>
      <c r="O715" s="110">
        <f>N715+O709</f>
        <v>0</v>
      </c>
      <c r="P715" s="111"/>
      <c r="Q715" s="23"/>
      <c r="R715" s="112" t="s">
        <v>20</v>
      </c>
      <c r="S715" s="92"/>
      <c r="T715" s="23" t="str">
        <f>IF(COUNTIF('[3]Correpondance  PREPA MARG'!A:A,'Prépa marge'!C715)=0,IF(U714="démarque connue (valeur)","",T714),'Prépa marge'!C715)</f>
        <v/>
      </c>
      <c r="U715" s="23" t="str">
        <f t="shared" si="371"/>
        <v/>
      </c>
      <c r="V715" t="str">
        <f>IF(U715="","",IF(U715="CA HT",SUMIF('[3]Correpondance  PREPA MARG'!A:A,'Prépa marge'!T715,'[3]Correpondance  PREPA MARG'!CO:CO),""))</f>
        <v/>
      </c>
      <c r="W715" t="str">
        <f t="shared" si="405"/>
        <v/>
      </c>
      <c r="X715" t="str">
        <f>IF(U715="","",IF(AND(U715="Marge ABACO (valeur)",X709=""),SUMIF('[3]Correpondance  PREPA MARG'!A:A,'Prépa marge'!T715,'[3]Correpondance  PREPA MARG'!DB:DB),""))</f>
        <v/>
      </c>
      <c r="Y715" t="str">
        <f>IF(U715="","",IF(U715="Frais accessoires",SUMIF('[3]Correpondance  PREPA MARG'!A:A,'Prépa marge'!T715,'[3]Correpondance  PREPA MARG'!AO:AO),""))</f>
        <v/>
      </c>
      <c r="Z715" t="str">
        <f>IF(U715="","",IF(U715="Cotisation Centrale",SUMIF('[3]Correpondance  PREPA MARG'!A:A,'Prépa marge'!T715,'[3]Correpondance  PREPA MARG'!BO:BO),""))</f>
        <v/>
      </c>
      <c r="AA715" t="str">
        <f>IF(U715="","",IF(U715="CA HT REEL",SUMIF('[3]Correpondance  PREPA MARG'!A:A,'Prépa marge'!T715,'[3]Correpondance  PREPA MARG'!AB:AB),""))</f>
        <v/>
      </c>
      <c r="AB715" t="str">
        <f>IF(U715="","",IF(U715="CAMV REEL",SUMIF('[3]Correpondance  PREPA MARG'!A:A,'Prépa marge'!T715,'[3]Correpondance  PREPA MARG'!BB:BB),""))</f>
        <v/>
      </c>
      <c r="AC715" t="str">
        <f>IF(U715="","",IF(U715="démarque connue (valeur)",SUMIF('[3]Correpondance  PREPA MARG'!A:A,'Prépa marge'!T715,'[3]Correpondance  PREPA MARG'!DO:DO),""))</f>
        <v/>
      </c>
      <c r="AD715" s="2" t="str">
        <f t="shared" ref="AD715:AD778" si="408">IF(SUM(V715:AC715)=0,"",IF(U715="Marge ABACO (valeur)","",SUM(V715:AC715)-P715))</f>
        <v/>
      </c>
      <c r="AF715" t="s">
        <v>20</v>
      </c>
    </row>
    <row r="716" spans="1:32" hidden="1">
      <c r="A716" s="23"/>
      <c r="B716" s="23"/>
      <c r="C716" s="109" t="s">
        <v>42</v>
      </c>
      <c r="D716" s="110">
        <f>D693</f>
        <v>0</v>
      </c>
      <c r="E716" s="110">
        <f t="shared" ref="E716:L716" si="409">D716+E693</f>
        <v>0</v>
      </c>
      <c r="F716" s="110">
        <f t="shared" si="409"/>
        <v>0</v>
      </c>
      <c r="G716" s="110">
        <f t="shared" si="409"/>
        <v>0</v>
      </c>
      <c r="H716" s="110">
        <f t="shared" si="409"/>
        <v>0</v>
      </c>
      <c r="I716" s="110">
        <f t="shared" si="409"/>
        <v>0</v>
      </c>
      <c r="J716" s="110">
        <f t="shared" si="409"/>
        <v>0</v>
      </c>
      <c r="K716" s="110">
        <f t="shared" si="409"/>
        <v>0</v>
      </c>
      <c r="L716" s="110">
        <f t="shared" si="409"/>
        <v>0</v>
      </c>
      <c r="M716" s="110">
        <f>L716+M693</f>
        <v>0</v>
      </c>
      <c r="N716" s="110">
        <f>M716+N693</f>
        <v>0</v>
      </c>
      <c r="O716" s="110">
        <f>N716+O693</f>
        <v>0</v>
      </c>
      <c r="P716" s="111"/>
      <c r="Q716" s="23"/>
      <c r="R716" s="112" t="s">
        <v>20</v>
      </c>
      <c r="S716" s="92"/>
      <c r="T716" s="23" t="str">
        <f>IF(COUNTIF('[3]Correpondance  PREPA MARG'!A:A,'Prépa marge'!C716)=0,IF(U715="démarque connue (valeur)","",T715),'Prépa marge'!C716)</f>
        <v/>
      </c>
      <c r="U716" s="23" t="str">
        <f t="shared" ref="U716:U779" si="410">IF(OR(C716="CA HT",C716="PRMV ABACO",C716="Frais accessoires",C716="Cotisation Centrale",C716="CA HT REEL",C716="CAMV REEL",C716="démarque connue (valeur)",C716="Marge ABACO (valeur)"),C716,"")</f>
        <v/>
      </c>
      <c r="V716" t="str">
        <f>IF(U716="","",IF(U716="CA HT",SUMIF('[3]Correpondance  PREPA MARG'!A:A,'Prépa marge'!T716,'[3]Correpondance  PREPA MARG'!CO:CO),""))</f>
        <v/>
      </c>
      <c r="W716" t="str">
        <f t="shared" si="405"/>
        <v/>
      </c>
      <c r="X716" t="str">
        <f>IF(U716="","",IF(AND(U716="Marge ABACO (valeur)",X710=""),SUMIF('[3]Correpondance  PREPA MARG'!A:A,'Prépa marge'!T716,'[3]Correpondance  PREPA MARG'!DB:DB),""))</f>
        <v/>
      </c>
      <c r="Y716" t="str">
        <f>IF(U716="","",IF(U716="Frais accessoires",SUMIF('[3]Correpondance  PREPA MARG'!A:A,'Prépa marge'!T716,'[3]Correpondance  PREPA MARG'!AO:AO),""))</f>
        <v/>
      </c>
      <c r="Z716" t="str">
        <f>IF(U716="","",IF(U716="Cotisation Centrale",SUMIF('[3]Correpondance  PREPA MARG'!A:A,'Prépa marge'!T716,'[3]Correpondance  PREPA MARG'!BO:BO),""))</f>
        <v/>
      </c>
      <c r="AA716" t="str">
        <f>IF(U716="","",IF(U716="CA HT REEL",SUMIF('[3]Correpondance  PREPA MARG'!A:A,'Prépa marge'!T716,'[3]Correpondance  PREPA MARG'!AB:AB),""))</f>
        <v/>
      </c>
      <c r="AB716" t="str">
        <f>IF(U716="","",IF(U716="CAMV REEL",SUMIF('[3]Correpondance  PREPA MARG'!A:A,'Prépa marge'!T716,'[3]Correpondance  PREPA MARG'!BB:BB),""))</f>
        <v/>
      </c>
      <c r="AC716" t="str">
        <f>IF(U716="","",IF(U716="démarque connue (valeur)",SUMIF('[3]Correpondance  PREPA MARG'!A:A,'Prépa marge'!T716,'[3]Correpondance  PREPA MARG'!DO:DO),""))</f>
        <v/>
      </c>
      <c r="AD716" s="2" t="str">
        <f t="shared" si="408"/>
        <v/>
      </c>
      <c r="AF716" t="s">
        <v>20</v>
      </c>
    </row>
    <row r="717" spans="1:32" hidden="1">
      <c r="A717" s="23"/>
      <c r="B717" s="23"/>
      <c r="C717" s="113" t="s">
        <v>43</v>
      </c>
      <c r="D717" s="114">
        <f>D714</f>
        <v>0</v>
      </c>
      <c r="E717" s="114">
        <f t="shared" ref="E717:L717" si="411">IF(E693&lt;&gt;0,E715/E716,0)</f>
        <v>0</v>
      </c>
      <c r="F717" s="114">
        <f t="shared" si="411"/>
        <v>0</v>
      </c>
      <c r="G717" s="114">
        <f t="shared" si="411"/>
        <v>0</v>
      </c>
      <c r="H717" s="114">
        <f t="shared" si="411"/>
        <v>0</v>
      </c>
      <c r="I717" s="114">
        <f t="shared" si="411"/>
        <v>0</v>
      </c>
      <c r="J717" s="114">
        <f t="shared" si="411"/>
        <v>0</v>
      </c>
      <c r="K717" s="114">
        <f t="shared" si="411"/>
        <v>0</v>
      </c>
      <c r="L717" s="114">
        <f t="shared" si="411"/>
        <v>0</v>
      </c>
      <c r="M717" s="114">
        <f>IF(M693&lt;&gt;0,M715/M716,0)</f>
        <v>0</v>
      </c>
      <c r="N717" s="114">
        <f>IF(N693&lt;&gt;0,N715/N716,0)</f>
        <v>0</v>
      </c>
      <c r="O717" s="114">
        <f>IF(O693&lt;&gt;0,O715/O716,0)</f>
        <v>0</v>
      </c>
      <c r="P717" s="115"/>
      <c r="Q717" s="23"/>
      <c r="R717" s="116" t="s">
        <v>20</v>
      </c>
      <c r="S717" s="92"/>
      <c r="T717" s="23" t="str">
        <f>IF(COUNTIF('[3]Correpondance  PREPA MARG'!A:A,'Prépa marge'!C717)=0,IF(U716="démarque connue (valeur)","",T716),'Prépa marge'!C717)</f>
        <v/>
      </c>
      <c r="U717" s="23" t="str">
        <f t="shared" si="410"/>
        <v/>
      </c>
      <c r="V717" t="str">
        <f>IF(U717="","",IF(U717="CA HT",SUMIF('[3]Correpondance  PREPA MARG'!A:A,'Prépa marge'!T717,'[3]Correpondance  PREPA MARG'!CO:CO),""))</f>
        <v/>
      </c>
      <c r="W717" t="str">
        <f t="shared" si="405"/>
        <v/>
      </c>
      <c r="X717" t="str">
        <f>IF(U717="","",IF(AND(U717="Marge ABACO (valeur)",X711=""),SUMIF('[3]Correpondance  PREPA MARG'!A:A,'Prépa marge'!T717,'[3]Correpondance  PREPA MARG'!DB:DB),""))</f>
        <v/>
      </c>
      <c r="Y717" t="str">
        <f>IF(U717="","",IF(U717="Frais accessoires",SUMIF('[3]Correpondance  PREPA MARG'!A:A,'Prépa marge'!T717,'[3]Correpondance  PREPA MARG'!AO:AO),""))</f>
        <v/>
      </c>
      <c r="Z717" t="str">
        <f>IF(U717="","",IF(U717="Cotisation Centrale",SUMIF('[3]Correpondance  PREPA MARG'!A:A,'Prépa marge'!T717,'[3]Correpondance  PREPA MARG'!BO:BO),""))</f>
        <v/>
      </c>
      <c r="AA717" t="str">
        <f>IF(U717="","",IF(U717="CA HT REEL",SUMIF('[3]Correpondance  PREPA MARG'!A:A,'Prépa marge'!T717,'[3]Correpondance  PREPA MARG'!AB:AB),""))</f>
        <v/>
      </c>
      <c r="AB717" t="str">
        <f>IF(U717="","",IF(U717="CAMV REEL",SUMIF('[3]Correpondance  PREPA MARG'!A:A,'Prépa marge'!T717,'[3]Correpondance  PREPA MARG'!BB:BB),""))</f>
        <v/>
      </c>
      <c r="AC717" t="str">
        <f>IF(U717="","",IF(U717="démarque connue (valeur)",SUMIF('[3]Correpondance  PREPA MARG'!A:A,'Prépa marge'!T717,'[3]Correpondance  PREPA MARG'!DO:DO),""))</f>
        <v/>
      </c>
      <c r="AD717" s="2" t="str">
        <f t="shared" si="408"/>
        <v/>
      </c>
      <c r="AF717" t="s">
        <v>20</v>
      </c>
    </row>
    <row r="718" spans="1:32" ht="15.75" hidden="1" thickBot="1">
      <c r="A718" s="23"/>
      <c r="B718" s="23"/>
      <c r="C718" s="117" t="s">
        <v>44</v>
      </c>
      <c r="D718" s="118" t="s">
        <v>14</v>
      </c>
      <c r="E718" s="119" t="s">
        <v>14</v>
      </c>
      <c r="F718" s="119" t="s">
        <v>14</v>
      </c>
      <c r="G718" s="119" t="s">
        <v>14</v>
      </c>
      <c r="H718" s="119" t="s">
        <v>14</v>
      </c>
      <c r="I718" s="119" t="s">
        <v>14</v>
      </c>
      <c r="J718" s="119" t="s">
        <v>14</v>
      </c>
      <c r="K718" s="119" t="s">
        <v>14</v>
      </c>
      <c r="L718" s="119" t="s">
        <v>14</v>
      </c>
      <c r="M718" s="119" t="s">
        <v>14</v>
      </c>
      <c r="N718" s="119" t="s">
        <v>14</v>
      </c>
      <c r="O718" s="119" t="s">
        <v>14</v>
      </c>
      <c r="P718" s="120" t="s">
        <v>14</v>
      </c>
      <c r="Q718" s="23"/>
      <c r="R718" s="121" t="s">
        <v>20</v>
      </c>
      <c r="S718" s="92"/>
      <c r="T718" s="23" t="str">
        <f>IF(COUNTIF('[3]Correpondance  PREPA MARG'!A:A,'Prépa marge'!C718)=0,IF(U717="démarque connue (valeur)","",T717),'Prépa marge'!C718)</f>
        <v/>
      </c>
      <c r="U718" s="23" t="str">
        <f t="shared" si="410"/>
        <v/>
      </c>
      <c r="V718" t="str">
        <f>IF(U718="","",IF(U718="CA HT",SUMIF('[3]Correpondance  PREPA MARG'!A:A,'Prépa marge'!T718,'[3]Correpondance  PREPA MARG'!CO:CO),""))</f>
        <v/>
      </c>
      <c r="W718" t="str">
        <f t="shared" si="405"/>
        <v/>
      </c>
      <c r="X718" t="str">
        <f>IF(U718="","",IF(AND(U718="Marge ABACO (valeur)",X712=""),SUMIF('[3]Correpondance  PREPA MARG'!A:A,'Prépa marge'!T718,'[3]Correpondance  PREPA MARG'!DB:DB),""))</f>
        <v/>
      </c>
      <c r="Y718" t="str">
        <f>IF(U718="","",IF(U718="Frais accessoires",SUMIF('[3]Correpondance  PREPA MARG'!A:A,'Prépa marge'!T718,'[3]Correpondance  PREPA MARG'!AO:AO),""))</f>
        <v/>
      </c>
      <c r="Z718" t="str">
        <f>IF(U718="","",IF(U718="Cotisation Centrale",SUMIF('[3]Correpondance  PREPA MARG'!A:A,'Prépa marge'!T718,'[3]Correpondance  PREPA MARG'!BO:BO),""))</f>
        <v/>
      </c>
      <c r="AA718" t="str">
        <f>IF(U718="","",IF(U718="CA HT REEL",SUMIF('[3]Correpondance  PREPA MARG'!A:A,'Prépa marge'!T718,'[3]Correpondance  PREPA MARG'!AB:AB),""))</f>
        <v/>
      </c>
      <c r="AB718" t="str">
        <f>IF(U718="","",IF(U718="CAMV REEL",SUMIF('[3]Correpondance  PREPA MARG'!A:A,'Prépa marge'!T718,'[3]Correpondance  PREPA MARG'!BB:BB),""))</f>
        <v/>
      </c>
      <c r="AC718" t="str">
        <f>IF(U718="","",IF(U718="démarque connue (valeur)",SUMIF('[3]Correpondance  PREPA MARG'!A:A,'Prépa marge'!T718,'[3]Correpondance  PREPA MARG'!DO:DO),""))</f>
        <v/>
      </c>
      <c r="AD718" s="2" t="str">
        <f t="shared" si="408"/>
        <v/>
      </c>
      <c r="AF718" t="s">
        <v>20</v>
      </c>
    </row>
    <row r="719" spans="1:32">
      <c r="A719" s="23"/>
      <c r="B719" s="23"/>
      <c r="C719" s="23"/>
      <c r="D719" s="23"/>
      <c r="E719" s="23"/>
      <c r="F719" s="23"/>
      <c r="G719" s="23"/>
      <c r="H719" s="23"/>
      <c r="I719" s="23"/>
      <c r="J719" s="23"/>
      <c r="K719" s="23"/>
      <c r="L719" s="23"/>
      <c r="M719" s="23"/>
      <c r="N719" s="23"/>
      <c r="O719" s="23"/>
      <c r="P719" s="23"/>
      <c r="Q719" s="23"/>
      <c r="R719" s="29" t="s">
        <v>20</v>
      </c>
      <c r="S719" s="92"/>
      <c r="T719" s="23" t="str">
        <f>IF(COUNTIF('[3]Correpondance  PREPA MARG'!A:A,'Prépa marge'!C719)=0,IF(U718="démarque connue (valeur)","",T718),'Prépa marge'!C719)</f>
        <v/>
      </c>
      <c r="U719" s="23" t="str">
        <f t="shared" si="410"/>
        <v/>
      </c>
      <c r="V719" t="str">
        <f>IF(U719="","",IF(U719="CA HT",SUMIF('[3]Correpondance  PREPA MARG'!A:A,'Prépa marge'!T719,'[3]Correpondance  PREPA MARG'!CO:CO),""))</f>
        <v/>
      </c>
      <c r="W719" t="str">
        <f t="shared" si="405"/>
        <v/>
      </c>
      <c r="X719" t="str">
        <f>IF(U719="","",IF(AND(U719="Marge ABACO (valeur)",X713=""),SUMIF('[3]Correpondance  PREPA MARG'!A:A,'Prépa marge'!T719,'[3]Correpondance  PREPA MARG'!DB:DB),""))</f>
        <v/>
      </c>
      <c r="Y719" t="str">
        <f>IF(U719="","",IF(U719="Frais accessoires",SUMIF('[3]Correpondance  PREPA MARG'!A:A,'Prépa marge'!T719,'[3]Correpondance  PREPA MARG'!AO:AO),""))</f>
        <v/>
      </c>
      <c r="Z719" t="str">
        <f>IF(U719="","",IF(U719="Cotisation Centrale",SUMIF('[3]Correpondance  PREPA MARG'!A:A,'Prépa marge'!T719,'[3]Correpondance  PREPA MARG'!BO:BO),""))</f>
        <v/>
      </c>
      <c r="AA719" t="str">
        <f>IF(U719="","",IF(U719="CA HT REEL",SUMIF('[3]Correpondance  PREPA MARG'!A:A,'Prépa marge'!T719,'[3]Correpondance  PREPA MARG'!AB:AB),""))</f>
        <v/>
      </c>
      <c r="AB719" t="str">
        <f>IF(U719="","",IF(U719="CAMV REEL",SUMIF('[3]Correpondance  PREPA MARG'!A:A,'Prépa marge'!T719,'[3]Correpondance  PREPA MARG'!BB:BB),""))</f>
        <v/>
      </c>
      <c r="AC719" t="str">
        <f>IF(U719="","",IF(U719="démarque connue (valeur)",SUMIF('[3]Correpondance  PREPA MARG'!A:A,'Prépa marge'!T719,'[3]Correpondance  PREPA MARG'!DO:DO),""))</f>
        <v/>
      </c>
      <c r="AD719" s="2" t="str">
        <f t="shared" si="408"/>
        <v/>
      </c>
      <c r="AF719" t="s">
        <v>20</v>
      </c>
    </row>
    <row r="720" spans="1:32">
      <c r="A720" s="23"/>
      <c r="B720" s="23"/>
      <c r="C720" s="24" t="str">
        <f>[2]Rens!$C$33</f>
        <v>Saurisserie</v>
      </c>
      <c r="D720" s="26">
        <f>+D678</f>
        <v>41943</v>
      </c>
      <c r="E720" s="26">
        <f t="shared" ref="E720:L720" si="412">DATE(YEAR(D720),MONTH(D720)+2,0)</f>
        <v>41973</v>
      </c>
      <c r="F720" s="26">
        <f t="shared" si="412"/>
        <v>42004</v>
      </c>
      <c r="G720" s="26">
        <f t="shared" si="412"/>
        <v>42035</v>
      </c>
      <c r="H720" s="26">
        <f t="shared" si="412"/>
        <v>42063</v>
      </c>
      <c r="I720" s="26">
        <f t="shared" si="412"/>
        <v>42094</v>
      </c>
      <c r="J720" s="26">
        <f t="shared" si="412"/>
        <v>42124</v>
      </c>
      <c r="K720" s="26">
        <f t="shared" si="412"/>
        <v>42155</v>
      </c>
      <c r="L720" s="26">
        <f t="shared" si="412"/>
        <v>42185</v>
      </c>
      <c r="M720" s="26">
        <f>DATE(YEAR(L720),MONTH(L720)+2,0)</f>
        <v>42216</v>
      </c>
      <c r="N720" s="26">
        <f>DATE(YEAR(M720),MONTH(M720)+2,0)</f>
        <v>42247</v>
      </c>
      <c r="O720" s="26">
        <f>DATE(YEAR(N720),MONTH(N720)+2,0)</f>
        <v>42277</v>
      </c>
      <c r="P720" s="27" t="s">
        <v>16</v>
      </c>
      <c r="Q720" s="23"/>
      <c r="R720" s="28" t="s">
        <v>20</v>
      </c>
      <c r="S720" s="23"/>
      <c r="T720" s="23" t="str">
        <f>IF(COUNTIF('[3]Correpondance  PREPA MARG'!A:A,'Prépa marge'!C720)=0,IF(U719="démarque connue (valeur)","",T719),'Prépa marge'!C720)</f>
        <v>Saurisserie</v>
      </c>
      <c r="U720" s="23" t="str">
        <f t="shared" si="410"/>
        <v/>
      </c>
      <c r="V720" t="str">
        <f>IF(U720="","",IF(U720="CA HT",SUMIF('[3]Correpondance  PREPA MARG'!A:A,'Prépa marge'!T720,'[3]Correpondance  PREPA MARG'!CO:CO),""))</f>
        <v/>
      </c>
      <c r="W720" t="str">
        <f t="shared" si="405"/>
        <v/>
      </c>
      <c r="X720" t="str">
        <f>IF(U720="","",IF(AND(U720="Marge ABACO (valeur)",X714=""),SUMIF('[3]Correpondance  PREPA MARG'!A:A,'Prépa marge'!T720,'[3]Correpondance  PREPA MARG'!DB:DB),""))</f>
        <v/>
      </c>
      <c r="Y720" t="str">
        <f>IF(U720="","",IF(U720="Frais accessoires",SUMIF('[3]Correpondance  PREPA MARG'!A:A,'Prépa marge'!T720,'[3]Correpondance  PREPA MARG'!AO:AO),""))</f>
        <v/>
      </c>
      <c r="Z720" t="str">
        <f>IF(U720="","",IF(U720="Cotisation Centrale",SUMIF('[3]Correpondance  PREPA MARG'!A:A,'Prépa marge'!T720,'[3]Correpondance  PREPA MARG'!BO:BO),""))</f>
        <v/>
      </c>
      <c r="AA720" t="str">
        <f>IF(U720="","",IF(U720="CA HT REEL",SUMIF('[3]Correpondance  PREPA MARG'!A:A,'Prépa marge'!T720,'[3]Correpondance  PREPA MARG'!AB:AB),""))</f>
        <v/>
      </c>
      <c r="AB720" t="str">
        <f>IF(U720="","",IF(U720="CAMV REEL",SUMIF('[3]Correpondance  PREPA MARG'!A:A,'Prépa marge'!T720,'[3]Correpondance  PREPA MARG'!BB:BB),""))</f>
        <v/>
      </c>
      <c r="AC720" t="str">
        <f>IF(U720="","",IF(U720="démarque connue (valeur)",SUMIF('[3]Correpondance  PREPA MARG'!A:A,'Prépa marge'!T720,'[3]Correpondance  PREPA MARG'!DO:DO),""))</f>
        <v/>
      </c>
      <c r="AD720" s="2" t="str">
        <f t="shared" si="408"/>
        <v/>
      </c>
      <c r="AF720" t="s">
        <v>20</v>
      </c>
    </row>
    <row r="721" spans="1:32">
      <c r="A721" s="23"/>
      <c r="B721" s="23"/>
      <c r="C721" s="23"/>
      <c r="D721" s="23"/>
      <c r="E721" s="23"/>
      <c r="F721" s="23"/>
      <c r="G721" s="23"/>
      <c r="H721" s="23"/>
      <c r="I721" s="23"/>
      <c r="J721" s="23"/>
      <c r="K721" s="23"/>
      <c r="L721" s="23"/>
      <c r="M721" s="23"/>
      <c r="N721" s="23"/>
      <c r="O721" s="23"/>
      <c r="P721" s="23"/>
      <c r="Q721" s="23"/>
      <c r="R721" s="29" t="s">
        <v>20</v>
      </c>
      <c r="S721" s="23"/>
      <c r="T721" s="23" t="str">
        <f>IF(COUNTIF('[3]Correpondance  PREPA MARG'!A:A,'Prépa marge'!C721)=0,IF(U720="démarque connue (valeur)","",T720),'Prépa marge'!C721)</f>
        <v>Saurisserie</v>
      </c>
      <c r="U721" s="23" t="str">
        <f t="shared" si="410"/>
        <v/>
      </c>
      <c r="V721" t="str">
        <f>IF(U721="","",IF(U721="CA HT",SUMIF('[3]Correpondance  PREPA MARG'!A:A,'Prépa marge'!T721,'[3]Correpondance  PREPA MARG'!CO:CO),""))</f>
        <v/>
      </c>
      <c r="W721" t="str">
        <f t="shared" si="405"/>
        <v/>
      </c>
      <c r="X721" t="str">
        <f>IF(U721="","",IF(AND(U721="Marge ABACO (valeur)",X715=""),SUMIF('[3]Correpondance  PREPA MARG'!A:A,'Prépa marge'!T721,'[3]Correpondance  PREPA MARG'!DB:DB),""))</f>
        <v/>
      </c>
      <c r="Y721" t="str">
        <f>IF(U721="","",IF(U721="Frais accessoires",SUMIF('[3]Correpondance  PREPA MARG'!A:A,'Prépa marge'!T721,'[3]Correpondance  PREPA MARG'!AO:AO),""))</f>
        <v/>
      </c>
      <c r="Z721" t="str">
        <f>IF(U721="","",IF(U721="Cotisation Centrale",SUMIF('[3]Correpondance  PREPA MARG'!A:A,'Prépa marge'!T721,'[3]Correpondance  PREPA MARG'!BO:BO),""))</f>
        <v/>
      </c>
      <c r="AA721" t="str">
        <f>IF(U721="","",IF(U721="CA HT REEL",SUMIF('[3]Correpondance  PREPA MARG'!A:A,'Prépa marge'!T721,'[3]Correpondance  PREPA MARG'!AB:AB),""))</f>
        <v/>
      </c>
      <c r="AB721" t="str">
        <f>IF(U721="","",IF(U721="CAMV REEL",SUMIF('[3]Correpondance  PREPA MARG'!A:A,'Prépa marge'!T721,'[3]Correpondance  PREPA MARG'!BB:BB),""))</f>
        <v/>
      </c>
      <c r="AC721" t="str">
        <f>IF(U721="","",IF(U721="démarque connue (valeur)",SUMIF('[3]Correpondance  PREPA MARG'!A:A,'Prépa marge'!T721,'[3]Correpondance  PREPA MARG'!DO:DO),""))</f>
        <v/>
      </c>
      <c r="AD721" s="2" t="str">
        <f t="shared" si="408"/>
        <v/>
      </c>
      <c r="AF721" t="s">
        <v>20</v>
      </c>
    </row>
    <row r="722" spans="1:32" ht="15.75" thickBot="1">
      <c r="A722" s="23"/>
      <c r="B722" s="23"/>
      <c r="C722" s="30" t="s">
        <v>18</v>
      </c>
      <c r="D722" s="31"/>
      <c r="E722" s="31"/>
      <c r="F722" s="31"/>
      <c r="G722" s="31"/>
      <c r="H722" s="31"/>
      <c r="I722" s="31"/>
      <c r="J722" s="31"/>
      <c r="K722" s="31"/>
      <c r="L722" s="31"/>
      <c r="M722" s="31"/>
      <c r="N722" s="31"/>
      <c r="O722" s="31"/>
      <c r="P722" s="32"/>
      <c r="Q722" s="23"/>
      <c r="R722" s="33" t="s">
        <v>20</v>
      </c>
      <c r="S722" s="23"/>
      <c r="T722" s="23" t="str">
        <f>IF(COUNTIF('[3]Correpondance  PREPA MARG'!A:A,'Prépa marge'!C722)=0,IF(U721="démarque connue (valeur)","",T721),'Prépa marge'!C722)</f>
        <v>Saurisserie</v>
      </c>
      <c r="U722" s="23" t="str">
        <f t="shared" si="410"/>
        <v/>
      </c>
      <c r="V722" t="str">
        <f>IF(U722="","",IF(U722="CA HT",SUMIF('[3]Correpondance  PREPA MARG'!A:A,'Prépa marge'!T722,'[3]Correpondance  PREPA MARG'!CO:CO),""))</f>
        <v/>
      </c>
      <c r="W722" t="str">
        <f t="shared" si="405"/>
        <v/>
      </c>
      <c r="X722" t="str">
        <f>IF(U722="","",IF(AND(U722="Marge ABACO (valeur)",X716=""),SUMIF('[3]Correpondance  PREPA MARG'!A:A,'Prépa marge'!T722,'[3]Correpondance  PREPA MARG'!DB:DB),""))</f>
        <v/>
      </c>
      <c r="Y722" t="str">
        <f>IF(U722="","",IF(U722="Frais accessoires",SUMIF('[3]Correpondance  PREPA MARG'!A:A,'Prépa marge'!T722,'[3]Correpondance  PREPA MARG'!AO:AO),""))</f>
        <v/>
      </c>
      <c r="Z722" t="str">
        <f>IF(U722="","",IF(U722="Cotisation Centrale",SUMIF('[3]Correpondance  PREPA MARG'!A:A,'Prépa marge'!T722,'[3]Correpondance  PREPA MARG'!BO:BO),""))</f>
        <v/>
      </c>
      <c r="AA722" t="str">
        <f>IF(U722="","",IF(U722="CA HT REEL",SUMIF('[3]Correpondance  PREPA MARG'!A:A,'Prépa marge'!T722,'[3]Correpondance  PREPA MARG'!AB:AB),""))</f>
        <v/>
      </c>
      <c r="AB722" t="str">
        <f>IF(U722="","",IF(U722="CAMV REEL",SUMIF('[3]Correpondance  PREPA MARG'!A:A,'Prépa marge'!T722,'[3]Correpondance  PREPA MARG'!BB:BB),""))</f>
        <v/>
      </c>
      <c r="AC722" t="str">
        <f>IF(U722="","",IF(U722="démarque connue (valeur)",SUMIF('[3]Correpondance  PREPA MARG'!A:A,'Prépa marge'!T722,'[3]Correpondance  PREPA MARG'!DO:DO),""))</f>
        <v/>
      </c>
      <c r="AD722" s="2" t="str">
        <f t="shared" si="408"/>
        <v/>
      </c>
      <c r="AF722" t="s">
        <v>20</v>
      </c>
    </row>
    <row r="723" spans="1:32">
      <c r="A723" s="23"/>
      <c r="B723" s="23"/>
      <c r="C723" s="34" t="s">
        <v>0</v>
      </c>
      <c r="D723" s="35">
        <v>178</v>
      </c>
      <c r="E723" s="36"/>
      <c r="F723" s="36"/>
      <c r="G723" s="36"/>
      <c r="H723" s="36"/>
      <c r="I723" s="36"/>
      <c r="J723" s="36"/>
      <c r="K723" s="36"/>
      <c r="L723" s="36"/>
      <c r="M723" s="36"/>
      <c r="N723" s="36"/>
      <c r="O723" s="37"/>
      <c r="P723" s="38">
        <f>SUM(D723:O723)</f>
        <v>178</v>
      </c>
      <c r="Q723" s="23"/>
      <c r="R723" s="39">
        <v>13650</v>
      </c>
      <c r="S723" s="23"/>
      <c r="T723" s="23" t="str">
        <f>IF(COUNTIF('[3]Correpondance  PREPA MARG'!A:A,'Prépa marge'!C723)=0,IF(U722="démarque connue (valeur)","",T722),'Prépa marge'!C723)</f>
        <v>Saurisserie</v>
      </c>
      <c r="U723" s="23" t="str">
        <f t="shared" si="410"/>
        <v>CA HT</v>
      </c>
      <c r="V723">
        <f ca="1">IF(U723="","",IF(U723="CA HT",SUMIF('[3]Correpondance  PREPA MARG'!A:A,'Prépa marge'!T723,'[3]Correpondance  PREPA MARG'!CO:CO),""))</f>
        <v>893</v>
      </c>
      <c r="W723" t="str">
        <f t="shared" si="405"/>
        <v/>
      </c>
      <c r="X723" t="str">
        <f>IF(U723="","",IF(AND(U723="Marge ABACO (valeur)",X717=""),SUMIF('[3]Correpondance  PREPA MARG'!A:A,'Prépa marge'!T723,'[3]Correpondance  PREPA MARG'!DB:DB),""))</f>
        <v/>
      </c>
      <c r="Y723" t="str">
        <f>IF(U723="","",IF(U723="Frais accessoires",SUMIF('[3]Correpondance  PREPA MARG'!A:A,'Prépa marge'!T723,'[3]Correpondance  PREPA MARG'!AO:AO),""))</f>
        <v/>
      </c>
      <c r="Z723" t="str">
        <f>IF(U723="","",IF(U723="Cotisation Centrale",SUMIF('[3]Correpondance  PREPA MARG'!A:A,'Prépa marge'!T723,'[3]Correpondance  PREPA MARG'!BO:BO),""))</f>
        <v/>
      </c>
      <c r="AA723" t="str">
        <f>IF(U723="","",IF(U723="CA HT REEL",SUMIF('[3]Correpondance  PREPA MARG'!A:A,'Prépa marge'!T723,'[3]Correpondance  PREPA MARG'!AB:AB),""))</f>
        <v/>
      </c>
      <c r="AB723" t="str">
        <f>IF(U723="","",IF(U723="CAMV REEL",SUMIF('[3]Correpondance  PREPA MARG'!A:A,'Prépa marge'!T723,'[3]Correpondance  PREPA MARG'!BB:BB),""))</f>
        <v/>
      </c>
      <c r="AC723" t="str">
        <f>IF(U723="","",IF(U723="démarque connue (valeur)",SUMIF('[3]Correpondance  PREPA MARG'!A:A,'Prépa marge'!T723,'[3]Correpondance  PREPA MARG'!DO:DO),""))</f>
        <v/>
      </c>
      <c r="AD723" s="2">
        <f t="shared" ca="1" si="408"/>
        <v>715</v>
      </c>
      <c r="AF723">
        <v>14613</v>
      </c>
    </row>
    <row r="724" spans="1:32" ht="15.75" thickBot="1">
      <c r="A724" s="23"/>
      <c r="B724" s="23"/>
      <c r="C724" s="40" t="s">
        <v>1</v>
      </c>
      <c r="D724" s="41">
        <v>128</v>
      </c>
      <c r="E724" s="42"/>
      <c r="F724" s="42"/>
      <c r="G724" s="42"/>
      <c r="H724" s="42"/>
      <c r="I724" s="42"/>
      <c r="J724" s="42"/>
      <c r="K724" s="42"/>
      <c r="L724" s="42"/>
      <c r="M724" s="42"/>
      <c r="N724" s="42"/>
      <c r="O724" s="43"/>
      <c r="P724" s="44">
        <f>SUM(D724:O724)</f>
        <v>128</v>
      </c>
      <c r="Q724" s="23"/>
      <c r="R724" s="45">
        <v>8760</v>
      </c>
      <c r="S724" s="23"/>
      <c r="T724" s="23" t="str">
        <f>IF(COUNTIF('[3]Correpondance  PREPA MARG'!A:A,'Prépa marge'!C724)=0,IF(U723="démarque connue (valeur)","",T723),'Prépa marge'!C724)</f>
        <v>Saurisserie</v>
      </c>
      <c r="U724" s="23" t="str">
        <f t="shared" si="410"/>
        <v>PRMV ABACO</v>
      </c>
      <c r="V724" t="str">
        <f>IF(U724="","",IF(U724="CA HT",SUMIF('[3]Correpondance  PREPA MARG'!A:A,'Prépa marge'!T724,'[3]Correpondance  PREPA MARG'!CO:CO),""))</f>
        <v/>
      </c>
      <c r="W724">
        <f t="shared" ca="1" si="405"/>
        <v>584</v>
      </c>
      <c r="X724" t="str">
        <f>IF(U724="","",IF(AND(U724="Marge ABACO (valeur)",X718=""),SUMIF('[3]Correpondance  PREPA MARG'!A:A,'Prépa marge'!T724,'[3]Correpondance  PREPA MARG'!DB:DB),""))</f>
        <v/>
      </c>
      <c r="Y724" t="str">
        <f>IF(U724="","",IF(U724="Frais accessoires",SUMIF('[3]Correpondance  PREPA MARG'!A:A,'Prépa marge'!T724,'[3]Correpondance  PREPA MARG'!AO:AO),""))</f>
        <v/>
      </c>
      <c r="Z724" t="str">
        <f>IF(U724="","",IF(U724="Cotisation Centrale",SUMIF('[3]Correpondance  PREPA MARG'!A:A,'Prépa marge'!T724,'[3]Correpondance  PREPA MARG'!BO:BO),""))</f>
        <v/>
      </c>
      <c r="AA724" t="str">
        <f>IF(U724="","",IF(U724="CA HT REEL",SUMIF('[3]Correpondance  PREPA MARG'!A:A,'Prépa marge'!T724,'[3]Correpondance  PREPA MARG'!AB:AB),""))</f>
        <v/>
      </c>
      <c r="AB724" t="str">
        <f>IF(U724="","",IF(U724="CAMV REEL",SUMIF('[3]Correpondance  PREPA MARG'!A:A,'Prépa marge'!T724,'[3]Correpondance  PREPA MARG'!BB:BB),""))</f>
        <v/>
      </c>
      <c r="AC724" t="str">
        <f>IF(U724="","",IF(U724="démarque connue (valeur)",SUMIF('[3]Correpondance  PREPA MARG'!A:A,'Prépa marge'!T724,'[3]Correpondance  PREPA MARG'!DO:DO),""))</f>
        <v/>
      </c>
      <c r="AD724" s="2">
        <f t="shared" ca="1" si="408"/>
        <v>456</v>
      </c>
      <c r="AF724">
        <v>9655</v>
      </c>
    </row>
    <row r="725" spans="1:32">
      <c r="A725" s="23"/>
      <c r="B725" s="23"/>
      <c r="C725" s="46" t="s">
        <v>19</v>
      </c>
      <c r="D725" s="47">
        <f t="shared" ref="D725:L725" si="413">D723-D724</f>
        <v>50</v>
      </c>
      <c r="E725" s="47">
        <f t="shared" si="413"/>
        <v>0</v>
      </c>
      <c r="F725" s="47">
        <f t="shared" si="413"/>
        <v>0</v>
      </c>
      <c r="G725" s="47">
        <f t="shared" si="413"/>
        <v>0</v>
      </c>
      <c r="H725" s="47">
        <f t="shared" si="413"/>
        <v>0</v>
      </c>
      <c r="I725" s="47">
        <f t="shared" si="413"/>
        <v>0</v>
      </c>
      <c r="J725" s="47">
        <f t="shared" si="413"/>
        <v>0</v>
      </c>
      <c r="K725" s="47">
        <f t="shared" si="413"/>
        <v>0</v>
      </c>
      <c r="L725" s="47">
        <f t="shared" si="413"/>
        <v>0</v>
      </c>
      <c r="M725" s="47">
        <f>M723-M724</f>
        <v>0</v>
      </c>
      <c r="N725" s="47">
        <f>N723-N724</f>
        <v>0</v>
      </c>
      <c r="O725" s="47">
        <f>O723-O724</f>
        <v>0</v>
      </c>
      <c r="P725" s="48">
        <f>P723-P724</f>
        <v>50</v>
      </c>
      <c r="Q725" s="23"/>
      <c r="R725" s="49" t="s">
        <v>20</v>
      </c>
      <c r="S725" s="23"/>
      <c r="T725" s="23" t="str">
        <f>IF(COUNTIF('[3]Correpondance  PREPA MARG'!A:A,'Prépa marge'!C725)=0,IF(U724="démarque connue (valeur)","",T724),'Prépa marge'!C725)</f>
        <v>Saurisserie</v>
      </c>
      <c r="U725" s="23" t="str">
        <f t="shared" si="410"/>
        <v>Marge ABACO (valeur)</v>
      </c>
      <c r="V725" t="str">
        <f>IF(U725="","",IF(U725="CA HT",SUMIF('[3]Correpondance  PREPA MARG'!A:A,'Prépa marge'!T725,'[3]Correpondance  PREPA MARG'!CO:CO),""))</f>
        <v/>
      </c>
      <c r="W725" t="str">
        <f t="shared" si="405"/>
        <v/>
      </c>
      <c r="X725">
        <f ca="1">IF(U725="","",IF(AND(U725="Marge ABACO (valeur)",X719=""),SUMIF('[3]Correpondance  PREPA MARG'!A:A,'Prépa marge'!T725,'[3]Correpondance  PREPA MARG'!DB:DB),""))</f>
        <v>309</v>
      </c>
      <c r="Y725" t="str">
        <f>IF(U725="","",IF(U725="Frais accessoires",SUMIF('[3]Correpondance  PREPA MARG'!A:A,'Prépa marge'!T725,'[3]Correpondance  PREPA MARG'!AO:AO),""))</f>
        <v/>
      </c>
      <c r="Z725" t="str">
        <f>IF(U725="","",IF(U725="Cotisation Centrale",SUMIF('[3]Correpondance  PREPA MARG'!A:A,'Prépa marge'!T725,'[3]Correpondance  PREPA MARG'!BO:BO),""))</f>
        <v/>
      </c>
      <c r="AA725" t="str">
        <f>IF(U725="","",IF(U725="CA HT REEL",SUMIF('[3]Correpondance  PREPA MARG'!A:A,'Prépa marge'!T725,'[3]Correpondance  PREPA MARG'!AB:AB),""))</f>
        <v/>
      </c>
      <c r="AB725" t="str">
        <f>IF(U725="","",IF(U725="CAMV REEL",SUMIF('[3]Correpondance  PREPA MARG'!A:A,'Prépa marge'!T725,'[3]Correpondance  PREPA MARG'!BB:BB),""))</f>
        <v/>
      </c>
      <c r="AC725" t="str">
        <f>IF(U725="","",IF(U725="démarque connue (valeur)",SUMIF('[3]Correpondance  PREPA MARG'!A:A,'Prépa marge'!T725,'[3]Correpondance  PREPA MARG'!DO:DO),""))</f>
        <v/>
      </c>
      <c r="AD725" s="2" t="str">
        <f t="shared" ca="1" si="408"/>
        <v/>
      </c>
      <c r="AF725" t="s">
        <v>20</v>
      </c>
    </row>
    <row r="726" spans="1:32" ht="15.75" thickBot="1">
      <c r="A726" s="23"/>
      <c r="B726" s="23"/>
      <c r="C726" s="50" t="s">
        <v>21</v>
      </c>
      <c r="D726" s="51">
        <f t="shared" ref="D726:L726" si="414">IF(D723=0,0,D725/D723)</f>
        <v>0.2808988764044944</v>
      </c>
      <c r="E726" s="51">
        <f t="shared" si="414"/>
        <v>0</v>
      </c>
      <c r="F726" s="51">
        <f t="shared" si="414"/>
        <v>0</v>
      </c>
      <c r="G726" s="51">
        <f t="shared" si="414"/>
        <v>0</v>
      </c>
      <c r="H726" s="51">
        <f t="shared" si="414"/>
        <v>0</v>
      </c>
      <c r="I726" s="51">
        <f t="shared" si="414"/>
        <v>0</v>
      </c>
      <c r="J726" s="51">
        <f t="shared" si="414"/>
        <v>0</v>
      </c>
      <c r="K726" s="51">
        <f t="shared" si="414"/>
        <v>0</v>
      </c>
      <c r="L726" s="51">
        <f t="shared" si="414"/>
        <v>0</v>
      </c>
      <c r="M726" s="51">
        <f>IF(M723=0,0,M725/M723)</f>
        <v>0</v>
      </c>
      <c r="N726" s="51">
        <f>IF(N723=0,0,N725/N723)</f>
        <v>0</v>
      </c>
      <c r="O726" s="51">
        <f>IF(O723=0,0,O725/O723)</f>
        <v>0</v>
      </c>
      <c r="P726" s="52">
        <f>IF(P723=0,0,P725/P723)</f>
        <v>0.2808988764044944</v>
      </c>
      <c r="Q726" s="23"/>
      <c r="R726" s="53" t="s">
        <v>20</v>
      </c>
      <c r="S726" s="23"/>
      <c r="T726" s="23" t="str">
        <f>IF(COUNTIF('[3]Correpondance  PREPA MARG'!A:A,'Prépa marge'!C726)=0,IF(U725="démarque connue (valeur)","",T725),'Prépa marge'!C726)</f>
        <v>Saurisserie</v>
      </c>
      <c r="U726" s="23" t="str">
        <f t="shared" si="410"/>
        <v/>
      </c>
      <c r="V726" t="str">
        <f>IF(U726="","",IF(U726="CA HT",SUMIF('[3]Correpondance  PREPA MARG'!A:A,'Prépa marge'!T726,'[3]Correpondance  PREPA MARG'!CO:CO),""))</f>
        <v/>
      </c>
      <c r="W726" t="str">
        <f t="shared" si="405"/>
        <v/>
      </c>
      <c r="X726" t="str">
        <f>IF(U726="","",IF(AND(U726="Marge ABACO (valeur)",X720=""),SUMIF('[3]Correpondance  PREPA MARG'!A:A,'Prépa marge'!T726,'[3]Correpondance  PREPA MARG'!DB:DB),""))</f>
        <v/>
      </c>
      <c r="Y726" t="str">
        <f>IF(U726="","",IF(U726="Frais accessoires",SUMIF('[3]Correpondance  PREPA MARG'!A:A,'Prépa marge'!T726,'[3]Correpondance  PREPA MARG'!AO:AO),""))</f>
        <v/>
      </c>
      <c r="Z726" t="str">
        <f>IF(U726="","",IF(U726="Cotisation Centrale",SUMIF('[3]Correpondance  PREPA MARG'!A:A,'Prépa marge'!T726,'[3]Correpondance  PREPA MARG'!BO:BO),""))</f>
        <v/>
      </c>
      <c r="AA726" t="str">
        <f>IF(U726="","",IF(U726="CA HT REEL",SUMIF('[3]Correpondance  PREPA MARG'!A:A,'Prépa marge'!T726,'[3]Correpondance  PREPA MARG'!AB:AB),""))</f>
        <v/>
      </c>
      <c r="AB726" t="str">
        <f>IF(U726="","",IF(U726="CAMV REEL",SUMIF('[3]Correpondance  PREPA MARG'!A:A,'Prépa marge'!T726,'[3]Correpondance  PREPA MARG'!BB:BB),""))</f>
        <v/>
      </c>
      <c r="AC726" t="str">
        <f>IF(U726="","",IF(U726="démarque connue (valeur)",SUMIF('[3]Correpondance  PREPA MARG'!A:A,'Prépa marge'!T726,'[3]Correpondance  PREPA MARG'!DO:DO),""))</f>
        <v/>
      </c>
      <c r="AD726" s="2" t="str">
        <f t="shared" si="408"/>
        <v/>
      </c>
      <c r="AF726" t="s">
        <v>20</v>
      </c>
    </row>
    <row r="727" spans="1:32">
      <c r="A727" s="23"/>
      <c r="B727" s="23"/>
      <c r="C727" s="54" t="s">
        <v>3</v>
      </c>
      <c r="D727" s="35"/>
      <c r="E727" s="36"/>
      <c r="F727" s="36"/>
      <c r="G727" s="36"/>
      <c r="H727" s="36"/>
      <c r="I727" s="55"/>
      <c r="J727" s="55"/>
      <c r="K727" s="36"/>
      <c r="L727" s="36"/>
      <c r="M727" s="36"/>
      <c r="N727" s="36"/>
      <c r="O727" s="37"/>
      <c r="P727" s="56">
        <f>SUM(D727:O727)</f>
        <v>0</v>
      </c>
      <c r="Q727" s="23"/>
      <c r="R727" s="57" t="s">
        <v>20</v>
      </c>
      <c r="S727" s="23"/>
      <c r="T727" s="23" t="str">
        <f>IF(COUNTIF('[3]Correpondance  PREPA MARG'!A:A,'Prépa marge'!C727)=0,IF(U726="démarque connue (valeur)","",T726),'Prépa marge'!C727)</f>
        <v>Saurisserie</v>
      </c>
      <c r="U727" s="23" t="str">
        <f t="shared" si="410"/>
        <v>Frais accessoires</v>
      </c>
      <c r="V727" t="str">
        <f>IF(U727="","",IF(U727="CA HT",SUMIF('[3]Correpondance  PREPA MARG'!A:A,'Prépa marge'!T727,'[3]Correpondance  PREPA MARG'!CO:CO),""))</f>
        <v/>
      </c>
      <c r="W727" t="str">
        <f t="shared" si="405"/>
        <v/>
      </c>
      <c r="X727" t="str">
        <f>IF(U727="","",IF(AND(U727="Marge ABACO (valeur)",X721=""),SUMIF('[3]Correpondance  PREPA MARG'!A:A,'Prépa marge'!T727,'[3]Correpondance  PREPA MARG'!DB:DB),""))</f>
        <v/>
      </c>
      <c r="Y727">
        <f ca="1">IF(U727="","",IF(U727="Frais accessoires",SUMIF('[3]Correpondance  PREPA MARG'!A:A,'Prépa marge'!T727,'[3]Correpondance  PREPA MARG'!AO:AO),""))</f>
        <v>0</v>
      </c>
      <c r="Z727" t="str">
        <f>IF(U727="","",IF(U727="Cotisation Centrale",SUMIF('[3]Correpondance  PREPA MARG'!A:A,'Prépa marge'!T727,'[3]Correpondance  PREPA MARG'!BO:BO),""))</f>
        <v/>
      </c>
      <c r="AA727" t="str">
        <f>IF(U727="","",IF(U727="CA HT REEL",SUMIF('[3]Correpondance  PREPA MARG'!A:A,'Prépa marge'!T727,'[3]Correpondance  PREPA MARG'!AB:AB),""))</f>
        <v/>
      </c>
      <c r="AB727" t="str">
        <f>IF(U727="","",IF(U727="CAMV REEL",SUMIF('[3]Correpondance  PREPA MARG'!A:A,'Prépa marge'!T727,'[3]Correpondance  PREPA MARG'!BB:BB),""))</f>
        <v/>
      </c>
      <c r="AC727" t="str">
        <f>IF(U727="","",IF(U727="démarque connue (valeur)",SUMIF('[3]Correpondance  PREPA MARG'!A:A,'Prépa marge'!T727,'[3]Correpondance  PREPA MARG'!DO:DO),""))</f>
        <v/>
      </c>
      <c r="AD727" s="2" t="str">
        <f t="shared" ca="1" si="408"/>
        <v/>
      </c>
      <c r="AF727" t="s">
        <v>20</v>
      </c>
    </row>
    <row r="728" spans="1:32" ht="15.75" thickBot="1">
      <c r="A728" s="23"/>
      <c r="B728" s="23"/>
      <c r="C728" s="58" t="s">
        <v>4</v>
      </c>
      <c r="D728" s="41">
        <v>5</v>
      </c>
      <c r="E728" s="42"/>
      <c r="F728" s="42"/>
      <c r="G728" s="42"/>
      <c r="H728" s="42"/>
      <c r="I728" s="42"/>
      <c r="J728" s="42"/>
      <c r="K728" s="42"/>
      <c r="L728" s="42"/>
      <c r="M728" s="42"/>
      <c r="N728" s="42"/>
      <c r="O728" s="43"/>
      <c r="P728" s="56">
        <f>SUM(D728:O728)</f>
        <v>5</v>
      </c>
      <c r="Q728" s="23"/>
      <c r="R728" s="57">
        <v>492.6299999999992</v>
      </c>
      <c r="S728" s="23"/>
      <c r="T728" s="23" t="str">
        <f>IF(COUNTIF('[3]Correpondance  PREPA MARG'!A:A,'Prépa marge'!C728)=0,IF(U727="démarque connue (valeur)","",T727),'Prépa marge'!C728)</f>
        <v>Saurisserie</v>
      </c>
      <c r="U728" s="23" t="str">
        <f t="shared" si="410"/>
        <v>Cotisation Centrale</v>
      </c>
      <c r="V728" t="str">
        <f>IF(U728="","",IF(U728="CA HT",SUMIF('[3]Correpondance  PREPA MARG'!A:A,'Prépa marge'!T728,'[3]Correpondance  PREPA MARG'!CO:CO),""))</f>
        <v/>
      </c>
      <c r="W728" t="str">
        <f t="shared" si="405"/>
        <v/>
      </c>
      <c r="X728" t="str">
        <f>IF(U728="","",IF(AND(U728="Marge ABACO (valeur)",X722=""),SUMIF('[3]Correpondance  PREPA MARG'!A:A,'Prépa marge'!T728,'[3]Correpondance  PREPA MARG'!DB:DB),""))</f>
        <v/>
      </c>
      <c r="Y728" t="str">
        <f>IF(U728="","",IF(U728="Frais accessoires",SUMIF('[3]Correpondance  PREPA MARG'!A:A,'Prépa marge'!T728,'[3]Correpondance  PREPA MARG'!AO:AO),""))</f>
        <v/>
      </c>
      <c r="Z728">
        <f ca="1">IF(U728="","",IF(U728="Cotisation Centrale",SUMIF('[3]Correpondance  PREPA MARG'!A:A,'Prépa marge'!T728,'[3]Correpondance  PREPA MARG'!BO:BO),""))</f>
        <v>51.95</v>
      </c>
      <c r="AA728" t="str">
        <f>IF(U728="","",IF(U728="CA HT REEL",SUMIF('[3]Correpondance  PREPA MARG'!A:A,'Prépa marge'!T728,'[3]Correpondance  PREPA MARG'!AB:AB),""))</f>
        <v/>
      </c>
      <c r="AB728" t="str">
        <f>IF(U728="","",IF(U728="CAMV REEL",SUMIF('[3]Correpondance  PREPA MARG'!A:A,'Prépa marge'!T728,'[3]Correpondance  PREPA MARG'!BB:BB),""))</f>
        <v/>
      </c>
      <c r="AC728" t="str">
        <f>IF(U728="","",IF(U728="démarque connue (valeur)",SUMIF('[3]Correpondance  PREPA MARG'!A:A,'Prépa marge'!T728,'[3]Correpondance  PREPA MARG'!DO:DO),""))</f>
        <v/>
      </c>
      <c r="AD728" s="2">
        <f t="shared" ca="1" si="408"/>
        <v>46.95</v>
      </c>
      <c r="AF728">
        <v>485.66</v>
      </c>
    </row>
    <row r="729" spans="1:32">
      <c r="A729" s="23"/>
      <c r="B729" s="23"/>
      <c r="C729" s="59" t="s">
        <v>22</v>
      </c>
      <c r="D729" s="60">
        <f t="shared" ref="D729:L729" si="415">IF(D735&lt;&gt;0,(D727+D728)/D735,0)</f>
        <v>2.8089887640449437E-2</v>
      </c>
      <c r="E729" s="60">
        <f t="shared" si="415"/>
        <v>0</v>
      </c>
      <c r="F729" s="60">
        <f t="shared" si="415"/>
        <v>0</v>
      </c>
      <c r="G729" s="60">
        <f t="shared" si="415"/>
        <v>0</v>
      </c>
      <c r="H729" s="60">
        <f t="shared" si="415"/>
        <v>0</v>
      </c>
      <c r="I729" s="60">
        <f t="shared" si="415"/>
        <v>0</v>
      </c>
      <c r="J729" s="60">
        <f t="shared" si="415"/>
        <v>0</v>
      </c>
      <c r="K729" s="60">
        <f t="shared" si="415"/>
        <v>0</v>
      </c>
      <c r="L729" s="60">
        <f t="shared" si="415"/>
        <v>0</v>
      </c>
      <c r="M729" s="60">
        <f>IF(M735&lt;&gt;0,(M727+M728)/M735,0)</f>
        <v>0</v>
      </c>
      <c r="N729" s="60">
        <f>IF(N735&lt;&gt;0,(N727+N728)/N735,0)</f>
        <v>0</v>
      </c>
      <c r="O729" s="60">
        <f>IF(O735&lt;&gt;0,(O727+O728)/O735,0)</f>
        <v>0</v>
      </c>
      <c r="P729" s="61">
        <f>IF(P735&lt;&gt;0,(P727+P728)/P735,0)</f>
        <v>2.8089887640449437E-2</v>
      </c>
      <c r="Q729" s="23"/>
      <c r="R729" s="62" t="s">
        <v>20</v>
      </c>
      <c r="S729" s="23"/>
      <c r="T729" s="23" t="str">
        <f>IF(COUNTIF('[3]Correpondance  PREPA MARG'!A:A,'Prépa marge'!C729)=0,IF(U728="démarque connue (valeur)","",T728),'Prépa marge'!C729)</f>
        <v>Saurisserie</v>
      </c>
      <c r="U729" s="23" t="str">
        <f t="shared" si="410"/>
        <v/>
      </c>
      <c r="V729" t="str">
        <f>IF(U729="","",IF(U729="CA HT",SUMIF('[3]Correpondance  PREPA MARG'!A:A,'Prépa marge'!T729,'[3]Correpondance  PREPA MARG'!CO:CO),""))</f>
        <v/>
      </c>
      <c r="W729" t="str">
        <f t="shared" si="405"/>
        <v/>
      </c>
      <c r="X729" t="str">
        <f>IF(U729="","",IF(AND(U729="Marge ABACO (valeur)",X723=""),SUMIF('[3]Correpondance  PREPA MARG'!A:A,'Prépa marge'!T729,'[3]Correpondance  PREPA MARG'!DB:DB),""))</f>
        <v/>
      </c>
      <c r="Y729" t="str">
        <f>IF(U729="","",IF(U729="Frais accessoires",SUMIF('[3]Correpondance  PREPA MARG'!A:A,'Prépa marge'!T729,'[3]Correpondance  PREPA MARG'!AO:AO),""))</f>
        <v/>
      </c>
      <c r="Z729" t="str">
        <f>IF(U729="","",IF(U729="Cotisation Centrale",SUMIF('[3]Correpondance  PREPA MARG'!A:A,'Prépa marge'!T729,'[3]Correpondance  PREPA MARG'!BO:BO),""))</f>
        <v/>
      </c>
      <c r="AA729" t="str">
        <f>IF(U729="","",IF(U729="CA HT REEL",SUMIF('[3]Correpondance  PREPA MARG'!A:A,'Prépa marge'!T729,'[3]Correpondance  PREPA MARG'!AB:AB),""))</f>
        <v/>
      </c>
      <c r="AB729" t="str">
        <f>IF(U729="","",IF(U729="CAMV REEL",SUMIF('[3]Correpondance  PREPA MARG'!A:A,'Prépa marge'!T729,'[3]Correpondance  PREPA MARG'!BB:BB),""))</f>
        <v/>
      </c>
      <c r="AC729" t="str">
        <f>IF(U729="","",IF(U729="démarque connue (valeur)",SUMIF('[3]Correpondance  PREPA MARG'!A:A,'Prépa marge'!T729,'[3]Correpondance  PREPA MARG'!DO:DO),""))</f>
        <v/>
      </c>
      <c r="AD729" s="2" t="str">
        <f t="shared" si="408"/>
        <v/>
      </c>
      <c r="AF729" t="s">
        <v>20</v>
      </c>
    </row>
    <row r="730" spans="1:32">
      <c r="A730" s="23"/>
      <c r="B730" s="23"/>
      <c r="C730" s="63" t="s">
        <v>23</v>
      </c>
      <c r="D730" s="64">
        <f>D724+D727+D728</f>
        <v>133</v>
      </c>
      <c r="E730" s="64">
        <f t="shared" ref="E730:L730" si="416">E724+E727+E728</f>
        <v>0</v>
      </c>
      <c r="F730" s="64">
        <f t="shared" si="416"/>
        <v>0</v>
      </c>
      <c r="G730" s="64">
        <f t="shared" si="416"/>
        <v>0</v>
      </c>
      <c r="H730" s="64">
        <f t="shared" si="416"/>
        <v>0</v>
      </c>
      <c r="I730" s="64">
        <f t="shared" si="416"/>
        <v>0</v>
      </c>
      <c r="J730" s="64">
        <f t="shared" si="416"/>
        <v>0</v>
      </c>
      <c r="K730" s="64">
        <f t="shared" si="416"/>
        <v>0</v>
      </c>
      <c r="L730" s="64">
        <f t="shared" si="416"/>
        <v>0</v>
      </c>
      <c r="M730" s="64">
        <f>M724+M727+M728</f>
        <v>0</v>
      </c>
      <c r="N730" s="64">
        <f>N724+N727+N728</f>
        <v>0</v>
      </c>
      <c r="O730" s="64">
        <f>O724+O727+O728</f>
        <v>0</v>
      </c>
      <c r="P730" s="65">
        <f>SUM(D730:O730)</f>
        <v>133</v>
      </c>
      <c r="Q730" s="23"/>
      <c r="R730" s="66" t="s">
        <v>20</v>
      </c>
      <c r="S730" s="23"/>
      <c r="T730" s="23" t="str">
        <f>IF(COUNTIF('[3]Correpondance  PREPA MARG'!A:A,'Prépa marge'!C730)=0,IF(U729="démarque connue (valeur)","",T729),'Prépa marge'!C730)</f>
        <v>Saurisserie</v>
      </c>
      <c r="U730" s="23" t="str">
        <f t="shared" si="410"/>
        <v/>
      </c>
      <c r="V730" t="str">
        <f>IF(U730="","",IF(U730="CA HT",SUMIF('[3]Correpondance  PREPA MARG'!A:A,'Prépa marge'!T730,'[3]Correpondance  PREPA MARG'!CO:CO),""))</f>
        <v/>
      </c>
      <c r="W730" t="str">
        <f t="shared" ca="1" si="405"/>
        <v/>
      </c>
      <c r="X730" t="str">
        <f>IF(U730="","",IF(AND(U730="Marge ABACO (valeur)",X724=""),SUMIF('[3]Correpondance  PREPA MARG'!A:A,'Prépa marge'!T730,'[3]Correpondance  PREPA MARG'!DB:DB),""))</f>
        <v/>
      </c>
      <c r="Y730" t="str">
        <f>IF(U730="","",IF(U730="Frais accessoires",SUMIF('[3]Correpondance  PREPA MARG'!A:A,'Prépa marge'!T730,'[3]Correpondance  PREPA MARG'!AO:AO),""))</f>
        <v/>
      </c>
      <c r="Z730" t="str">
        <f>IF(U730="","",IF(U730="Cotisation Centrale",SUMIF('[3]Correpondance  PREPA MARG'!A:A,'Prépa marge'!T730,'[3]Correpondance  PREPA MARG'!BO:BO),""))</f>
        <v/>
      </c>
      <c r="AA730" t="str">
        <f>IF(U730="","",IF(U730="CA HT REEL",SUMIF('[3]Correpondance  PREPA MARG'!A:A,'Prépa marge'!T730,'[3]Correpondance  PREPA MARG'!AB:AB),""))</f>
        <v/>
      </c>
      <c r="AB730" t="str">
        <f>IF(U730="","",IF(U730="CAMV REEL",SUMIF('[3]Correpondance  PREPA MARG'!A:A,'Prépa marge'!T730,'[3]Correpondance  PREPA MARG'!BB:BB),""))</f>
        <v/>
      </c>
      <c r="AC730" t="str">
        <f>IF(U730="","",IF(U730="démarque connue (valeur)",SUMIF('[3]Correpondance  PREPA MARG'!A:A,'Prépa marge'!T730,'[3]Correpondance  PREPA MARG'!DO:DO),""))</f>
        <v/>
      </c>
      <c r="AD730" s="2" t="str">
        <f t="shared" ca="1" si="408"/>
        <v/>
      </c>
      <c r="AF730" t="s">
        <v>20</v>
      </c>
    </row>
    <row r="731" spans="1:32">
      <c r="A731" s="23"/>
      <c r="B731" s="23"/>
      <c r="C731" s="63" t="s">
        <v>19</v>
      </c>
      <c r="D731" s="64">
        <f t="shared" ref="D731:L731" si="417">D723-D730</f>
        <v>45</v>
      </c>
      <c r="E731" s="64">
        <f t="shared" si="417"/>
        <v>0</v>
      </c>
      <c r="F731" s="64">
        <f t="shared" si="417"/>
        <v>0</v>
      </c>
      <c r="G731" s="64">
        <f t="shared" si="417"/>
        <v>0</v>
      </c>
      <c r="H731" s="64">
        <f t="shared" si="417"/>
        <v>0</v>
      </c>
      <c r="I731" s="64">
        <f t="shared" si="417"/>
        <v>0</v>
      </c>
      <c r="J731" s="64">
        <f t="shared" si="417"/>
        <v>0</v>
      </c>
      <c r="K731" s="64">
        <f t="shared" si="417"/>
        <v>0</v>
      </c>
      <c r="L731" s="64">
        <f t="shared" si="417"/>
        <v>0</v>
      </c>
      <c r="M731" s="64">
        <f>M723-M730</f>
        <v>0</v>
      </c>
      <c r="N731" s="64">
        <f>N723-N730</f>
        <v>0</v>
      </c>
      <c r="O731" s="64">
        <f>O723-O730</f>
        <v>0</v>
      </c>
      <c r="P731" s="65">
        <f>SUM(D731:O731)</f>
        <v>45</v>
      </c>
      <c r="Q731" s="23"/>
      <c r="R731" s="66" t="s">
        <v>20</v>
      </c>
      <c r="S731" s="23"/>
      <c r="T731" s="23" t="str">
        <f>IF(COUNTIF('[3]Correpondance  PREPA MARG'!A:A,'Prépa marge'!C731)=0,IF(U730="démarque connue (valeur)","",T730),'Prépa marge'!C731)</f>
        <v>Saurisserie</v>
      </c>
      <c r="U731" s="23" t="str">
        <f t="shared" si="410"/>
        <v>Marge ABACO (valeur)</v>
      </c>
      <c r="V731" t="str">
        <f>IF(U731="","",IF(U731="CA HT",SUMIF('[3]Correpondance  PREPA MARG'!A:A,'Prépa marge'!T731,'[3]Correpondance  PREPA MARG'!CO:CO),""))</f>
        <v/>
      </c>
      <c r="W731" t="str">
        <f t="shared" si="405"/>
        <v/>
      </c>
      <c r="X731" t="str">
        <f ca="1">IF(U731="","",IF(AND(U731="Marge ABACO (valeur)",X725=""),SUMIF('[3]Correpondance  PREPA MARG'!A:A,'Prépa marge'!T731,'[3]Correpondance  PREPA MARG'!DB:DB),""))</f>
        <v/>
      </c>
      <c r="Y731" t="str">
        <f>IF(U731="","",IF(U731="Frais accessoires",SUMIF('[3]Correpondance  PREPA MARG'!A:A,'Prépa marge'!T731,'[3]Correpondance  PREPA MARG'!AO:AO),""))</f>
        <v/>
      </c>
      <c r="Z731" t="str">
        <f>IF(U731="","",IF(U731="Cotisation Centrale",SUMIF('[3]Correpondance  PREPA MARG'!A:A,'Prépa marge'!T731,'[3]Correpondance  PREPA MARG'!BO:BO),""))</f>
        <v/>
      </c>
      <c r="AA731" t="str">
        <f>IF(U731="","",IF(U731="CA HT REEL",SUMIF('[3]Correpondance  PREPA MARG'!A:A,'Prépa marge'!T731,'[3]Correpondance  PREPA MARG'!AB:AB),""))</f>
        <v/>
      </c>
      <c r="AB731" t="str">
        <f>IF(U731="","",IF(U731="CAMV REEL",SUMIF('[3]Correpondance  PREPA MARG'!A:A,'Prépa marge'!T731,'[3]Correpondance  PREPA MARG'!BB:BB),""))</f>
        <v/>
      </c>
      <c r="AC731" t="str">
        <f>IF(U731="","",IF(U731="démarque connue (valeur)",SUMIF('[3]Correpondance  PREPA MARG'!A:A,'Prépa marge'!T731,'[3]Correpondance  PREPA MARG'!DO:DO),""))</f>
        <v/>
      </c>
      <c r="AD731" s="2" t="str">
        <f t="shared" ca="1" si="408"/>
        <v/>
      </c>
      <c r="AF731" t="s">
        <v>20</v>
      </c>
    </row>
    <row r="732" spans="1:32">
      <c r="A732" s="23"/>
      <c r="B732" s="23"/>
      <c r="C732" s="50" t="s">
        <v>24</v>
      </c>
      <c r="D732" s="67">
        <f t="shared" ref="D732:L732" si="418">IF(D723=0,0,D731/D723)</f>
        <v>0.25280898876404495</v>
      </c>
      <c r="E732" s="67">
        <f t="shared" si="418"/>
        <v>0</v>
      </c>
      <c r="F732" s="67">
        <f t="shared" si="418"/>
        <v>0</v>
      </c>
      <c r="G732" s="67">
        <f t="shared" si="418"/>
        <v>0</v>
      </c>
      <c r="H732" s="67">
        <f t="shared" si="418"/>
        <v>0</v>
      </c>
      <c r="I732" s="67">
        <f t="shared" si="418"/>
        <v>0</v>
      </c>
      <c r="J732" s="67">
        <f t="shared" si="418"/>
        <v>0</v>
      </c>
      <c r="K732" s="67">
        <f t="shared" si="418"/>
        <v>0</v>
      </c>
      <c r="L732" s="67">
        <f t="shared" si="418"/>
        <v>0</v>
      </c>
      <c r="M732" s="67">
        <f>IF(M723=0,0,M731/M723)</f>
        <v>0</v>
      </c>
      <c r="N732" s="67">
        <f>IF(N723=0,0,N731/N723)</f>
        <v>0</v>
      </c>
      <c r="O732" s="67">
        <f>IF(O723=0,0,O731/O723)</f>
        <v>0</v>
      </c>
      <c r="P732" s="67">
        <f>IF(P723=0,0,P731/P723)</f>
        <v>0.25280898876404495</v>
      </c>
      <c r="Q732" s="23"/>
      <c r="R732" s="68" t="s">
        <v>20</v>
      </c>
      <c r="S732" s="23"/>
      <c r="T732" s="23" t="str">
        <f>IF(COUNTIF('[3]Correpondance  PREPA MARG'!A:A,'Prépa marge'!C732)=0,IF(U731="démarque connue (valeur)","",T731),'Prépa marge'!C732)</f>
        <v>Saurisserie</v>
      </c>
      <c r="U732" s="23" t="str">
        <f t="shared" si="410"/>
        <v/>
      </c>
      <c r="V732" t="str">
        <f>IF(U732="","",IF(U732="CA HT",SUMIF('[3]Correpondance  PREPA MARG'!A:A,'Prépa marge'!T732,'[3]Correpondance  PREPA MARG'!CO:CO),""))</f>
        <v/>
      </c>
      <c r="W732" t="str">
        <f t="shared" si="405"/>
        <v/>
      </c>
      <c r="X732" t="str">
        <f>IF(U732="","",IF(AND(U732="Marge ABACO (valeur)",X726=""),SUMIF('[3]Correpondance  PREPA MARG'!A:A,'Prépa marge'!T732,'[3]Correpondance  PREPA MARG'!DB:DB),""))</f>
        <v/>
      </c>
      <c r="Y732" t="str">
        <f>IF(U732="","",IF(U732="Frais accessoires",SUMIF('[3]Correpondance  PREPA MARG'!A:A,'Prépa marge'!T732,'[3]Correpondance  PREPA MARG'!AO:AO),""))</f>
        <v/>
      </c>
      <c r="Z732" t="str">
        <f>IF(U732="","",IF(U732="Cotisation Centrale",SUMIF('[3]Correpondance  PREPA MARG'!A:A,'Prépa marge'!T732,'[3]Correpondance  PREPA MARG'!BO:BO),""))</f>
        <v/>
      </c>
      <c r="AA732" t="str">
        <f>IF(U732="","",IF(U732="CA HT REEL",SUMIF('[3]Correpondance  PREPA MARG'!A:A,'Prépa marge'!T732,'[3]Correpondance  PREPA MARG'!AB:AB),""))</f>
        <v/>
      </c>
      <c r="AB732" t="str">
        <f>IF(U732="","",IF(U732="CAMV REEL",SUMIF('[3]Correpondance  PREPA MARG'!A:A,'Prépa marge'!T732,'[3]Correpondance  PREPA MARG'!BB:BB),""))</f>
        <v/>
      </c>
      <c r="AC732" t="str">
        <f>IF(U732="","",IF(U732="démarque connue (valeur)",SUMIF('[3]Correpondance  PREPA MARG'!A:A,'Prépa marge'!T732,'[3]Correpondance  PREPA MARG'!DO:DO),""))</f>
        <v/>
      </c>
      <c r="AD732" s="2" t="str">
        <f t="shared" si="408"/>
        <v/>
      </c>
      <c r="AF732" t="s">
        <v>20</v>
      </c>
    </row>
    <row r="733" spans="1:32">
      <c r="A733" s="23"/>
      <c r="B733" s="23"/>
      <c r="C733" s="23"/>
      <c r="D733" s="23"/>
      <c r="E733" s="23"/>
      <c r="F733" s="23"/>
      <c r="G733" s="23"/>
      <c r="H733" s="23"/>
      <c r="I733" s="23"/>
      <c r="J733" s="23"/>
      <c r="K733" s="23"/>
      <c r="L733" s="23"/>
      <c r="M733" s="23"/>
      <c r="N733" s="23"/>
      <c r="O733" s="23"/>
      <c r="P733" s="23"/>
      <c r="Q733" s="23"/>
      <c r="R733" s="29" t="s">
        <v>20</v>
      </c>
      <c r="S733" s="23"/>
      <c r="T733" s="23" t="str">
        <f>IF(COUNTIF('[3]Correpondance  PREPA MARG'!A:A,'Prépa marge'!C733)=0,IF(U732="démarque connue (valeur)","",T732),'Prépa marge'!C733)</f>
        <v>Saurisserie</v>
      </c>
      <c r="U733" s="23" t="str">
        <f t="shared" si="410"/>
        <v/>
      </c>
      <c r="V733" t="str">
        <f>IF(U733="","",IF(U733="CA HT",SUMIF('[3]Correpondance  PREPA MARG'!A:A,'Prépa marge'!T733,'[3]Correpondance  PREPA MARG'!CO:CO),""))</f>
        <v/>
      </c>
      <c r="W733" t="str">
        <f t="shared" si="405"/>
        <v/>
      </c>
      <c r="X733" t="str">
        <f>IF(U733="","",IF(AND(U733="Marge ABACO (valeur)",X727=""),SUMIF('[3]Correpondance  PREPA MARG'!A:A,'Prépa marge'!T733,'[3]Correpondance  PREPA MARG'!DB:DB),""))</f>
        <v/>
      </c>
      <c r="Y733" t="str">
        <f>IF(U733="","",IF(U733="Frais accessoires",SUMIF('[3]Correpondance  PREPA MARG'!A:A,'Prépa marge'!T733,'[3]Correpondance  PREPA MARG'!AO:AO),""))</f>
        <v/>
      </c>
      <c r="Z733" t="str">
        <f>IF(U733="","",IF(U733="Cotisation Centrale",SUMIF('[3]Correpondance  PREPA MARG'!A:A,'Prépa marge'!T733,'[3]Correpondance  PREPA MARG'!BO:BO),""))</f>
        <v/>
      </c>
      <c r="AA733" t="str">
        <f>IF(U733="","",IF(U733="CA HT REEL",SUMIF('[3]Correpondance  PREPA MARG'!A:A,'Prépa marge'!T733,'[3]Correpondance  PREPA MARG'!AB:AB),""))</f>
        <v/>
      </c>
      <c r="AB733" t="str">
        <f>IF(U733="","",IF(U733="CAMV REEL",SUMIF('[3]Correpondance  PREPA MARG'!A:A,'Prépa marge'!T733,'[3]Correpondance  PREPA MARG'!BB:BB),""))</f>
        <v/>
      </c>
      <c r="AC733" t="str">
        <f>IF(U733="","",IF(U733="démarque connue (valeur)",SUMIF('[3]Correpondance  PREPA MARG'!A:A,'Prépa marge'!T733,'[3]Correpondance  PREPA MARG'!DO:DO),""))</f>
        <v/>
      </c>
      <c r="AD733" s="2" t="str">
        <f t="shared" si="408"/>
        <v/>
      </c>
      <c r="AF733" t="s">
        <v>20</v>
      </c>
    </row>
    <row r="734" spans="1:32" ht="15.75" thickBot="1">
      <c r="A734" s="23"/>
      <c r="B734" s="23"/>
      <c r="C734" s="30" t="s">
        <v>25</v>
      </c>
      <c r="D734" s="31"/>
      <c r="E734" s="31"/>
      <c r="F734" s="31"/>
      <c r="G734" s="31"/>
      <c r="H734" s="31"/>
      <c r="I734" s="31"/>
      <c r="J734" s="31"/>
      <c r="K734" s="31"/>
      <c r="L734" s="31"/>
      <c r="M734" s="31"/>
      <c r="N734" s="31"/>
      <c r="O734" s="31"/>
      <c r="P734" s="32"/>
      <c r="Q734" s="23"/>
      <c r="R734" s="33" t="s">
        <v>20</v>
      </c>
      <c r="S734" s="23"/>
      <c r="T734" s="23" t="str">
        <f>IF(COUNTIF('[3]Correpondance  PREPA MARG'!A:A,'Prépa marge'!C734)=0,IF(U733="démarque connue (valeur)","",T733),'Prépa marge'!C734)</f>
        <v>Saurisserie</v>
      </c>
      <c r="U734" s="23" t="str">
        <f t="shared" si="410"/>
        <v/>
      </c>
      <c r="V734" t="str">
        <f>IF(U734="","",IF(U734="CA HT",SUMIF('[3]Correpondance  PREPA MARG'!A:A,'Prépa marge'!T734,'[3]Correpondance  PREPA MARG'!CO:CO),""))</f>
        <v/>
      </c>
      <c r="W734" t="str">
        <f t="shared" si="405"/>
        <v/>
      </c>
      <c r="X734" t="str">
        <f>IF(U734="","",IF(AND(U734="Marge ABACO (valeur)",X728=""),SUMIF('[3]Correpondance  PREPA MARG'!A:A,'Prépa marge'!T734,'[3]Correpondance  PREPA MARG'!DB:DB),""))</f>
        <v/>
      </c>
      <c r="Y734" t="str">
        <f>IF(U734="","",IF(U734="Frais accessoires",SUMIF('[3]Correpondance  PREPA MARG'!A:A,'Prépa marge'!T734,'[3]Correpondance  PREPA MARG'!AO:AO),""))</f>
        <v/>
      </c>
      <c r="Z734" t="str">
        <f>IF(U734="","",IF(U734="Cotisation Centrale",SUMIF('[3]Correpondance  PREPA MARG'!A:A,'Prépa marge'!T734,'[3]Correpondance  PREPA MARG'!BO:BO),""))</f>
        <v/>
      </c>
      <c r="AA734" t="str">
        <f>IF(U734="","",IF(U734="CA HT REEL",SUMIF('[3]Correpondance  PREPA MARG'!A:A,'Prépa marge'!T734,'[3]Correpondance  PREPA MARG'!AB:AB),""))</f>
        <v/>
      </c>
      <c r="AB734" t="str">
        <f>IF(U734="","",IF(U734="CAMV REEL",SUMIF('[3]Correpondance  PREPA MARG'!A:A,'Prépa marge'!T734,'[3]Correpondance  PREPA MARG'!BB:BB),""))</f>
        <v/>
      </c>
      <c r="AC734" t="str">
        <f>IF(U734="","",IF(U734="démarque connue (valeur)",SUMIF('[3]Correpondance  PREPA MARG'!A:A,'Prépa marge'!T734,'[3]Correpondance  PREPA MARG'!DO:DO),""))</f>
        <v/>
      </c>
      <c r="AD734" s="2" t="str">
        <f t="shared" si="408"/>
        <v/>
      </c>
      <c r="AF734" t="s">
        <v>20</v>
      </c>
    </row>
    <row r="735" spans="1:32">
      <c r="A735" s="23"/>
      <c r="B735" s="23"/>
      <c r="C735" s="69" t="s">
        <v>5</v>
      </c>
      <c r="D735" s="35">
        <v>178</v>
      </c>
      <c r="E735" s="36"/>
      <c r="F735" s="36"/>
      <c r="G735" s="36"/>
      <c r="H735" s="36"/>
      <c r="I735" s="36"/>
      <c r="J735" s="55"/>
      <c r="K735" s="55"/>
      <c r="L735" s="55"/>
      <c r="M735" s="55"/>
      <c r="N735" s="55"/>
      <c r="O735" s="70"/>
      <c r="P735" s="38">
        <f>SUM(D735:O735)</f>
        <v>178</v>
      </c>
      <c r="Q735" s="23"/>
      <c r="R735" s="39">
        <v>13649.739999999991</v>
      </c>
      <c r="S735" s="23"/>
      <c r="T735" s="23" t="str">
        <f>IF(COUNTIF('[3]Correpondance  PREPA MARG'!A:A,'Prépa marge'!C735)=0,IF(U734="démarque connue (valeur)","",T734),'Prépa marge'!C735)</f>
        <v>Saurisserie</v>
      </c>
      <c r="U735" s="23" t="str">
        <f t="shared" si="410"/>
        <v>CA HT REEL</v>
      </c>
      <c r="V735" t="str">
        <f>IF(U735="","",IF(U735="CA HT",SUMIF('[3]Correpondance  PREPA MARG'!A:A,'Prépa marge'!T735,'[3]Correpondance  PREPA MARG'!CO:CO),""))</f>
        <v/>
      </c>
      <c r="W735" t="str">
        <f t="shared" si="405"/>
        <v/>
      </c>
      <c r="X735" t="str">
        <f>IF(U735="","",IF(AND(U735="Marge ABACO (valeur)",X729=""),SUMIF('[3]Correpondance  PREPA MARG'!A:A,'Prépa marge'!T735,'[3]Correpondance  PREPA MARG'!DB:DB),""))</f>
        <v/>
      </c>
      <c r="Y735" t="str">
        <f>IF(U735="","",IF(U735="Frais accessoires",SUMIF('[3]Correpondance  PREPA MARG'!A:A,'Prépa marge'!T735,'[3]Correpondance  PREPA MARG'!AO:AO),""))</f>
        <v/>
      </c>
      <c r="Z735" t="str">
        <f>IF(U735="","",IF(U735="Cotisation Centrale",SUMIF('[3]Correpondance  PREPA MARG'!A:A,'Prépa marge'!T735,'[3]Correpondance  PREPA MARG'!BO:BO),""))</f>
        <v/>
      </c>
      <c r="AA735">
        <f ca="1">IF(U735="","",IF(U735="CA HT REEL",SUMIF('[3]Correpondance  PREPA MARG'!A:A,'Prépa marge'!T735,'[3]Correpondance  PREPA MARG'!AB:AB),""))</f>
        <v>893.3</v>
      </c>
      <c r="AB735" t="str">
        <f>IF(U735="","",IF(U735="CAMV REEL",SUMIF('[3]Correpondance  PREPA MARG'!A:A,'Prépa marge'!T735,'[3]Correpondance  PREPA MARG'!BB:BB),""))</f>
        <v/>
      </c>
      <c r="AC735" t="str">
        <f>IF(U735="","",IF(U735="démarque connue (valeur)",SUMIF('[3]Correpondance  PREPA MARG'!A:A,'Prépa marge'!T735,'[3]Correpondance  PREPA MARG'!DO:DO),""))</f>
        <v/>
      </c>
      <c r="AD735" s="2">
        <f t="shared" ca="1" si="408"/>
        <v>715.3</v>
      </c>
      <c r="AF735">
        <v>14613.47</v>
      </c>
    </row>
    <row r="736" spans="1:32" ht="15.75" thickBot="1">
      <c r="A736" s="23"/>
      <c r="B736" s="23"/>
      <c r="C736" s="58" t="s">
        <v>6</v>
      </c>
      <c r="D736" s="41">
        <v>128</v>
      </c>
      <c r="E736" s="42"/>
      <c r="F736" s="42"/>
      <c r="G736" s="42"/>
      <c r="H736" s="42"/>
      <c r="I736" s="42"/>
      <c r="J736" s="71"/>
      <c r="K736" s="71"/>
      <c r="L736" s="71"/>
      <c r="M736" s="71"/>
      <c r="N736" s="71"/>
      <c r="O736" s="72"/>
      <c r="P736" s="56">
        <f>SUM(D736:O736)</f>
        <v>128</v>
      </c>
      <c r="Q736" s="23"/>
      <c r="R736" s="57">
        <v>10146.680000000022</v>
      </c>
      <c r="S736" s="23"/>
      <c r="T736" s="23" t="str">
        <f>IF(COUNTIF('[3]Correpondance  PREPA MARG'!A:A,'Prépa marge'!C736)=0,IF(U735="démarque connue (valeur)","",T735),'Prépa marge'!C736)</f>
        <v>Saurisserie</v>
      </c>
      <c r="U736" s="23" t="str">
        <f t="shared" si="410"/>
        <v>CAMV REEL</v>
      </c>
      <c r="V736" t="str">
        <f>IF(U736="","",IF(U736="CA HT",SUMIF('[3]Correpondance  PREPA MARG'!A:A,'Prépa marge'!T736,'[3]Correpondance  PREPA MARG'!CO:CO),""))</f>
        <v/>
      </c>
      <c r="W736" t="str">
        <f t="shared" si="405"/>
        <v/>
      </c>
      <c r="X736" t="str">
        <f>IF(U736="","",IF(AND(U736="Marge ABACO (valeur)",X730=""),SUMIF('[3]Correpondance  PREPA MARG'!A:A,'Prépa marge'!T736,'[3]Correpondance  PREPA MARG'!DB:DB),""))</f>
        <v/>
      </c>
      <c r="Y736" t="str">
        <f>IF(U736="","",IF(U736="Frais accessoires",SUMIF('[3]Correpondance  PREPA MARG'!A:A,'Prépa marge'!T736,'[3]Correpondance  PREPA MARG'!AO:AO),""))</f>
        <v/>
      </c>
      <c r="Z736" t="str">
        <f>IF(U736="","",IF(U736="Cotisation Centrale",SUMIF('[3]Correpondance  PREPA MARG'!A:A,'Prépa marge'!T736,'[3]Correpondance  PREPA MARG'!BO:BO),""))</f>
        <v/>
      </c>
      <c r="AA736" t="str">
        <f>IF(U736="","",IF(U736="CA HT REEL",SUMIF('[3]Correpondance  PREPA MARG'!A:A,'Prépa marge'!T736,'[3]Correpondance  PREPA MARG'!AB:AB),""))</f>
        <v/>
      </c>
      <c r="AB736">
        <f ca="1">IF(U736="","",IF(U736="CAMV REEL",SUMIF('[3]Correpondance  PREPA MARG'!A:A,'Prépa marge'!T736,'[3]Correpondance  PREPA MARG'!BB:BB),""))</f>
        <v>613.33999999999992</v>
      </c>
      <c r="AC736" t="str">
        <f>IF(U736="","",IF(U736="démarque connue (valeur)",SUMIF('[3]Correpondance  PREPA MARG'!A:A,'Prépa marge'!T736,'[3]Correpondance  PREPA MARG'!DO:DO),""))</f>
        <v/>
      </c>
      <c r="AD736" s="2">
        <f t="shared" ca="1" si="408"/>
        <v>485.33999999999992</v>
      </c>
      <c r="AF736">
        <v>10334.17</v>
      </c>
    </row>
    <row r="737" spans="1:32">
      <c r="A737" s="23"/>
      <c r="B737" s="23"/>
      <c r="C737" s="59" t="s">
        <v>26</v>
      </c>
      <c r="D737" s="73">
        <f t="shared" ref="D737:L737" si="419">D735-D736-D727-D728</f>
        <v>45</v>
      </c>
      <c r="E737" s="73">
        <f t="shared" si="419"/>
        <v>0</v>
      </c>
      <c r="F737" s="73">
        <f t="shared" si="419"/>
        <v>0</v>
      </c>
      <c r="G737" s="73">
        <f t="shared" si="419"/>
        <v>0</v>
      </c>
      <c r="H737" s="73">
        <f t="shared" si="419"/>
        <v>0</v>
      </c>
      <c r="I737" s="73">
        <f t="shared" si="419"/>
        <v>0</v>
      </c>
      <c r="J737" s="73">
        <f t="shared" si="419"/>
        <v>0</v>
      </c>
      <c r="K737" s="73">
        <f t="shared" si="419"/>
        <v>0</v>
      </c>
      <c r="L737" s="73">
        <f t="shared" si="419"/>
        <v>0</v>
      </c>
      <c r="M737" s="73">
        <f>M735-M736-M727-M728</f>
        <v>0</v>
      </c>
      <c r="N737" s="73">
        <f>N735-N736-N727-N728</f>
        <v>0</v>
      </c>
      <c r="O737" s="73">
        <f>O735-O736-O727-O728</f>
        <v>0</v>
      </c>
      <c r="P737" s="74">
        <f>SUM(D737:O737)</f>
        <v>45</v>
      </c>
      <c r="Q737" s="23"/>
      <c r="R737" s="57" t="s">
        <v>20</v>
      </c>
      <c r="S737" s="23"/>
      <c r="T737" s="23" t="str">
        <f>IF(COUNTIF('[3]Correpondance  PREPA MARG'!A:A,'Prépa marge'!C737)=0,IF(U736="démarque connue (valeur)","",T736),'Prépa marge'!C737)</f>
        <v>Saurisserie</v>
      </c>
      <c r="U737" s="23" t="str">
        <f t="shared" si="410"/>
        <v/>
      </c>
      <c r="V737" t="str">
        <f>IF(U737="","",IF(U737="CA HT",SUMIF('[3]Correpondance  PREPA MARG'!A:A,'Prépa marge'!T737,'[3]Correpondance  PREPA MARG'!CO:CO),""))</f>
        <v/>
      </c>
      <c r="W737" t="str">
        <f t="shared" si="405"/>
        <v/>
      </c>
      <c r="X737" t="str">
        <f>IF(U737="","",IF(AND(U737="Marge ABACO (valeur)",X731=""),SUMIF('[3]Correpondance  PREPA MARG'!A:A,'Prépa marge'!T737,'[3]Correpondance  PREPA MARG'!DB:DB),""))</f>
        <v/>
      </c>
      <c r="Y737" t="str">
        <f>IF(U737="","",IF(U737="Frais accessoires",SUMIF('[3]Correpondance  PREPA MARG'!A:A,'Prépa marge'!T737,'[3]Correpondance  PREPA MARG'!AO:AO),""))</f>
        <v/>
      </c>
      <c r="Z737" t="str">
        <f>IF(U737="","",IF(U737="Cotisation Centrale",SUMIF('[3]Correpondance  PREPA MARG'!A:A,'Prépa marge'!T737,'[3]Correpondance  PREPA MARG'!BO:BO),""))</f>
        <v/>
      </c>
      <c r="AA737" t="str">
        <f>IF(U737="","",IF(U737="CA HT REEL",SUMIF('[3]Correpondance  PREPA MARG'!A:A,'Prépa marge'!T737,'[3]Correpondance  PREPA MARG'!AB:AB),""))</f>
        <v/>
      </c>
      <c r="AB737" t="str">
        <f>IF(U737="","",IF(U737="CAMV REEL",SUMIF('[3]Correpondance  PREPA MARG'!A:A,'Prépa marge'!T737,'[3]Correpondance  PREPA MARG'!BB:BB),""))</f>
        <v/>
      </c>
      <c r="AC737" t="str">
        <f>IF(U737="","",IF(U737="démarque connue (valeur)",SUMIF('[3]Correpondance  PREPA MARG'!A:A,'Prépa marge'!T737,'[3]Correpondance  PREPA MARG'!DO:DO),""))</f>
        <v/>
      </c>
      <c r="AD737" s="2" t="str">
        <f t="shared" si="408"/>
        <v/>
      </c>
      <c r="AF737" t="s">
        <v>20</v>
      </c>
    </row>
    <row r="738" spans="1:32">
      <c r="A738" s="23"/>
      <c r="B738" s="23"/>
      <c r="C738" s="50" t="s">
        <v>27</v>
      </c>
      <c r="D738" s="67" t="str">
        <f t="shared" ref="D738:L738" si="420">IF(D760="ABACO","     néant",IF(D723=0,0,D737/D735))</f>
        <v xml:space="preserve">     néant</v>
      </c>
      <c r="E738" s="67" t="str">
        <f t="shared" si="420"/>
        <v xml:space="preserve">     néant</v>
      </c>
      <c r="F738" s="67" t="str">
        <f t="shared" si="420"/>
        <v xml:space="preserve">     néant</v>
      </c>
      <c r="G738" s="67" t="str">
        <f t="shared" si="420"/>
        <v xml:space="preserve">     néant</v>
      </c>
      <c r="H738" s="67">
        <f t="shared" si="420"/>
        <v>0</v>
      </c>
      <c r="I738" s="67">
        <f t="shared" si="420"/>
        <v>0</v>
      </c>
      <c r="J738" s="67">
        <f t="shared" si="420"/>
        <v>0</v>
      </c>
      <c r="K738" s="67">
        <f t="shared" si="420"/>
        <v>0</v>
      </c>
      <c r="L738" s="67">
        <f t="shared" si="420"/>
        <v>0</v>
      </c>
      <c r="M738" s="67">
        <f>IF(M760="ABACO","     néant",IF(M723=0,0,M737/M735))</f>
        <v>0</v>
      </c>
      <c r="N738" s="67">
        <f>IF(N760="ABACO","     néant",IF(N723=0,0,N737/N735))</f>
        <v>0</v>
      </c>
      <c r="O738" s="67">
        <f>IF(O760="ABACO","     néant",IF(O723=0,0,O737/O735))</f>
        <v>0</v>
      </c>
      <c r="P738" s="67">
        <f>IF(P760="ABACO","     néant",IF(P723=0,0,P737/P735))</f>
        <v>0.25280898876404495</v>
      </c>
      <c r="Q738" s="23"/>
      <c r="R738" s="68" t="s">
        <v>20</v>
      </c>
      <c r="S738" s="23"/>
      <c r="T738" s="23" t="str">
        <f>IF(COUNTIF('[3]Correpondance  PREPA MARG'!A:A,'Prépa marge'!C738)=0,IF(U737="démarque connue (valeur)","",T737),'Prépa marge'!C738)</f>
        <v>Saurisserie</v>
      </c>
      <c r="U738" s="23" t="str">
        <f t="shared" si="410"/>
        <v/>
      </c>
      <c r="V738" t="str">
        <f>IF(U738="","",IF(U738="CA HT",SUMIF('[3]Correpondance  PREPA MARG'!A:A,'Prépa marge'!T738,'[3]Correpondance  PREPA MARG'!CO:CO),""))</f>
        <v/>
      </c>
      <c r="W738" t="str">
        <f t="shared" si="405"/>
        <v/>
      </c>
      <c r="X738" t="str">
        <f>IF(U738="","",IF(AND(U738="Marge ABACO (valeur)",X732=""),SUMIF('[3]Correpondance  PREPA MARG'!A:A,'Prépa marge'!T738,'[3]Correpondance  PREPA MARG'!DB:DB),""))</f>
        <v/>
      </c>
      <c r="Y738" t="str">
        <f>IF(U738="","",IF(U738="Frais accessoires",SUMIF('[3]Correpondance  PREPA MARG'!A:A,'Prépa marge'!T738,'[3]Correpondance  PREPA MARG'!AO:AO),""))</f>
        <v/>
      </c>
      <c r="Z738" t="str">
        <f>IF(U738="","",IF(U738="Cotisation Centrale",SUMIF('[3]Correpondance  PREPA MARG'!A:A,'Prépa marge'!T738,'[3]Correpondance  PREPA MARG'!BO:BO),""))</f>
        <v/>
      </c>
      <c r="AA738" t="str">
        <f>IF(U738="","",IF(U738="CA HT REEL",SUMIF('[3]Correpondance  PREPA MARG'!A:A,'Prépa marge'!T738,'[3]Correpondance  PREPA MARG'!AB:AB),""))</f>
        <v/>
      </c>
      <c r="AB738" t="str">
        <f>IF(U738="","",IF(U738="CAMV REEL",SUMIF('[3]Correpondance  PREPA MARG'!A:A,'Prépa marge'!T738,'[3]Correpondance  PREPA MARG'!BB:BB),""))</f>
        <v/>
      </c>
      <c r="AC738" t="str">
        <f>IF(U738="","",IF(U738="démarque connue (valeur)",SUMIF('[3]Correpondance  PREPA MARG'!A:A,'Prépa marge'!T738,'[3]Correpondance  PREPA MARG'!DO:DO),""))</f>
        <v/>
      </c>
      <c r="AD738" s="2" t="str">
        <f t="shared" si="408"/>
        <v/>
      </c>
      <c r="AF738" t="s">
        <v>20</v>
      </c>
    </row>
    <row r="739" spans="1:32">
      <c r="A739" s="23"/>
      <c r="B739" s="23"/>
      <c r="C739" s="23"/>
      <c r="D739" s="23"/>
      <c r="E739" s="23"/>
      <c r="F739" s="23"/>
      <c r="G739" s="23"/>
      <c r="H739" s="23"/>
      <c r="I739" s="23"/>
      <c r="J739" s="23"/>
      <c r="K739" s="23"/>
      <c r="L739" s="23"/>
      <c r="M739" s="23"/>
      <c r="N739" s="23"/>
      <c r="O739" s="23"/>
      <c r="P739" s="23"/>
      <c r="Q739" s="23"/>
      <c r="R739" s="29" t="s">
        <v>20</v>
      </c>
      <c r="S739" s="23"/>
      <c r="T739" s="23" t="str">
        <f>IF(COUNTIF('[3]Correpondance  PREPA MARG'!A:A,'Prépa marge'!C739)=0,IF(U738="démarque connue (valeur)","",T738),'Prépa marge'!C739)</f>
        <v>Saurisserie</v>
      </c>
      <c r="U739" s="23" t="str">
        <f t="shared" si="410"/>
        <v/>
      </c>
      <c r="V739" t="str">
        <f>IF(U739="","",IF(U739="CA HT",SUMIF('[3]Correpondance  PREPA MARG'!A:A,'Prépa marge'!T739,'[3]Correpondance  PREPA MARG'!CO:CO),""))</f>
        <v/>
      </c>
      <c r="W739" t="str">
        <f t="shared" si="405"/>
        <v/>
      </c>
      <c r="X739" t="str">
        <f>IF(U739="","",IF(AND(U739="Marge ABACO (valeur)",X733=""),SUMIF('[3]Correpondance  PREPA MARG'!A:A,'Prépa marge'!T739,'[3]Correpondance  PREPA MARG'!DB:DB),""))</f>
        <v/>
      </c>
      <c r="Y739" t="str">
        <f>IF(U739="","",IF(U739="Frais accessoires",SUMIF('[3]Correpondance  PREPA MARG'!A:A,'Prépa marge'!T739,'[3]Correpondance  PREPA MARG'!AO:AO),""))</f>
        <v/>
      </c>
      <c r="Z739" t="str">
        <f>IF(U739="","",IF(U739="Cotisation Centrale",SUMIF('[3]Correpondance  PREPA MARG'!A:A,'Prépa marge'!T739,'[3]Correpondance  PREPA MARG'!BO:BO),""))</f>
        <v/>
      </c>
      <c r="AA739" t="str">
        <f>IF(U739="","",IF(U739="CA HT REEL",SUMIF('[3]Correpondance  PREPA MARG'!A:A,'Prépa marge'!T739,'[3]Correpondance  PREPA MARG'!AB:AB),""))</f>
        <v/>
      </c>
      <c r="AB739" t="str">
        <f>IF(U739="","",IF(U739="CAMV REEL",SUMIF('[3]Correpondance  PREPA MARG'!A:A,'Prépa marge'!T739,'[3]Correpondance  PREPA MARG'!BB:BB),""))</f>
        <v/>
      </c>
      <c r="AC739" t="str">
        <f>IF(U739="","",IF(U739="démarque connue (valeur)",SUMIF('[3]Correpondance  PREPA MARG'!A:A,'Prépa marge'!T739,'[3]Correpondance  PREPA MARG'!DO:DO),""))</f>
        <v/>
      </c>
      <c r="AD739" s="2" t="str">
        <f t="shared" si="408"/>
        <v/>
      </c>
      <c r="AF739" t="s">
        <v>20</v>
      </c>
    </row>
    <row r="740" spans="1:32">
      <c r="A740" s="23"/>
      <c r="B740" s="23"/>
      <c r="C740" s="75" t="s">
        <v>28</v>
      </c>
      <c r="D740" s="76" t="str">
        <f t="shared" ref="D740:L740" si="421">IF(D760="ABACO","       NA",D732-D738)</f>
        <v xml:space="preserve">       NA</v>
      </c>
      <c r="E740" s="76" t="str">
        <f t="shared" si="421"/>
        <v xml:space="preserve">       NA</v>
      </c>
      <c r="F740" s="76" t="str">
        <f t="shared" si="421"/>
        <v xml:space="preserve">       NA</v>
      </c>
      <c r="G740" s="76" t="str">
        <f t="shared" si="421"/>
        <v xml:space="preserve">       NA</v>
      </c>
      <c r="H740" s="76">
        <f t="shared" si="421"/>
        <v>0</v>
      </c>
      <c r="I740" s="76">
        <f t="shared" si="421"/>
        <v>0</v>
      </c>
      <c r="J740" s="76">
        <f t="shared" si="421"/>
        <v>0</v>
      </c>
      <c r="K740" s="76">
        <f t="shared" si="421"/>
        <v>0</v>
      </c>
      <c r="L740" s="76">
        <f t="shared" si="421"/>
        <v>0</v>
      </c>
      <c r="M740" s="76">
        <f>IF(M760="ABACO","       NA",M732-M738)</f>
        <v>0</v>
      </c>
      <c r="N740" s="76">
        <f>IF(N760="ABACO","       NA",N732-N738)</f>
        <v>0</v>
      </c>
      <c r="O740" s="76">
        <f>IF(O760="ABACO","       NA",O732-O738)</f>
        <v>0</v>
      </c>
      <c r="P740" s="76">
        <f>IF(P760="ABACO","       NA",P732-P738)</f>
        <v>0</v>
      </c>
      <c r="Q740" s="23"/>
      <c r="R740" s="77" t="s">
        <v>20</v>
      </c>
      <c r="S740" s="23"/>
      <c r="T740" s="23" t="str">
        <f>IF(COUNTIF('[3]Correpondance  PREPA MARG'!A:A,'Prépa marge'!C740)=0,IF(U739="démarque connue (valeur)","",T739),'Prépa marge'!C740)</f>
        <v>Saurisserie</v>
      </c>
      <c r="U740" s="23" t="str">
        <f t="shared" si="410"/>
        <v/>
      </c>
      <c r="V740" t="str">
        <f>IF(U740="","",IF(U740="CA HT",SUMIF('[3]Correpondance  PREPA MARG'!A:A,'Prépa marge'!T740,'[3]Correpondance  PREPA MARG'!CO:CO),""))</f>
        <v/>
      </c>
      <c r="W740" t="str">
        <f t="shared" si="405"/>
        <v/>
      </c>
      <c r="X740" t="str">
        <f>IF(U740="","",IF(AND(U740="Marge ABACO (valeur)",X734=""),SUMIF('[3]Correpondance  PREPA MARG'!A:A,'Prépa marge'!T740,'[3]Correpondance  PREPA MARG'!DB:DB),""))</f>
        <v/>
      </c>
      <c r="Y740" t="str">
        <f>IF(U740="","",IF(U740="Frais accessoires",SUMIF('[3]Correpondance  PREPA MARG'!A:A,'Prépa marge'!T740,'[3]Correpondance  PREPA MARG'!AO:AO),""))</f>
        <v/>
      </c>
      <c r="Z740" t="str">
        <f>IF(U740="","",IF(U740="Cotisation Centrale",SUMIF('[3]Correpondance  PREPA MARG'!A:A,'Prépa marge'!T740,'[3]Correpondance  PREPA MARG'!BO:BO),""))</f>
        <v/>
      </c>
      <c r="AA740" t="str">
        <f>IF(U740="","",IF(U740="CA HT REEL",SUMIF('[3]Correpondance  PREPA MARG'!A:A,'Prépa marge'!T740,'[3]Correpondance  PREPA MARG'!AB:AB),""))</f>
        <v/>
      </c>
      <c r="AB740" t="str">
        <f>IF(U740="","",IF(U740="CAMV REEL",SUMIF('[3]Correpondance  PREPA MARG'!A:A,'Prépa marge'!T740,'[3]Correpondance  PREPA MARG'!BB:BB),""))</f>
        <v/>
      </c>
      <c r="AC740" t="str">
        <f>IF(U740="","",IF(U740="démarque connue (valeur)",SUMIF('[3]Correpondance  PREPA MARG'!A:A,'Prépa marge'!T740,'[3]Correpondance  PREPA MARG'!DO:DO),""))</f>
        <v/>
      </c>
      <c r="AD740" s="2" t="str">
        <f t="shared" si="408"/>
        <v/>
      </c>
      <c r="AF740" t="s">
        <v>20</v>
      </c>
    </row>
    <row r="741" spans="1:32">
      <c r="A741" s="23"/>
      <c r="B741" s="23"/>
      <c r="C741" s="23"/>
      <c r="D741" s="23"/>
      <c r="E741" s="23"/>
      <c r="F741" s="23"/>
      <c r="G741" s="23"/>
      <c r="H741" s="23"/>
      <c r="I741" s="23"/>
      <c r="J741" s="23"/>
      <c r="K741" s="23"/>
      <c r="L741" s="23"/>
      <c r="M741" s="23"/>
      <c r="N741" s="23"/>
      <c r="O741" s="23"/>
      <c r="P741" s="23"/>
      <c r="Q741" s="23"/>
      <c r="R741" s="29" t="s">
        <v>20</v>
      </c>
      <c r="S741" s="23"/>
      <c r="T741" s="23" t="str">
        <f>IF(COUNTIF('[3]Correpondance  PREPA MARG'!A:A,'Prépa marge'!C741)=0,IF(U740="démarque connue (valeur)","",T740),'Prépa marge'!C741)</f>
        <v>Saurisserie</v>
      </c>
      <c r="U741" s="23" t="str">
        <f t="shared" si="410"/>
        <v/>
      </c>
      <c r="V741" t="str">
        <f>IF(U741="","",IF(U741="CA HT",SUMIF('[3]Correpondance  PREPA MARG'!A:A,'Prépa marge'!T741,'[3]Correpondance  PREPA MARG'!CO:CO),""))</f>
        <v/>
      </c>
      <c r="W741" t="str">
        <f t="shared" si="405"/>
        <v/>
      </c>
      <c r="X741" t="str">
        <f>IF(U741="","",IF(AND(U741="Marge ABACO (valeur)",X735=""),SUMIF('[3]Correpondance  PREPA MARG'!A:A,'Prépa marge'!T741,'[3]Correpondance  PREPA MARG'!DB:DB),""))</f>
        <v/>
      </c>
      <c r="Y741" t="str">
        <f>IF(U741="","",IF(U741="Frais accessoires",SUMIF('[3]Correpondance  PREPA MARG'!A:A,'Prépa marge'!T741,'[3]Correpondance  PREPA MARG'!AO:AO),""))</f>
        <v/>
      </c>
      <c r="Z741" t="str">
        <f>IF(U741="","",IF(U741="Cotisation Centrale",SUMIF('[3]Correpondance  PREPA MARG'!A:A,'Prépa marge'!T741,'[3]Correpondance  PREPA MARG'!BO:BO),""))</f>
        <v/>
      </c>
      <c r="AA741" t="str">
        <f>IF(U741="","",IF(U741="CA HT REEL",SUMIF('[3]Correpondance  PREPA MARG'!A:A,'Prépa marge'!T741,'[3]Correpondance  PREPA MARG'!AB:AB),""))</f>
        <v/>
      </c>
      <c r="AB741" t="str">
        <f>IF(U741="","",IF(U741="CAMV REEL",SUMIF('[3]Correpondance  PREPA MARG'!A:A,'Prépa marge'!T741,'[3]Correpondance  PREPA MARG'!BB:BB),""))</f>
        <v/>
      </c>
      <c r="AC741" t="str">
        <f>IF(U741="","",IF(U741="démarque connue (valeur)",SUMIF('[3]Correpondance  PREPA MARG'!A:A,'Prépa marge'!T741,'[3]Correpondance  PREPA MARG'!DO:DO),""))</f>
        <v/>
      </c>
      <c r="AD741" s="2" t="str">
        <f t="shared" si="408"/>
        <v/>
      </c>
      <c r="AF741" t="s">
        <v>20</v>
      </c>
    </row>
    <row r="742" spans="1:32" ht="15.75" thickBot="1">
      <c r="A742" s="23"/>
      <c r="B742" s="23"/>
      <c r="C742" s="30" t="s">
        <v>29</v>
      </c>
      <c r="D742" s="31"/>
      <c r="E742" s="31"/>
      <c r="F742" s="31"/>
      <c r="G742" s="31"/>
      <c r="H742" s="31"/>
      <c r="I742" s="31"/>
      <c r="J742" s="31"/>
      <c r="K742" s="31"/>
      <c r="L742" s="31"/>
      <c r="M742" s="31"/>
      <c r="N742" s="31"/>
      <c r="O742" s="31"/>
      <c r="P742" s="32"/>
      <c r="Q742" s="23"/>
      <c r="R742" s="33" t="s">
        <v>20</v>
      </c>
      <c r="S742" s="23"/>
      <c r="T742" s="23" t="str">
        <f>IF(COUNTIF('[3]Correpondance  PREPA MARG'!A:A,'Prépa marge'!C742)=0,IF(U741="démarque connue (valeur)","",T741),'Prépa marge'!C742)</f>
        <v>Saurisserie</v>
      </c>
      <c r="U742" s="23" t="str">
        <f t="shared" si="410"/>
        <v/>
      </c>
      <c r="V742" t="str">
        <f>IF(U742="","",IF(U742="CA HT",SUMIF('[3]Correpondance  PREPA MARG'!A:A,'Prépa marge'!T742,'[3]Correpondance  PREPA MARG'!CO:CO),""))</f>
        <v/>
      </c>
      <c r="W742" t="str">
        <f t="shared" si="405"/>
        <v/>
      </c>
      <c r="X742" t="str">
        <f>IF(U742="","",IF(AND(U742="Marge ABACO (valeur)",X736=""),SUMIF('[3]Correpondance  PREPA MARG'!A:A,'Prépa marge'!T742,'[3]Correpondance  PREPA MARG'!DB:DB),""))</f>
        <v/>
      </c>
      <c r="Y742" t="str">
        <f>IF(U742="","",IF(U742="Frais accessoires",SUMIF('[3]Correpondance  PREPA MARG'!A:A,'Prépa marge'!T742,'[3]Correpondance  PREPA MARG'!AO:AO),""))</f>
        <v/>
      </c>
      <c r="Z742" t="str">
        <f>IF(U742="","",IF(U742="Cotisation Centrale",SUMIF('[3]Correpondance  PREPA MARG'!A:A,'Prépa marge'!T742,'[3]Correpondance  PREPA MARG'!BO:BO),""))</f>
        <v/>
      </c>
      <c r="AA742" t="str">
        <f>IF(U742="","",IF(U742="CA HT REEL",SUMIF('[3]Correpondance  PREPA MARG'!A:A,'Prépa marge'!T742,'[3]Correpondance  PREPA MARG'!AB:AB),""))</f>
        <v/>
      </c>
      <c r="AB742" t="str">
        <f>IF(U742="","",IF(U742="CAMV REEL",SUMIF('[3]Correpondance  PREPA MARG'!A:A,'Prépa marge'!T742,'[3]Correpondance  PREPA MARG'!BB:BB),""))</f>
        <v/>
      </c>
      <c r="AC742" t="str">
        <f>IF(U742="","",IF(U742="démarque connue (valeur)",SUMIF('[3]Correpondance  PREPA MARG'!A:A,'Prépa marge'!T742,'[3]Correpondance  PREPA MARG'!DO:DO),""))</f>
        <v/>
      </c>
      <c r="AD742" s="2" t="str">
        <f t="shared" si="408"/>
        <v/>
      </c>
      <c r="AF742" t="s">
        <v>20</v>
      </c>
    </row>
    <row r="743" spans="1:32" ht="15.75" thickBot="1">
      <c r="A743" s="23"/>
      <c r="B743" s="23"/>
      <c r="C743" s="54" t="s">
        <v>7</v>
      </c>
      <c r="D743" s="78"/>
      <c r="E743" s="79"/>
      <c r="F743" s="79"/>
      <c r="G743" s="79"/>
      <c r="H743" s="79"/>
      <c r="I743" s="79"/>
      <c r="J743" s="79"/>
      <c r="K743" s="79"/>
      <c r="L743" s="79"/>
      <c r="M743" s="79"/>
      <c r="N743" s="79"/>
      <c r="O743" s="80"/>
      <c r="P743" s="44">
        <f>SUM(D743:O743)</f>
        <v>0</v>
      </c>
      <c r="Q743" s="23"/>
      <c r="R743" s="45">
        <v>884</v>
      </c>
      <c r="S743" s="23"/>
      <c r="T743" s="23" t="str">
        <f>IF(COUNTIF('[3]Correpondance  PREPA MARG'!A:A,'Prépa marge'!C743)=0,IF(U742="démarque connue (valeur)","",T742),'Prépa marge'!C743)</f>
        <v>Saurisserie</v>
      </c>
      <c r="U743" s="23" t="str">
        <f t="shared" si="410"/>
        <v>démarque connue (valeur)</v>
      </c>
      <c r="V743" t="str">
        <f>IF(U743="","",IF(U743="CA HT",SUMIF('[3]Correpondance  PREPA MARG'!A:A,'Prépa marge'!T743,'[3]Correpondance  PREPA MARG'!CO:CO),""))</f>
        <v/>
      </c>
      <c r="W743" t="str">
        <f t="shared" si="405"/>
        <v/>
      </c>
      <c r="X743" t="str">
        <f>IF(U743="","",IF(AND(U743="Marge ABACO (valeur)",X737=""),SUMIF('[3]Correpondance  PREPA MARG'!A:A,'Prépa marge'!T743,'[3]Correpondance  PREPA MARG'!DB:DB),""))</f>
        <v/>
      </c>
      <c r="Y743" t="str">
        <f>IF(U743="","",IF(U743="Frais accessoires",SUMIF('[3]Correpondance  PREPA MARG'!A:A,'Prépa marge'!T743,'[3]Correpondance  PREPA MARG'!AO:AO),""))</f>
        <v/>
      </c>
      <c r="Z743" t="str">
        <f>IF(U743="","",IF(U743="Cotisation Centrale",SUMIF('[3]Correpondance  PREPA MARG'!A:A,'Prépa marge'!T743,'[3]Correpondance  PREPA MARG'!BO:BO),""))</f>
        <v/>
      </c>
      <c r="AA743" t="str">
        <f>IF(U743="","",IF(U743="CA HT REEL",SUMIF('[3]Correpondance  PREPA MARG'!A:A,'Prépa marge'!T743,'[3]Correpondance  PREPA MARG'!AB:AB),""))</f>
        <v/>
      </c>
      <c r="AB743" t="str">
        <f>IF(U743="","",IF(U743="CAMV REEL",SUMIF('[3]Correpondance  PREPA MARG'!A:A,'Prépa marge'!T743,'[3]Correpondance  PREPA MARG'!BB:BB),""))</f>
        <v/>
      </c>
      <c r="AC743">
        <f ca="1">IF(U743="","",IF(U743="démarque connue (valeur)",SUMIF('[3]Correpondance  PREPA MARG'!A:A,'Prépa marge'!T743,'[3]Correpondance  PREPA MARG'!DO:DO),""))</f>
        <v>29</v>
      </c>
      <c r="AD743" s="2">
        <f t="shared" ca="1" si="408"/>
        <v>29</v>
      </c>
      <c r="AF743">
        <v>826</v>
      </c>
    </row>
    <row r="744" spans="1:32" ht="15.75" thickBot="1">
      <c r="A744" s="23"/>
      <c r="B744" s="23"/>
      <c r="C744" s="59" t="s">
        <v>30</v>
      </c>
      <c r="D744" s="81">
        <f t="shared" ref="D744:L744" si="422">IF(D735=0,0,D743/D735)</f>
        <v>0</v>
      </c>
      <c r="E744" s="81">
        <f t="shared" si="422"/>
        <v>0</v>
      </c>
      <c r="F744" s="81">
        <f t="shared" si="422"/>
        <v>0</v>
      </c>
      <c r="G744" s="81">
        <f t="shared" si="422"/>
        <v>0</v>
      </c>
      <c r="H744" s="81">
        <f t="shared" si="422"/>
        <v>0</v>
      </c>
      <c r="I744" s="81">
        <f t="shared" si="422"/>
        <v>0</v>
      </c>
      <c r="J744" s="81">
        <f t="shared" si="422"/>
        <v>0</v>
      </c>
      <c r="K744" s="81">
        <f t="shared" si="422"/>
        <v>0</v>
      </c>
      <c r="L744" s="81">
        <f t="shared" si="422"/>
        <v>0</v>
      </c>
      <c r="M744" s="81">
        <f>IF(M735=0,0,M743/M735)</f>
        <v>0</v>
      </c>
      <c r="N744" s="81">
        <f>IF(N735=0,0,N743/N735)</f>
        <v>0</v>
      </c>
      <c r="O744" s="81">
        <f>IF(O735=0,0,O743/O735)</f>
        <v>0</v>
      </c>
      <c r="P744" s="82">
        <f>IF(P735=0,0,P743/P735)</f>
        <v>0</v>
      </c>
      <c r="Q744" s="23"/>
      <c r="R744" s="83" t="s">
        <v>20</v>
      </c>
      <c r="S744" s="23"/>
      <c r="T744" s="23" t="str">
        <f>IF(COUNTIF('[3]Correpondance  PREPA MARG'!A:A,'Prépa marge'!C744)=0,IF(U743="démarque connue (valeur)","",T743),'Prépa marge'!C744)</f>
        <v/>
      </c>
      <c r="U744" s="23" t="str">
        <f t="shared" si="410"/>
        <v/>
      </c>
      <c r="V744" t="str">
        <f>IF(U744="","",IF(U744="CA HT",SUMIF('[3]Correpondance  PREPA MARG'!A:A,'Prépa marge'!T744,'[3]Correpondance  PREPA MARG'!CO:CO),""))</f>
        <v/>
      </c>
      <c r="W744" t="str">
        <f t="shared" si="405"/>
        <v/>
      </c>
      <c r="X744" t="str">
        <f>IF(U744="","",IF(AND(U744="Marge ABACO (valeur)",X738=""),SUMIF('[3]Correpondance  PREPA MARG'!A:A,'Prépa marge'!T744,'[3]Correpondance  PREPA MARG'!DB:DB),""))</f>
        <v/>
      </c>
      <c r="Y744" t="str">
        <f>IF(U744="","",IF(U744="Frais accessoires",SUMIF('[3]Correpondance  PREPA MARG'!A:A,'Prépa marge'!T744,'[3]Correpondance  PREPA MARG'!AO:AO),""))</f>
        <v/>
      </c>
      <c r="Z744" t="str">
        <f>IF(U744="","",IF(U744="Cotisation Centrale",SUMIF('[3]Correpondance  PREPA MARG'!A:A,'Prépa marge'!T744,'[3]Correpondance  PREPA MARG'!BO:BO),""))</f>
        <v/>
      </c>
      <c r="AA744" t="str">
        <f>IF(U744="","",IF(U744="CA HT REEL",SUMIF('[3]Correpondance  PREPA MARG'!A:A,'Prépa marge'!T744,'[3]Correpondance  PREPA MARG'!AB:AB),""))</f>
        <v/>
      </c>
      <c r="AB744" t="str">
        <f>IF(U744="","",IF(U744="CAMV REEL",SUMIF('[3]Correpondance  PREPA MARG'!A:A,'Prépa marge'!T744,'[3]Correpondance  PREPA MARG'!BB:BB),""))</f>
        <v/>
      </c>
      <c r="AC744" t="str">
        <f>IF(U744="","",IF(U744="démarque connue (valeur)",SUMIF('[3]Correpondance  PREPA MARG'!A:A,'Prépa marge'!T744,'[3]Correpondance  PREPA MARG'!DO:DO),""))</f>
        <v/>
      </c>
      <c r="AD744" s="2" t="str">
        <f t="shared" si="408"/>
        <v/>
      </c>
      <c r="AF744" t="s">
        <v>20</v>
      </c>
    </row>
    <row r="745" spans="1:32" ht="15.75" thickBot="1">
      <c r="A745" s="23"/>
      <c r="B745" s="23"/>
      <c r="C745" s="84" t="s">
        <v>31</v>
      </c>
      <c r="D745" s="85"/>
      <c r="E745" s="86"/>
      <c r="F745" s="86"/>
      <c r="G745" s="86"/>
      <c r="H745" s="86"/>
      <c r="I745" s="86"/>
      <c r="J745" s="86"/>
      <c r="K745" s="86"/>
      <c r="L745" s="86"/>
      <c r="M745" s="86"/>
      <c r="N745" s="86"/>
      <c r="O745" s="87"/>
      <c r="P745" s="88">
        <f>IF(P735&lt;&gt;0,P746/P735,0)</f>
        <v>0</v>
      </c>
      <c r="Q745" s="23"/>
      <c r="R745" s="83" t="s">
        <v>20</v>
      </c>
      <c r="S745" s="23"/>
      <c r="T745" s="23" t="str">
        <f>IF(COUNTIF('[3]Correpondance  PREPA MARG'!A:A,'Prépa marge'!C745)=0,IF(U744="démarque connue (valeur)","",T744),'Prépa marge'!C745)</f>
        <v/>
      </c>
      <c r="U745" s="23" t="str">
        <f t="shared" si="410"/>
        <v/>
      </c>
      <c r="V745" t="str">
        <f>IF(U745="","",IF(U745="CA HT",SUMIF('[3]Correpondance  PREPA MARG'!A:A,'Prépa marge'!T745,'[3]Correpondance  PREPA MARG'!CO:CO),""))</f>
        <v/>
      </c>
      <c r="W745" t="str">
        <f t="shared" si="405"/>
        <v/>
      </c>
      <c r="X745" t="str">
        <f>IF(U745="","",IF(AND(U745="Marge ABACO (valeur)",X739=""),SUMIF('[3]Correpondance  PREPA MARG'!A:A,'Prépa marge'!T745,'[3]Correpondance  PREPA MARG'!DB:DB),""))</f>
        <v/>
      </c>
      <c r="Y745" t="str">
        <f>IF(U745="","",IF(U745="Frais accessoires",SUMIF('[3]Correpondance  PREPA MARG'!A:A,'Prépa marge'!T745,'[3]Correpondance  PREPA MARG'!AO:AO),""))</f>
        <v/>
      </c>
      <c r="Z745" t="str">
        <f>IF(U745="","",IF(U745="Cotisation Centrale",SUMIF('[3]Correpondance  PREPA MARG'!A:A,'Prépa marge'!T745,'[3]Correpondance  PREPA MARG'!BO:BO),""))</f>
        <v/>
      </c>
      <c r="AA745" t="str">
        <f>IF(U745="","",IF(U745="CA HT REEL",SUMIF('[3]Correpondance  PREPA MARG'!A:A,'Prépa marge'!T745,'[3]Correpondance  PREPA MARG'!AB:AB),""))</f>
        <v/>
      </c>
      <c r="AB745" t="str">
        <f>IF(U745="","",IF(U745="CAMV REEL",SUMIF('[3]Correpondance  PREPA MARG'!A:A,'Prépa marge'!T745,'[3]Correpondance  PREPA MARG'!BB:BB),""))</f>
        <v/>
      </c>
      <c r="AC745" t="str">
        <f>IF(U745="","",IF(U745="démarque connue (valeur)",SUMIF('[3]Correpondance  PREPA MARG'!A:A,'Prépa marge'!T745,'[3]Correpondance  PREPA MARG'!DO:DO),""))</f>
        <v/>
      </c>
      <c r="AD745" s="2" t="str">
        <f t="shared" si="408"/>
        <v/>
      </c>
      <c r="AF745" t="s">
        <v>20</v>
      </c>
    </row>
    <row r="746" spans="1:32" ht="15.75" thickBot="1">
      <c r="A746" s="23"/>
      <c r="B746" s="23"/>
      <c r="C746" s="89" t="s">
        <v>32</v>
      </c>
      <c r="D746" s="47">
        <f t="shared" ref="D746:L746" si="423">D735*D745</f>
        <v>0</v>
      </c>
      <c r="E746" s="47">
        <f t="shared" si="423"/>
        <v>0</v>
      </c>
      <c r="F746" s="47">
        <f t="shared" si="423"/>
        <v>0</v>
      </c>
      <c r="G746" s="47">
        <f t="shared" si="423"/>
        <v>0</v>
      </c>
      <c r="H746" s="47">
        <f t="shared" si="423"/>
        <v>0</v>
      </c>
      <c r="I746" s="47">
        <f t="shared" si="423"/>
        <v>0</v>
      </c>
      <c r="J746" s="47">
        <f t="shared" si="423"/>
        <v>0</v>
      </c>
      <c r="K746" s="47">
        <f t="shared" si="423"/>
        <v>0</v>
      </c>
      <c r="L746" s="47">
        <f t="shared" si="423"/>
        <v>0</v>
      </c>
      <c r="M746" s="47">
        <f>M735*M745</f>
        <v>0</v>
      </c>
      <c r="N746" s="47">
        <f>N735*N745</f>
        <v>0</v>
      </c>
      <c r="O746" s="47">
        <f>O735*O745</f>
        <v>0</v>
      </c>
      <c r="P746" s="90">
        <f>SUM(D746:O746)</f>
        <v>0</v>
      </c>
      <c r="Q746" s="23"/>
      <c r="R746" s="91" t="s">
        <v>20</v>
      </c>
      <c r="S746" s="92"/>
      <c r="T746" s="23" t="str">
        <f>IF(COUNTIF('[3]Correpondance  PREPA MARG'!A:A,'Prépa marge'!C746)=0,IF(U745="démarque connue (valeur)","",T745),'Prépa marge'!C746)</f>
        <v/>
      </c>
      <c r="U746" s="23" t="str">
        <f t="shared" si="410"/>
        <v/>
      </c>
      <c r="V746" t="str">
        <f>IF(U746="","",IF(U746="CA HT",SUMIF('[3]Correpondance  PREPA MARG'!A:A,'Prépa marge'!T746,'[3]Correpondance  PREPA MARG'!CO:CO),""))</f>
        <v/>
      </c>
      <c r="W746" t="str">
        <f t="shared" si="405"/>
        <v/>
      </c>
      <c r="X746" t="str">
        <f>IF(U746="","",IF(AND(U746="Marge ABACO (valeur)",X740=""),SUMIF('[3]Correpondance  PREPA MARG'!A:A,'Prépa marge'!T746,'[3]Correpondance  PREPA MARG'!DB:DB),""))</f>
        <v/>
      </c>
      <c r="Y746" t="str">
        <f>IF(U746="","",IF(U746="Frais accessoires",SUMIF('[3]Correpondance  PREPA MARG'!A:A,'Prépa marge'!T746,'[3]Correpondance  PREPA MARG'!AO:AO),""))</f>
        <v/>
      </c>
      <c r="Z746" t="str">
        <f>IF(U746="","",IF(U746="Cotisation Centrale",SUMIF('[3]Correpondance  PREPA MARG'!A:A,'Prépa marge'!T746,'[3]Correpondance  PREPA MARG'!BO:BO),""))</f>
        <v/>
      </c>
      <c r="AA746" t="str">
        <f>IF(U746="","",IF(U746="CA HT REEL",SUMIF('[3]Correpondance  PREPA MARG'!A:A,'Prépa marge'!T746,'[3]Correpondance  PREPA MARG'!AB:AB),""))</f>
        <v/>
      </c>
      <c r="AB746" t="str">
        <f>IF(U746="","",IF(U746="CAMV REEL",SUMIF('[3]Correpondance  PREPA MARG'!A:A,'Prépa marge'!T746,'[3]Correpondance  PREPA MARG'!BB:BB),""))</f>
        <v/>
      </c>
      <c r="AC746" t="str">
        <f>IF(U746="","",IF(U746="démarque connue (valeur)",SUMIF('[3]Correpondance  PREPA MARG'!A:A,'Prépa marge'!T746,'[3]Correpondance  PREPA MARG'!DO:DO),""))</f>
        <v/>
      </c>
      <c r="AD746" s="2" t="str">
        <f t="shared" si="408"/>
        <v/>
      </c>
      <c r="AF746" t="s">
        <v>20</v>
      </c>
    </row>
    <row r="747" spans="1:32" ht="15.75" thickBot="1">
      <c r="A747" s="23"/>
      <c r="B747" s="23"/>
      <c r="C747" s="84" t="s">
        <v>33</v>
      </c>
      <c r="D747" s="93"/>
      <c r="E747" s="94"/>
      <c r="F747" s="94"/>
      <c r="G747" s="94"/>
      <c r="H747" s="94"/>
      <c r="I747" s="94"/>
      <c r="J747" s="94"/>
      <c r="K747" s="94"/>
      <c r="L747" s="94"/>
      <c r="M747" s="94"/>
      <c r="N747" s="94"/>
      <c r="O747" s="95"/>
      <c r="P747" s="96">
        <f>SUM(D747:O747)</f>
        <v>0</v>
      </c>
      <c r="Q747" s="23"/>
      <c r="R747" s="91" t="s">
        <v>20</v>
      </c>
      <c r="S747" s="92"/>
      <c r="T747" s="23" t="str">
        <f>IF(COUNTIF('[3]Correpondance  PREPA MARG'!A:A,'Prépa marge'!C747)=0,IF(U746="démarque connue (valeur)","",T746),'Prépa marge'!C747)</f>
        <v/>
      </c>
      <c r="U747" s="23" t="str">
        <f t="shared" si="410"/>
        <v/>
      </c>
      <c r="V747" t="str">
        <f>IF(U747="","",IF(U747="CA HT",SUMIF('[3]Correpondance  PREPA MARG'!A:A,'Prépa marge'!T747,'[3]Correpondance  PREPA MARG'!CO:CO),""))</f>
        <v/>
      </c>
      <c r="W747" t="str">
        <f t="shared" si="405"/>
        <v/>
      </c>
      <c r="X747" t="str">
        <f>IF(U747="","",IF(AND(U747="Marge ABACO (valeur)",X741=""),SUMIF('[3]Correpondance  PREPA MARG'!A:A,'Prépa marge'!T747,'[3]Correpondance  PREPA MARG'!DB:DB),""))</f>
        <v/>
      </c>
      <c r="Y747" t="str">
        <f>IF(U747="","",IF(U747="Frais accessoires",SUMIF('[3]Correpondance  PREPA MARG'!A:A,'Prépa marge'!T747,'[3]Correpondance  PREPA MARG'!AO:AO),""))</f>
        <v/>
      </c>
      <c r="Z747" t="str">
        <f>IF(U747="","",IF(U747="Cotisation Centrale",SUMIF('[3]Correpondance  PREPA MARG'!A:A,'Prépa marge'!T747,'[3]Correpondance  PREPA MARG'!BO:BO),""))</f>
        <v/>
      </c>
      <c r="AA747" t="str">
        <f>IF(U747="","",IF(U747="CA HT REEL",SUMIF('[3]Correpondance  PREPA MARG'!A:A,'Prépa marge'!T747,'[3]Correpondance  PREPA MARG'!AB:AB),""))</f>
        <v/>
      </c>
      <c r="AB747" t="str">
        <f>IF(U747="","",IF(U747="CAMV REEL",SUMIF('[3]Correpondance  PREPA MARG'!A:A,'Prépa marge'!T747,'[3]Correpondance  PREPA MARG'!BB:BB),""))</f>
        <v/>
      </c>
      <c r="AC747" t="str">
        <f>IF(U747="","",IF(U747="démarque connue (valeur)",SUMIF('[3]Correpondance  PREPA MARG'!A:A,'Prépa marge'!T747,'[3]Correpondance  PREPA MARG'!DO:DO),""))</f>
        <v/>
      </c>
      <c r="AD747" s="2" t="str">
        <f t="shared" si="408"/>
        <v/>
      </c>
      <c r="AF747" t="s">
        <v>20</v>
      </c>
    </row>
    <row r="748" spans="1:32">
      <c r="A748" s="23"/>
      <c r="B748" s="23"/>
      <c r="C748" s="59" t="s">
        <v>34</v>
      </c>
      <c r="D748" s="81">
        <f t="shared" ref="D748:L748" si="424">IF(D735&lt;&gt;0,D747/D735,0)</f>
        <v>0</v>
      </c>
      <c r="E748" s="81">
        <f t="shared" si="424"/>
        <v>0</v>
      </c>
      <c r="F748" s="81">
        <f t="shared" si="424"/>
        <v>0</v>
      </c>
      <c r="G748" s="81">
        <f t="shared" si="424"/>
        <v>0</v>
      </c>
      <c r="H748" s="81">
        <f t="shared" si="424"/>
        <v>0</v>
      </c>
      <c r="I748" s="81">
        <f t="shared" si="424"/>
        <v>0</v>
      </c>
      <c r="J748" s="81">
        <f t="shared" si="424"/>
        <v>0</v>
      </c>
      <c r="K748" s="81">
        <f t="shared" si="424"/>
        <v>0</v>
      </c>
      <c r="L748" s="81">
        <f t="shared" si="424"/>
        <v>0</v>
      </c>
      <c r="M748" s="81">
        <f>IF(M735&lt;&gt;0,M747/M735,0)</f>
        <v>0</v>
      </c>
      <c r="N748" s="81">
        <f>IF(N735&lt;&gt;0,N747/N735,0)</f>
        <v>0</v>
      </c>
      <c r="O748" s="81">
        <f>IF(O735&lt;&gt;0,O747/O735,0)</f>
        <v>0</v>
      </c>
      <c r="P748" s="82">
        <f>IF(P735&lt;&gt;0,P747/P735,0)</f>
        <v>0</v>
      </c>
      <c r="Q748" s="23"/>
      <c r="R748" s="83" t="s">
        <v>20</v>
      </c>
      <c r="S748" s="97"/>
      <c r="T748" s="23" t="str">
        <f>IF(COUNTIF('[3]Correpondance  PREPA MARG'!A:A,'Prépa marge'!C748)=0,IF(U747="démarque connue (valeur)","",T747),'Prépa marge'!C748)</f>
        <v/>
      </c>
      <c r="U748" s="23" t="str">
        <f t="shared" si="410"/>
        <v/>
      </c>
      <c r="V748" t="str">
        <f>IF(U748="","",IF(U748="CA HT",SUMIF('[3]Correpondance  PREPA MARG'!A:A,'Prépa marge'!T748,'[3]Correpondance  PREPA MARG'!CO:CO),""))</f>
        <v/>
      </c>
      <c r="W748" t="str">
        <f t="shared" si="405"/>
        <v/>
      </c>
      <c r="X748" t="str">
        <f>IF(U748="","",IF(AND(U748="Marge ABACO (valeur)",X742=""),SUMIF('[3]Correpondance  PREPA MARG'!A:A,'Prépa marge'!T748,'[3]Correpondance  PREPA MARG'!DB:DB),""))</f>
        <v/>
      </c>
      <c r="Y748" t="str">
        <f>IF(U748="","",IF(U748="Frais accessoires",SUMIF('[3]Correpondance  PREPA MARG'!A:A,'Prépa marge'!T748,'[3]Correpondance  PREPA MARG'!AO:AO),""))</f>
        <v/>
      </c>
      <c r="Z748" t="str">
        <f>IF(U748="","",IF(U748="Cotisation Centrale",SUMIF('[3]Correpondance  PREPA MARG'!A:A,'Prépa marge'!T748,'[3]Correpondance  PREPA MARG'!BO:BO),""))</f>
        <v/>
      </c>
      <c r="AA748" t="str">
        <f>IF(U748="","",IF(U748="CA HT REEL",SUMIF('[3]Correpondance  PREPA MARG'!A:A,'Prépa marge'!T748,'[3]Correpondance  PREPA MARG'!AB:AB),""))</f>
        <v/>
      </c>
      <c r="AB748" t="str">
        <f>IF(U748="","",IF(U748="CAMV REEL",SUMIF('[3]Correpondance  PREPA MARG'!A:A,'Prépa marge'!T748,'[3]Correpondance  PREPA MARG'!BB:BB),""))</f>
        <v/>
      </c>
      <c r="AC748" t="str">
        <f>IF(U748="","",IF(U748="démarque connue (valeur)",SUMIF('[3]Correpondance  PREPA MARG'!A:A,'Prépa marge'!T748,'[3]Correpondance  PREPA MARG'!DO:DO),""))</f>
        <v/>
      </c>
      <c r="AD748" s="2" t="str">
        <f t="shared" si="408"/>
        <v/>
      </c>
      <c r="AF748" t="s">
        <v>20</v>
      </c>
    </row>
    <row r="749" spans="1:32">
      <c r="A749" s="23"/>
      <c r="B749" s="23"/>
      <c r="C749" s="59" t="s">
        <v>35</v>
      </c>
      <c r="D749" s="98">
        <f>D723-D735</f>
        <v>0</v>
      </c>
      <c r="E749" s="98">
        <f>E723-E735</f>
        <v>0</v>
      </c>
      <c r="F749" s="98">
        <f>F723-F735</f>
        <v>0</v>
      </c>
      <c r="G749" s="98">
        <f t="shared" ref="G749:L749" si="425">G723-G735</f>
        <v>0</v>
      </c>
      <c r="H749" s="98">
        <f t="shared" si="425"/>
        <v>0</v>
      </c>
      <c r="I749" s="98">
        <f t="shared" si="425"/>
        <v>0</v>
      </c>
      <c r="J749" s="98">
        <f t="shared" si="425"/>
        <v>0</v>
      </c>
      <c r="K749" s="98">
        <f t="shared" si="425"/>
        <v>0</v>
      </c>
      <c r="L749" s="98">
        <f t="shared" si="425"/>
        <v>0</v>
      </c>
      <c r="M749" s="98">
        <f>M723-M735</f>
        <v>0</v>
      </c>
      <c r="N749" s="98">
        <f>N723-N735</f>
        <v>0</v>
      </c>
      <c r="O749" s="98">
        <f>O723-O735</f>
        <v>0</v>
      </c>
      <c r="P749" s="74">
        <f>SUM(D749:O749)</f>
        <v>0</v>
      </c>
      <c r="Q749" s="23"/>
      <c r="R749" s="57" t="s">
        <v>20</v>
      </c>
      <c r="S749" s="92"/>
      <c r="T749" s="23" t="str">
        <f>IF(COUNTIF('[3]Correpondance  PREPA MARG'!A:A,'Prépa marge'!C749)=0,IF(U748="démarque connue (valeur)","",T748),'Prépa marge'!C749)</f>
        <v/>
      </c>
      <c r="U749" s="23" t="str">
        <f t="shared" si="410"/>
        <v/>
      </c>
      <c r="V749" t="str">
        <f>IF(U749="","",IF(U749="CA HT",SUMIF('[3]Correpondance  PREPA MARG'!A:A,'Prépa marge'!T749,'[3]Correpondance  PREPA MARG'!CO:CO),""))</f>
        <v/>
      </c>
      <c r="W749" t="str">
        <f t="shared" si="405"/>
        <v/>
      </c>
      <c r="X749" t="str">
        <f>IF(U749="","",IF(AND(U749="Marge ABACO (valeur)",X743=""),SUMIF('[3]Correpondance  PREPA MARG'!A:A,'Prépa marge'!T749,'[3]Correpondance  PREPA MARG'!DB:DB),""))</f>
        <v/>
      </c>
      <c r="Y749" t="str">
        <f>IF(U749="","",IF(U749="Frais accessoires",SUMIF('[3]Correpondance  PREPA MARG'!A:A,'Prépa marge'!T749,'[3]Correpondance  PREPA MARG'!AO:AO),""))</f>
        <v/>
      </c>
      <c r="Z749" t="str">
        <f>IF(U749="","",IF(U749="Cotisation Centrale",SUMIF('[3]Correpondance  PREPA MARG'!A:A,'Prépa marge'!T749,'[3]Correpondance  PREPA MARG'!BO:BO),""))</f>
        <v/>
      </c>
      <c r="AA749" t="str">
        <f>IF(U749="","",IF(U749="CA HT REEL",SUMIF('[3]Correpondance  PREPA MARG'!A:A,'Prépa marge'!T749,'[3]Correpondance  PREPA MARG'!AB:AB),""))</f>
        <v/>
      </c>
      <c r="AB749" t="str">
        <f>IF(U749="","",IF(U749="CAMV REEL",SUMIF('[3]Correpondance  PREPA MARG'!A:A,'Prépa marge'!T749,'[3]Correpondance  PREPA MARG'!BB:BB),""))</f>
        <v/>
      </c>
      <c r="AC749" t="str">
        <f>IF(U749="","",IF(U749="démarque connue (valeur)",SUMIF('[3]Correpondance  PREPA MARG'!A:A,'Prépa marge'!T749,'[3]Correpondance  PREPA MARG'!DO:DO),""))</f>
        <v/>
      </c>
      <c r="AD749" s="2" t="str">
        <f t="shared" si="408"/>
        <v/>
      </c>
      <c r="AF749" t="s">
        <v>20</v>
      </c>
    </row>
    <row r="750" spans="1:32">
      <c r="A750" s="23"/>
      <c r="B750" s="23"/>
      <c r="C750" s="59" t="s">
        <v>22</v>
      </c>
      <c r="D750" s="99">
        <f t="shared" ref="D750:L750" si="426">IF(D735&lt;&gt;0,D749/D735,0)</f>
        <v>0</v>
      </c>
      <c r="E750" s="99">
        <f t="shared" si="426"/>
        <v>0</v>
      </c>
      <c r="F750" s="99">
        <f t="shared" si="426"/>
        <v>0</v>
      </c>
      <c r="G750" s="99">
        <f t="shared" si="426"/>
        <v>0</v>
      </c>
      <c r="H750" s="99">
        <f t="shared" si="426"/>
        <v>0</v>
      </c>
      <c r="I750" s="99">
        <f t="shared" si="426"/>
        <v>0</v>
      </c>
      <c r="J750" s="99">
        <f t="shared" si="426"/>
        <v>0</v>
      </c>
      <c r="K750" s="99">
        <f t="shared" si="426"/>
        <v>0</v>
      </c>
      <c r="L750" s="99">
        <f t="shared" si="426"/>
        <v>0</v>
      </c>
      <c r="M750" s="99">
        <f>IF(M735&lt;&gt;0,M749/M735,0)</f>
        <v>0</v>
      </c>
      <c r="N750" s="99">
        <f>IF(N735&lt;&gt;0,N749/N735,0)</f>
        <v>0</v>
      </c>
      <c r="O750" s="99">
        <f>IF(O735&lt;&gt;0,O749/O735,0)</f>
        <v>0</v>
      </c>
      <c r="P750" s="61">
        <f>IF(P735&lt;&gt;0,P749/P735,0)</f>
        <v>0</v>
      </c>
      <c r="Q750" s="23"/>
      <c r="R750" s="62" t="s">
        <v>20</v>
      </c>
      <c r="S750" s="92"/>
      <c r="T750" s="23" t="str">
        <f>IF(COUNTIF('[3]Correpondance  PREPA MARG'!A:A,'Prépa marge'!C750)=0,IF(U749="démarque connue (valeur)","",T749),'Prépa marge'!C750)</f>
        <v/>
      </c>
      <c r="U750" s="23" t="str">
        <f t="shared" si="410"/>
        <v/>
      </c>
      <c r="V750" t="str">
        <f>IF(U750="","",IF(U750="CA HT",SUMIF('[3]Correpondance  PREPA MARG'!A:A,'Prépa marge'!T750,'[3]Correpondance  PREPA MARG'!CO:CO),""))</f>
        <v/>
      </c>
      <c r="W750" t="str">
        <f t="shared" si="405"/>
        <v/>
      </c>
      <c r="X750" t="str">
        <f>IF(U750="","",IF(AND(U750="Marge ABACO (valeur)",X744=""),SUMIF('[3]Correpondance  PREPA MARG'!A:A,'Prépa marge'!T750,'[3]Correpondance  PREPA MARG'!DB:DB),""))</f>
        <v/>
      </c>
      <c r="Y750" t="str">
        <f>IF(U750="","",IF(U750="Frais accessoires",SUMIF('[3]Correpondance  PREPA MARG'!A:A,'Prépa marge'!T750,'[3]Correpondance  PREPA MARG'!AO:AO),""))</f>
        <v/>
      </c>
      <c r="Z750" t="str">
        <f>IF(U750="","",IF(U750="Cotisation Centrale",SUMIF('[3]Correpondance  PREPA MARG'!A:A,'Prépa marge'!T750,'[3]Correpondance  PREPA MARG'!BO:BO),""))</f>
        <v/>
      </c>
      <c r="AA750" t="str">
        <f>IF(U750="","",IF(U750="CA HT REEL",SUMIF('[3]Correpondance  PREPA MARG'!A:A,'Prépa marge'!T750,'[3]Correpondance  PREPA MARG'!AB:AB),""))</f>
        <v/>
      </c>
      <c r="AB750" t="str">
        <f>IF(U750="","",IF(U750="CAMV REEL",SUMIF('[3]Correpondance  PREPA MARG'!A:A,'Prépa marge'!T750,'[3]Correpondance  PREPA MARG'!BB:BB),""))</f>
        <v/>
      </c>
      <c r="AC750" t="str">
        <f>IF(U750="","",IF(U750="démarque connue (valeur)",SUMIF('[3]Correpondance  PREPA MARG'!A:A,'Prépa marge'!T750,'[3]Correpondance  PREPA MARG'!DO:DO),""))</f>
        <v/>
      </c>
      <c r="AD750" s="2" t="str">
        <f t="shared" si="408"/>
        <v/>
      </c>
      <c r="AF750" t="s">
        <v>20</v>
      </c>
    </row>
    <row r="751" spans="1:32">
      <c r="A751" s="23"/>
      <c r="B751" s="23"/>
      <c r="C751" s="100" t="s">
        <v>36</v>
      </c>
      <c r="D751" s="47">
        <f t="shared" ref="D751:L751" si="427">D731-D743-D746-D747-D749</f>
        <v>45</v>
      </c>
      <c r="E751" s="47">
        <f t="shared" si="427"/>
        <v>0</v>
      </c>
      <c r="F751" s="47">
        <f t="shared" si="427"/>
        <v>0</v>
      </c>
      <c r="G751" s="47">
        <f t="shared" si="427"/>
        <v>0</v>
      </c>
      <c r="H751" s="47">
        <f t="shared" si="427"/>
        <v>0</v>
      </c>
      <c r="I751" s="47">
        <f t="shared" si="427"/>
        <v>0</v>
      </c>
      <c r="J751" s="47">
        <f t="shared" si="427"/>
        <v>0</v>
      </c>
      <c r="K751" s="47">
        <f t="shared" si="427"/>
        <v>0</v>
      </c>
      <c r="L751" s="47">
        <f t="shared" si="427"/>
        <v>0</v>
      </c>
      <c r="M751" s="47">
        <f>M731-M743-M746-M747-M749</f>
        <v>0</v>
      </c>
      <c r="N751" s="47">
        <f>N731-N743-N746-N747-N749</f>
        <v>0</v>
      </c>
      <c r="O751" s="47">
        <f>O731-O743-O746-O747-O749</f>
        <v>0</v>
      </c>
      <c r="P751" s="101">
        <f>SUM(D751:O751)</f>
        <v>45</v>
      </c>
      <c r="Q751" s="23"/>
      <c r="R751" s="102" t="s">
        <v>20</v>
      </c>
      <c r="S751" s="92"/>
      <c r="T751" s="23" t="str">
        <f>IF(COUNTIF('[3]Correpondance  PREPA MARG'!A:A,'Prépa marge'!C751)=0,IF(U750="démarque connue (valeur)","",T750),'Prépa marge'!C751)</f>
        <v/>
      </c>
      <c r="U751" s="23" t="str">
        <f t="shared" si="410"/>
        <v/>
      </c>
      <c r="V751" t="str">
        <f>IF(U751="","",IF(U751="CA HT",SUMIF('[3]Correpondance  PREPA MARG'!A:A,'Prépa marge'!T751,'[3]Correpondance  PREPA MARG'!CO:CO),""))</f>
        <v/>
      </c>
      <c r="W751" t="str">
        <f t="shared" si="405"/>
        <v/>
      </c>
      <c r="X751" t="str">
        <f>IF(U751="","",IF(AND(U751="Marge ABACO (valeur)",X745=""),SUMIF('[3]Correpondance  PREPA MARG'!A:A,'Prépa marge'!T751,'[3]Correpondance  PREPA MARG'!DB:DB),""))</f>
        <v/>
      </c>
      <c r="Y751" t="str">
        <f>IF(U751="","",IF(U751="Frais accessoires",SUMIF('[3]Correpondance  PREPA MARG'!A:A,'Prépa marge'!T751,'[3]Correpondance  PREPA MARG'!AO:AO),""))</f>
        <v/>
      </c>
      <c r="Z751" t="str">
        <f>IF(U751="","",IF(U751="Cotisation Centrale",SUMIF('[3]Correpondance  PREPA MARG'!A:A,'Prépa marge'!T751,'[3]Correpondance  PREPA MARG'!BO:BO),""))</f>
        <v/>
      </c>
      <c r="AA751" t="str">
        <f>IF(U751="","",IF(U751="CA HT REEL",SUMIF('[3]Correpondance  PREPA MARG'!A:A,'Prépa marge'!T751,'[3]Correpondance  PREPA MARG'!AB:AB),""))</f>
        <v/>
      </c>
      <c r="AB751" t="str">
        <f>IF(U751="","",IF(U751="CAMV REEL",SUMIF('[3]Correpondance  PREPA MARG'!A:A,'Prépa marge'!T751,'[3]Correpondance  PREPA MARG'!BB:BB),""))</f>
        <v/>
      </c>
      <c r="AC751" t="str">
        <f>IF(U751="","",IF(U751="démarque connue (valeur)",SUMIF('[3]Correpondance  PREPA MARG'!A:A,'Prépa marge'!T751,'[3]Correpondance  PREPA MARG'!DO:DO),""))</f>
        <v/>
      </c>
      <c r="AD751" s="2" t="str">
        <f t="shared" si="408"/>
        <v/>
      </c>
      <c r="AF751" t="s">
        <v>20</v>
      </c>
    </row>
    <row r="752" spans="1:32">
      <c r="A752" s="23"/>
      <c r="B752" s="23"/>
      <c r="C752" s="50" t="s">
        <v>37</v>
      </c>
      <c r="D752" s="67">
        <f t="shared" ref="D752:L752" si="428">D744+D745+D748+D750</f>
        <v>0</v>
      </c>
      <c r="E752" s="67">
        <f t="shared" si="428"/>
        <v>0</v>
      </c>
      <c r="F752" s="67">
        <f t="shared" si="428"/>
        <v>0</v>
      </c>
      <c r="G752" s="67">
        <f t="shared" si="428"/>
        <v>0</v>
      </c>
      <c r="H752" s="67">
        <f t="shared" si="428"/>
        <v>0</v>
      </c>
      <c r="I752" s="67">
        <f t="shared" si="428"/>
        <v>0</v>
      </c>
      <c r="J752" s="67">
        <f t="shared" si="428"/>
        <v>0</v>
      </c>
      <c r="K752" s="67">
        <f t="shared" si="428"/>
        <v>0</v>
      </c>
      <c r="L752" s="67">
        <f t="shared" si="428"/>
        <v>0</v>
      </c>
      <c r="M752" s="67">
        <f>M744+M745+M748+M750</f>
        <v>0</v>
      </c>
      <c r="N752" s="67">
        <f>N744+N745+N748+N750</f>
        <v>0</v>
      </c>
      <c r="O752" s="67">
        <f>O744+O745+O748+O750</f>
        <v>0</v>
      </c>
      <c r="P752" s="67">
        <f>P744+P745+P748+P750</f>
        <v>0</v>
      </c>
      <c r="Q752" s="23"/>
      <c r="R752" s="68" t="s">
        <v>20</v>
      </c>
      <c r="S752" s="92"/>
      <c r="T752" s="23" t="str">
        <f>IF(COUNTIF('[3]Correpondance  PREPA MARG'!A:A,'Prépa marge'!C752)=0,IF(U751="démarque connue (valeur)","",T751),'Prépa marge'!C752)</f>
        <v/>
      </c>
      <c r="U752" s="23" t="str">
        <f t="shared" si="410"/>
        <v/>
      </c>
      <c r="V752" t="str">
        <f>IF(U752="","",IF(U752="CA HT",SUMIF('[3]Correpondance  PREPA MARG'!A:A,'Prépa marge'!T752,'[3]Correpondance  PREPA MARG'!CO:CO),""))</f>
        <v/>
      </c>
      <c r="W752" t="str">
        <f t="shared" si="405"/>
        <v/>
      </c>
      <c r="X752" t="str">
        <f>IF(U752="","",IF(AND(U752="Marge ABACO (valeur)",X746=""),SUMIF('[3]Correpondance  PREPA MARG'!A:A,'Prépa marge'!T752,'[3]Correpondance  PREPA MARG'!DB:DB),""))</f>
        <v/>
      </c>
      <c r="Y752" t="str">
        <f>IF(U752="","",IF(U752="Frais accessoires",SUMIF('[3]Correpondance  PREPA MARG'!A:A,'Prépa marge'!T752,'[3]Correpondance  PREPA MARG'!AO:AO),""))</f>
        <v/>
      </c>
      <c r="Z752" t="str">
        <f>IF(U752="","",IF(U752="Cotisation Centrale",SUMIF('[3]Correpondance  PREPA MARG'!A:A,'Prépa marge'!T752,'[3]Correpondance  PREPA MARG'!BO:BO),""))</f>
        <v/>
      </c>
      <c r="AA752" t="str">
        <f>IF(U752="","",IF(U752="CA HT REEL",SUMIF('[3]Correpondance  PREPA MARG'!A:A,'Prépa marge'!T752,'[3]Correpondance  PREPA MARG'!AB:AB),""))</f>
        <v/>
      </c>
      <c r="AB752" t="str">
        <f>IF(U752="","",IF(U752="CAMV REEL",SUMIF('[3]Correpondance  PREPA MARG'!A:A,'Prépa marge'!T752,'[3]Correpondance  PREPA MARG'!BB:BB),""))</f>
        <v/>
      </c>
      <c r="AC752" t="str">
        <f>IF(U752="","",IF(U752="démarque connue (valeur)",SUMIF('[3]Correpondance  PREPA MARG'!A:A,'Prépa marge'!T752,'[3]Correpondance  PREPA MARG'!DO:DO),""))</f>
        <v/>
      </c>
      <c r="AD752" s="2" t="str">
        <f t="shared" si="408"/>
        <v/>
      </c>
      <c r="AF752" t="s">
        <v>20</v>
      </c>
    </row>
    <row r="753" spans="1:32">
      <c r="A753" s="23"/>
      <c r="B753" s="23"/>
      <c r="C753" s="50" t="s">
        <v>38</v>
      </c>
      <c r="D753" s="103">
        <f t="shared" ref="D753:L753" si="429">D743+D746+D747+D749</f>
        <v>0</v>
      </c>
      <c r="E753" s="103">
        <f t="shared" si="429"/>
        <v>0</v>
      </c>
      <c r="F753" s="103">
        <f t="shared" si="429"/>
        <v>0</v>
      </c>
      <c r="G753" s="103">
        <f t="shared" si="429"/>
        <v>0</v>
      </c>
      <c r="H753" s="103">
        <f t="shared" si="429"/>
        <v>0</v>
      </c>
      <c r="I753" s="103">
        <f t="shared" si="429"/>
        <v>0</v>
      </c>
      <c r="J753" s="103">
        <f t="shared" si="429"/>
        <v>0</v>
      </c>
      <c r="K753" s="103">
        <f t="shared" si="429"/>
        <v>0</v>
      </c>
      <c r="L753" s="103">
        <f t="shared" si="429"/>
        <v>0</v>
      </c>
      <c r="M753" s="103">
        <f>M743+M746+M747+M749</f>
        <v>0</v>
      </c>
      <c r="N753" s="103">
        <f>N743+N746+N747+N749</f>
        <v>0</v>
      </c>
      <c r="O753" s="103">
        <f>O743+O746+O747+O749</f>
        <v>0</v>
      </c>
      <c r="P753" s="103">
        <f>P743+P746+P747+P749</f>
        <v>0</v>
      </c>
      <c r="Q753" s="23"/>
      <c r="R753" s="104" t="s">
        <v>20</v>
      </c>
      <c r="S753" s="92"/>
      <c r="T753" s="23" t="str">
        <f>IF(COUNTIF('[3]Correpondance  PREPA MARG'!A:A,'Prépa marge'!C753)=0,IF(U752="démarque connue (valeur)","",T752),'Prépa marge'!C753)</f>
        <v/>
      </c>
      <c r="U753" s="23" t="str">
        <f t="shared" si="410"/>
        <v/>
      </c>
      <c r="V753" t="str">
        <f>IF(U753="","",IF(U753="CA HT",SUMIF('[3]Correpondance  PREPA MARG'!A:A,'Prépa marge'!T753,'[3]Correpondance  PREPA MARG'!CO:CO),""))</f>
        <v/>
      </c>
      <c r="W753" t="str">
        <f t="shared" si="405"/>
        <v/>
      </c>
      <c r="X753" t="str">
        <f>IF(U753="","",IF(AND(U753="Marge ABACO (valeur)",X747=""),SUMIF('[3]Correpondance  PREPA MARG'!A:A,'Prépa marge'!T753,'[3]Correpondance  PREPA MARG'!DB:DB),""))</f>
        <v/>
      </c>
      <c r="Y753" t="str">
        <f>IF(U753="","",IF(U753="Frais accessoires",SUMIF('[3]Correpondance  PREPA MARG'!A:A,'Prépa marge'!T753,'[3]Correpondance  PREPA MARG'!AO:AO),""))</f>
        <v/>
      </c>
      <c r="Z753" t="str">
        <f>IF(U753="","",IF(U753="Cotisation Centrale",SUMIF('[3]Correpondance  PREPA MARG'!A:A,'Prépa marge'!T753,'[3]Correpondance  PREPA MARG'!BO:BO),""))</f>
        <v/>
      </c>
      <c r="AA753" t="str">
        <f>IF(U753="","",IF(U753="CA HT REEL",SUMIF('[3]Correpondance  PREPA MARG'!A:A,'Prépa marge'!T753,'[3]Correpondance  PREPA MARG'!AB:AB),""))</f>
        <v/>
      </c>
      <c r="AB753" t="str">
        <f>IF(U753="","",IF(U753="CAMV REEL",SUMIF('[3]Correpondance  PREPA MARG'!A:A,'Prépa marge'!T753,'[3]Correpondance  PREPA MARG'!BB:BB),""))</f>
        <v/>
      </c>
      <c r="AC753" t="str">
        <f>IF(U753="","",IF(U753="démarque connue (valeur)",SUMIF('[3]Correpondance  PREPA MARG'!A:A,'Prépa marge'!T753,'[3]Correpondance  PREPA MARG'!DO:DO),""))</f>
        <v/>
      </c>
      <c r="AD753" s="2" t="str">
        <f t="shared" si="408"/>
        <v/>
      </c>
      <c r="AF753" t="s">
        <v>20</v>
      </c>
    </row>
    <row r="754" spans="1:32">
      <c r="A754" s="23"/>
      <c r="B754" s="23"/>
      <c r="C754" s="23"/>
      <c r="D754" s="23"/>
      <c r="E754" s="23"/>
      <c r="F754" s="23"/>
      <c r="G754" s="23"/>
      <c r="H754" s="23"/>
      <c r="I754" s="23"/>
      <c r="J754" s="23"/>
      <c r="K754" s="23"/>
      <c r="L754" s="23"/>
      <c r="M754" s="23"/>
      <c r="N754" s="23"/>
      <c r="O754" s="23"/>
      <c r="P754" s="23"/>
      <c r="Q754" s="23"/>
      <c r="R754" s="29" t="s">
        <v>20</v>
      </c>
      <c r="S754" s="23"/>
      <c r="T754" s="23" t="str">
        <f>IF(COUNTIF('[3]Correpondance  PREPA MARG'!A:A,'Prépa marge'!C754)=0,IF(U753="démarque connue (valeur)","",T753),'Prépa marge'!C754)</f>
        <v/>
      </c>
      <c r="U754" s="23" t="str">
        <f t="shared" si="410"/>
        <v/>
      </c>
      <c r="V754" t="str">
        <f>IF(U754="","",IF(U754="CA HT",SUMIF('[3]Correpondance  PREPA MARG'!A:A,'Prépa marge'!T754,'[3]Correpondance  PREPA MARG'!CO:CO),""))</f>
        <v/>
      </c>
      <c r="W754" t="str">
        <f t="shared" si="405"/>
        <v/>
      </c>
      <c r="X754" t="str">
        <f>IF(U754="","",IF(AND(U754="Marge ABACO (valeur)",X748=""),SUMIF('[3]Correpondance  PREPA MARG'!A:A,'Prépa marge'!T754,'[3]Correpondance  PREPA MARG'!DB:DB),""))</f>
        <v/>
      </c>
      <c r="Y754" t="str">
        <f>IF(U754="","",IF(U754="Frais accessoires",SUMIF('[3]Correpondance  PREPA MARG'!A:A,'Prépa marge'!T754,'[3]Correpondance  PREPA MARG'!AO:AO),""))</f>
        <v/>
      </c>
      <c r="Z754" t="str">
        <f>IF(U754="","",IF(U754="Cotisation Centrale",SUMIF('[3]Correpondance  PREPA MARG'!A:A,'Prépa marge'!T754,'[3]Correpondance  PREPA MARG'!BO:BO),""))</f>
        <v/>
      </c>
      <c r="AA754" t="str">
        <f>IF(U754="","",IF(U754="CA HT REEL",SUMIF('[3]Correpondance  PREPA MARG'!A:A,'Prépa marge'!T754,'[3]Correpondance  PREPA MARG'!AB:AB),""))</f>
        <v/>
      </c>
      <c r="AB754" t="str">
        <f>IF(U754="","",IF(U754="CAMV REEL",SUMIF('[3]Correpondance  PREPA MARG'!A:A,'Prépa marge'!T754,'[3]Correpondance  PREPA MARG'!BB:BB),""))</f>
        <v/>
      </c>
      <c r="AC754" t="str">
        <f>IF(U754="","",IF(U754="démarque connue (valeur)",SUMIF('[3]Correpondance  PREPA MARG'!A:A,'Prépa marge'!T754,'[3]Correpondance  PREPA MARG'!DO:DO),""))</f>
        <v/>
      </c>
      <c r="AD754" s="2" t="str">
        <f t="shared" si="408"/>
        <v/>
      </c>
      <c r="AF754" t="s">
        <v>20</v>
      </c>
    </row>
    <row r="755" spans="1:32">
      <c r="A755" s="23"/>
      <c r="B755" s="23"/>
      <c r="C755" s="30" t="s">
        <v>39</v>
      </c>
      <c r="D755" s="105"/>
      <c r="E755" s="105"/>
      <c r="F755" s="105"/>
      <c r="G755" s="105"/>
      <c r="H755" s="105"/>
      <c r="I755" s="105"/>
      <c r="J755" s="105"/>
      <c r="K755" s="105"/>
      <c r="L755" s="105"/>
      <c r="M755" s="105"/>
      <c r="N755" s="105"/>
      <c r="O755" s="105"/>
      <c r="P755" s="32"/>
      <c r="Q755" s="23"/>
      <c r="R755" s="33" t="s">
        <v>20</v>
      </c>
      <c r="S755" s="92"/>
      <c r="T755" s="23" t="str">
        <f>IF(COUNTIF('[3]Correpondance  PREPA MARG'!A:A,'Prépa marge'!C755)=0,IF(U754="démarque connue (valeur)","",T754),'Prépa marge'!C755)</f>
        <v/>
      </c>
      <c r="U755" s="23" t="str">
        <f t="shared" si="410"/>
        <v/>
      </c>
      <c r="V755" t="str">
        <f>IF(U755="","",IF(U755="CA HT",SUMIF('[3]Correpondance  PREPA MARG'!A:A,'Prépa marge'!T755,'[3]Correpondance  PREPA MARG'!CO:CO),""))</f>
        <v/>
      </c>
      <c r="W755" t="str">
        <f t="shared" si="405"/>
        <v/>
      </c>
      <c r="X755" t="str">
        <f>IF(U755="","",IF(AND(U755="Marge ABACO (valeur)",X749=""),SUMIF('[3]Correpondance  PREPA MARG'!A:A,'Prépa marge'!T755,'[3]Correpondance  PREPA MARG'!DB:DB),""))</f>
        <v/>
      </c>
      <c r="Y755" t="str">
        <f>IF(U755="","",IF(U755="Frais accessoires",SUMIF('[3]Correpondance  PREPA MARG'!A:A,'Prépa marge'!T755,'[3]Correpondance  PREPA MARG'!AO:AO),""))</f>
        <v/>
      </c>
      <c r="Z755" t="str">
        <f>IF(U755="","",IF(U755="Cotisation Centrale",SUMIF('[3]Correpondance  PREPA MARG'!A:A,'Prépa marge'!T755,'[3]Correpondance  PREPA MARG'!BO:BO),""))</f>
        <v/>
      </c>
      <c r="AA755" t="str">
        <f>IF(U755="","",IF(U755="CA HT REEL",SUMIF('[3]Correpondance  PREPA MARG'!A:A,'Prépa marge'!T755,'[3]Correpondance  PREPA MARG'!AB:AB),""))</f>
        <v/>
      </c>
      <c r="AB755" t="str">
        <f>IF(U755="","",IF(U755="CAMV REEL",SUMIF('[3]Correpondance  PREPA MARG'!A:A,'Prépa marge'!T755,'[3]Correpondance  PREPA MARG'!BB:BB),""))</f>
        <v/>
      </c>
      <c r="AC755" t="str">
        <f>IF(U755="","",IF(U755="démarque connue (valeur)",SUMIF('[3]Correpondance  PREPA MARG'!A:A,'Prépa marge'!T755,'[3]Correpondance  PREPA MARG'!DO:DO),""))</f>
        <v/>
      </c>
      <c r="AD755" s="2" t="str">
        <f t="shared" si="408"/>
        <v/>
      </c>
      <c r="AF755" t="s">
        <v>20</v>
      </c>
    </row>
    <row r="756" spans="1:32">
      <c r="A756" s="23"/>
      <c r="B756" s="23"/>
      <c r="C756" s="106" t="s">
        <v>40</v>
      </c>
      <c r="D756" s="107">
        <f t="shared" ref="D756:L756" si="430">IF(D735&lt;&gt;0,D751/D735,0)</f>
        <v>0.25280898876404495</v>
      </c>
      <c r="E756" s="107">
        <f t="shared" si="430"/>
        <v>0</v>
      </c>
      <c r="F756" s="107">
        <f t="shared" si="430"/>
        <v>0</v>
      </c>
      <c r="G756" s="107">
        <f t="shared" si="430"/>
        <v>0</v>
      </c>
      <c r="H756" s="107">
        <f t="shared" si="430"/>
        <v>0</v>
      </c>
      <c r="I756" s="107">
        <f t="shared" si="430"/>
        <v>0</v>
      </c>
      <c r="J756" s="107">
        <f t="shared" si="430"/>
        <v>0</v>
      </c>
      <c r="K756" s="107">
        <f t="shared" si="430"/>
        <v>0</v>
      </c>
      <c r="L756" s="107">
        <f t="shared" si="430"/>
        <v>0</v>
      </c>
      <c r="M756" s="107">
        <f>IF(M735&lt;&gt;0,M751/M735,0)</f>
        <v>0</v>
      </c>
      <c r="N756" s="107">
        <f>IF(N735&lt;&gt;0,N751/N735,0)</f>
        <v>0</v>
      </c>
      <c r="O756" s="107">
        <f>IF(O735&lt;&gt;0,O751/O735,0)</f>
        <v>0</v>
      </c>
      <c r="P756" s="107">
        <f>IF(P735&lt;&gt;0,P751/P735,0)</f>
        <v>0.25280898876404495</v>
      </c>
      <c r="Q756" s="23"/>
      <c r="R756" s="108" t="s">
        <v>20</v>
      </c>
      <c r="S756" s="92"/>
      <c r="T756" s="23" t="str">
        <f>IF(COUNTIF('[3]Correpondance  PREPA MARG'!A:A,'Prépa marge'!C756)=0,IF(U755="démarque connue (valeur)","",T755),'Prépa marge'!C756)</f>
        <v/>
      </c>
      <c r="U756" s="23" t="str">
        <f t="shared" si="410"/>
        <v/>
      </c>
      <c r="V756" t="str">
        <f>IF(U756="","",IF(U756="CA HT",SUMIF('[3]Correpondance  PREPA MARG'!A:A,'Prépa marge'!T756,'[3]Correpondance  PREPA MARG'!CO:CO),""))</f>
        <v/>
      </c>
      <c r="W756" t="str">
        <f t="shared" si="405"/>
        <v/>
      </c>
      <c r="X756" t="str">
        <f>IF(U756="","",IF(AND(U756="Marge ABACO (valeur)",X750=""),SUMIF('[3]Correpondance  PREPA MARG'!A:A,'Prépa marge'!T756,'[3]Correpondance  PREPA MARG'!DB:DB),""))</f>
        <v/>
      </c>
      <c r="Y756" t="str">
        <f>IF(U756="","",IF(U756="Frais accessoires",SUMIF('[3]Correpondance  PREPA MARG'!A:A,'Prépa marge'!T756,'[3]Correpondance  PREPA MARG'!AO:AO),""))</f>
        <v/>
      </c>
      <c r="Z756" t="str">
        <f>IF(U756="","",IF(U756="Cotisation Centrale",SUMIF('[3]Correpondance  PREPA MARG'!A:A,'Prépa marge'!T756,'[3]Correpondance  PREPA MARG'!BO:BO),""))</f>
        <v/>
      </c>
      <c r="AA756" t="str">
        <f>IF(U756="","",IF(U756="CA HT REEL",SUMIF('[3]Correpondance  PREPA MARG'!A:A,'Prépa marge'!T756,'[3]Correpondance  PREPA MARG'!AB:AB),""))</f>
        <v/>
      </c>
      <c r="AB756" t="str">
        <f>IF(U756="","",IF(U756="CAMV REEL",SUMIF('[3]Correpondance  PREPA MARG'!A:A,'Prépa marge'!T756,'[3]Correpondance  PREPA MARG'!BB:BB),""))</f>
        <v/>
      </c>
      <c r="AC756" t="str">
        <f>IF(U756="","",IF(U756="démarque connue (valeur)",SUMIF('[3]Correpondance  PREPA MARG'!A:A,'Prépa marge'!T756,'[3]Correpondance  PREPA MARG'!DO:DO),""))</f>
        <v/>
      </c>
      <c r="AD756" s="2" t="str">
        <f t="shared" si="408"/>
        <v/>
      </c>
      <c r="AF756" t="s">
        <v>20</v>
      </c>
    </row>
    <row r="757" spans="1:32">
      <c r="A757" s="23"/>
      <c r="B757" s="23"/>
      <c r="C757" s="109" t="s">
        <v>41</v>
      </c>
      <c r="D757" s="110">
        <f>D751</f>
        <v>45</v>
      </c>
      <c r="E757" s="110">
        <f t="shared" ref="E757:L757" si="431">D757+E751</f>
        <v>45</v>
      </c>
      <c r="F757" s="110">
        <f t="shared" si="431"/>
        <v>45</v>
      </c>
      <c r="G757" s="110">
        <f t="shared" si="431"/>
        <v>45</v>
      </c>
      <c r="H757" s="110">
        <f t="shared" si="431"/>
        <v>45</v>
      </c>
      <c r="I757" s="110">
        <f t="shared" si="431"/>
        <v>45</v>
      </c>
      <c r="J757" s="110">
        <f t="shared" si="431"/>
        <v>45</v>
      </c>
      <c r="K757" s="110">
        <f t="shared" si="431"/>
        <v>45</v>
      </c>
      <c r="L757" s="110">
        <f t="shared" si="431"/>
        <v>45</v>
      </c>
      <c r="M757" s="110">
        <f>L757+M751</f>
        <v>45</v>
      </c>
      <c r="N757" s="110">
        <f>M757+N751</f>
        <v>45</v>
      </c>
      <c r="O757" s="110">
        <f>N757+O751</f>
        <v>45</v>
      </c>
      <c r="P757" s="111"/>
      <c r="Q757" s="23"/>
      <c r="R757" s="112" t="s">
        <v>20</v>
      </c>
      <c r="S757" s="92"/>
      <c r="T757" s="23" t="str">
        <f>IF(COUNTIF('[3]Correpondance  PREPA MARG'!A:A,'Prépa marge'!C757)=0,IF(U756="démarque connue (valeur)","",T756),'Prépa marge'!C757)</f>
        <v/>
      </c>
      <c r="U757" s="23" t="str">
        <f t="shared" si="410"/>
        <v/>
      </c>
      <c r="V757" t="str">
        <f>IF(U757="","",IF(U757="CA HT",SUMIF('[3]Correpondance  PREPA MARG'!A:A,'Prépa marge'!T757,'[3]Correpondance  PREPA MARG'!CO:CO),""))</f>
        <v/>
      </c>
      <c r="W757" t="str">
        <f t="shared" si="405"/>
        <v/>
      </c>
      <c r="X757" t="str">
        <f>IF(U757="","",IF(AND(U757="Marge ABACO (valeur)",X751=""),SUMIF('[3]Correpondance  PREPA MARG'!A:A,'Prépa marge'!T757,'[3]Correpondance  PREPA MARG'!DB:DB),""))</f>
        <v/>
      </c>
      <c r="Y757" t="str">
        <f>IF(U757="","",IF(U757="Frais accessoires",SUMIF('[3]Correpondance  PREPA MARG'!A:A,'Prépa marge'!T757,'[3]Correpondance  PREPA MARG'!AO:AO),""))</f>
        <v/>
      </c>
      <c r="Z757" t="str">
        <f>IF(U757="","",IF(U757="Cotisation Centrale",SUMIF('[3]Correpondance  PREPA MARG'!A:A,'Prépa marge'!T757,'[3]Correpondance  PREPA MARG'!BO:BO),""))</f>
        <v/>
      </c>
      <c r="AA757" t="str">
        <f>IF(U757="","",IF(U757="CA HT REEL",SUMIF('[3]Correpondance  PREPA MARG'!A:A,'Prépa marge'!T757,'[3]Correpondance  PREPA MARG'!AB:AB),""))</f>
        <v/>
      </c>
      <c r="AB757" t="str">
        <f>IF(U757="","",IF(U757="CAMV REEL",SUMIF('[3]Correpondance  PREPA MARG'!A:A,'Prépa marge'!T757,'[3]Correpondance  PREPA MARG'!BB:BB),""))</f>
        <v/>
      </c>
      <c r="AC757" t="str">
        <f>IF(U757="","",IF(U757="démarque connue (valeur)",SUMIF('[3]Correpondance  PREPA MARG'!A:A,'Prépa marge'!T757,'[3]Correpondance  PREPA MARG'!DO:DO),""))</f>
        <v/>
      </c>
      <c r="AD757" s="2" t="str">
        <f t="shared" si="408"/>
        <v/>
      </c>
      <c r="AF757" t="s">
        <v>20</v>
      </c>
    </row>
    <row r="758" spans="1:32">
      <c r="A758" s="23"/>
      <c r="B758" s="23"/>
      <c r="C758" s="109" t="s">
        <v>42</v>
      </c>
      <c r="D758" s="110">
        <f>D735</f>
        <v>178</v>
      </c>
      <c r="E758" s="110">
        <f t="shared" ref="E758:L758" si="432">D758+E735</f>
        <v>178</v>
      </c>
      <c r="F758" s="110">
        <f t="shared" si="432"/>
        <v>178</v>
      </c>
      <c r="G758" s="110">
        <f t="shared" si="432"/>
        <v>178</v>
      </c>
      <c r="H758" s="110">
        <f t="shared" si="432"/>
        <v>178</v>
      </c>
      <c r="I758" s="110">
        <f t="shared" si="432"/>
        <v>178</v>
      </c>
      <c r="J758" s="110">
        <f t="shared" si="432"/>
        <v>178</v>
      </c>
      <c r="K758" s="110">
        <f t="shared" si="432"/>
        <v>178</v>
      </c>
      <c r="L758" s="110">
        <f t="shared" si="432"/>
        <v>178</v>
      </c>
      <c r="M758" s="110">
        <f>L758+M735</f>
        <v>178</v>
      </c>
      <c r="N758" s="110">
        <f>M758+N735</f>
        <v>178</v>
      </c>
      <c r="O758" s="110">
        <f>N758+O735</f>
        <v>178</v>
      </c>
      <c r="P758" s="111"/>
      <c r="Q758" s="23"/>
      <c r="R758" s="112" t="s">
        <v>20</v>
      </c>
      <c r="S758" s="92"/>
      <c r="T758" s="23" t="str">
        <f>IF(COUNTIF('[3]Correpondance  PREPA MARG'!A:A,'Prépa marge'!C758)=0,IF(U757="démarque connue (valeur)","",T757),'Prépa marge'!C758)</f>
        <v/>
      </c>
      <c r="U758" s="23" t="str">
        <f t="shared" si="410"/>
        <v/>
      </c>
      <c r="V758" t="str">
        <f>IF(U758="","",IF(U758="CA HT",SUMIF('[3]Correpondance  PREPA MARG'!A:A,'Prépa marge'!T758,'[3]Correpondance  PREPA MARG'!CO:CO),""))</f>
        <v/>
      </c>
      <c r="W758" t="str">
        <f t="shared" si="405"/>
        <v/>
      </c>
      <c r="X758" t="str">
        <f>IF(U758="","",IF(AND(U758="Marge ABACO (valeur)",X752=""),SUMIF('[3]Correpondance  PREPA MARG'!A:A,'Prépa marge'!T758,'[3]Correpondance  PREPA MARG'!DB:DB),""))</f>
        <v/>
      </c>
      <c r="Y758" t="str">
        <f>IF(U758="","",IF(U758="Frais accessoires",SUMIF('[3]Correpondance  PREPA MARG'!A:A,'Prépa marge'!T758,'[3]Correpondance  PREPA MARG'!AO:AO),""))</f>
        <v/>
      </c>
      <c r="Z758" t="str">
        <f>IF(U758="","",IF(U758="Cotisation Centrale",SUMIF('[3]Correpondance  PREPA MARG'!A:A,'Prépa marge'!T758,'[3]Correpondance  PREPA MARG'!BO:BO),""))</f>
        <v/>
      </c>
      <c r="AA758" t="str">
        <f>IF(U758="","",IF(U758="CA HT REEL",SUMIF('[3]Correpondance  PREPA MARG'!A:A,'Prépa marge'!T758,'[3]Correpondance  PREPA MARG'!AB:AB),""))</f>
        <v/>
      </c>
      <c r="AB758" t="str">
        <f>IF(U758="","",IF(U758="CAMV REEL",SUMIF('[3]Correpondance  PREPA MARG'!A:A,'Prépa marge'!T758,'[3]Correpondance  PREPA MARG'!BB:BB),""))</f>
        <v/>
      </c>
      <c r="AC758" t="str">
        <f>IF(U758="","",IF(U758="démarque connue (valeur)",SUMIF('[3]Correpondance  PREPA MARG'!A:A,'Prépa marge'!T758,'[3]Correpondance  PREPA MARG'!DO:DO),""))</f>
        <v/>
      </c>
      <c r="AD758" s="2" t="str">
        <f t="shared" si="408"/>
        <v/>
      </c>
      <c r="AF758" t="s">
        <v>20</v>
      </c>
    </row>
    <row r="759" spans="1:32" ht="15.75" thickBot="1">
      <c r="A759" s="23"/>
      <c r="B759" s="23"/>
      <c r="C759" s="113" t="s">
        <v>43</v>
      </c>
      <c r="D759" s="114">
        <f>D756</f>
        <v>0.25280898876404495</v>
      </c>
      <c r="E759" s="114">
        <f t="shared" ref="E759:L759" si="433">IF(E735&lt;&gt;0,E757/E758,0)</f>
        <v>0</v>
      </c>
      <c r="F759" s="114">
        <f t="shared" si="433"/>
        <v>0</v>
      </c>
      <c r="G759" s="114">
        <f t="shared" si="433"/>
        <v>0</v>
      </c>
      <c r="H759" s="114">
        <f t="shared" si="433"/>
        <v>0</v>
      </c>
      <c r="I759" s="114">
        <f t="shared" si="433"/>
        <v>0</v>
      </c>
      <c r="J759" s="114">
        <f t="shared" si="433"/>
        <v>0</v>
      </c>
      <c r="K759" s="114">
        <f t="shared" si="433"/>
        <v>0</v>
      </c>
      <c r="L759" s="114">
        <f t="shared" si="433"/>
        <v>0</v>
      </c>
      <c r="M759" s="114">
        <f>IF(M735&lt;&gt;0,M757/M758,0)</f>
        <v>0</v>
      </c>
      <c r="N759" s="114">
        <f>IF(N735&lt;&gt;0,N757/N758,0)</f>
        <v>0</v>
      </c>
      <c r="O759" s="114">
        <f>IF(O735&lt;&gt;0,O757/O758,0)</f>
        <v>0</v>
      </c>
      <c r="P759" s="115"/>
      <c r="Q759" s="23"/>
      <c r="R759" s="116" t="s">
        <v>20</v>
      </c>
      <c r="S759" s="92"/>
      <c r="T759" s="23" t="str">
        <f>IF(COUNTIF('[3]Correpondance  PREPA MARG'!A:A,'Prépa marge'!C759)=0,IF(U758="démarque connue (valeur)","",T758),'Prépa marge'!C759)</f>
        <v/>
      </c>
      <c r="U759" s="23" t="str">
        <f t="shared" si="410"/>
        <v/>
      </c>
      <c r="V759" t="str">
        <f>IF(U759="","",IF(U759="CA HT",SUMIF('[3]Correpondance  PREPA MARG'!A:A,'Prépa marge'!T759,'[3]Correpondance  PREPA MARG'!CO:CO),""))</f>
        <v/>
      </c>
      <c r="W759" t="str">
        <f t="shared" si="405"/>
        <v/>
      </c>
      <c r="X759" t="str">
        <f>IF(U759="","",IF(AND(U759="Marge ABACO (valeur)",X753=""),SUMIF('[3]Correpondance  PREPA MARG'!A:A,'Prépa marge'!T759,'[3]Correpondance  PREPA MARG'!DB:DB),""))</f>
        <v/>
      </c>
      <c r="Y759" t="str">
        <f>IF(U759="","",IF(U759="Frais accessoires",SUMIF('[3]Correpondance  PREPA MARG'!A:A,'Prépa marge'!T759,'[3]Correpondance  PREPA MARG'!AO:AO),""))</f>
        <v/>
      </c>
      <c r="Z759" t="str">
        <f>IF(U759="","",IF(U759="Cotisation Centrale",SUMIF('[3]Correpondance  PREPA MARG'!A:A,'Prépa marge'!T759,'[3]Correpondance  PREPA MARG'!BO:BO),""))</f>
        <v/>
      </c>
      <c r="AA759" t="str">
        <f>IF(U759="","",IF(U759="CA HT REEL",SUMIF('[3]Correpondance  PREPA MARG'!A:A,'Prépa marge'!T759,'[3]Correpondance  PREPA MARG'!AB:AB),""))</f>
        <v/>
      </c>
      <c r="AB759" t="str">
        <f>IF(U759="","",IF(U759="CAMV REEL",SUMIF('[3]Correpondance  PREPA MARG'!A:A,'Prépa marge'!T759,'[3]Correpondance  PREPA MARG'!BB:BB),""))</f>
        <v/>
      </c>
      <c r="AC759" t="str">
        <f>IF(U759="","",IF(U759="démarque connue (valeur)",SUMIF('[3]Correpondance  PREPA MARG'!A:A,'Prépa marge'!T759,'[3]Correpondance  PREPA MARG'!DO:DO),""))</f>
        <v/>
      </c>
      <c r="AD759" s="2" t="str">
        <f t="shared" si="408"/>
        <v/>
      </c>
      <c r="AF759" t="s">
        <v>20</v>
      </c>
    </row>
    <row r="760" spans="1:32" ht="15.75" thickBot="1">
      <c r="A760" s="23"/>
      <c r="B760" s="23"/>
      <c r="C760" s="117" t="s">
        <v>44</v>
      </c>
      <c r="D760" s="118" t="s">
        <v>11</v>
      </c>
      <c r="E760" s="119" t="s">
        <v>11</v>
      </c>
      <c r="F760" s="119" t="s">
        <v>11</v>
      </c>
      <c r="G760" s="119" t="s">
        <v>11</v>
      </c>
      <c r="H760" s="119" t="s">
        <v>14</v>
      </c>
      <c r="I760" s="119" t="s">
        <v>14</v>
      </c>
      <c r="J760" s="119" t="s">
        <v>14</v>
      </c>
      <c r="K760" s="119" t="s">
        <v>14</v>
      </c>
      <c r="L760" s="119" t="s">
        <v>14</v>
      </c>
      <c r="M760" s="119" t="s">
        <v>14</v>
      </c>
      <c r="N760" s="119" t="s">
        <v>14</v>
      </c>
      <c r="O760" s="119" t="s">
        <v>14</v>
      </c>
      <c r="P760" s="120" t="s">
        <v>14</v>
      </c>
      <c r="Q760" s="23"/>
      <c r="R760" s="121" t="s">
        <v>20</v>
      </c>
      <c r="S760" s="92"/>
      <c r="T760" s="23" t="str">
        <f>IF(COUNTIF('[3]Correpondance  PREPA MARG'!A:A,'Prépa marge'!C760)=0,IF(U759="démarque connue (valeur)","",T759),'Prépa marge'!C760)</f>
        <v/>
      </c>
      <c r="U760" s="23" t="str">
        <f t="shared" si="410"/>
        <v/>
      </c>
      <c r="V760" t="str">
        <f>IF(U760="","",IF(U760="CA HT",SUMIF('[3]Correpondance  PREPA MARG'!A:A,'Prépa marge'!T760,'[3]Correpondance  PREPA MARG'!CO:CO),""))</f>
        <v/>
      </c>
      <c r="W760" t="str">
        <f t="shared" si="405"/>
        <v/>
      </c>
      <c r="X760" t="str">
        <f>IF(U760="","",IF(AND(U760="Marge ABACO (valeur)",X754=""),SUMIF('[3]Correpondance  PREPA MARG'!A:A,'Prépa marge'!T760,'[3]Correpondance  PREPA MARG'!DB:DB),""))</f>
        <v/>
      </c>
      <c r="Y760" t="str">
        <f>IF(U760="","",IF(U760="Frais accessoires",SUMIF('[3]Correpondance  PREPA MARG'!A:A,'Prépa marge'!T760,'[3]Correpondance  PREPA MARG'!AO:AO),""))</f>
        <v/>
      </c>
      <c r="Z760" t="str">
        <f>IF(U760="","",IF(U760="Cotisation Centrale",SUMIF('[3]Correpondance  PREPA MARG'!A:A,'Prépa marge'!T760,'[3]Correpondance  PREPA MARG'!BO:BO),""))</f>
        <v/>
      </c>
      <c r="AA760" t="str">
        <f>IF(U760="","",IF(U760="CA HT REEL",SUMIF('[3]Correpondance  PREPA MARG'!A:A,'Prépa marge'!T760,'[3]Correpondance  PREPA MARG'!AB:AB),""))</f>
        <v/>
      </c>
      <c r="AB760" t="str">
        <f>IF(U760="","",IF(U760="CAMV REEL",SUMIF('[3]Correpondance  PREPA MARG'!A:A,'Prépa marge'!T760,'[3]Correpondance  PREPA MARG'!BB:BB),""))</f>
        <v/>
      </c>
      <c r="AC760" t="str">
        <f>IF(U760="","",IF(U760="démarque connue (valeur)",SUMIF('[3]Correpondance  PREPA MARG'!A:A,'Prépa marge'!T760,'[3]Correpondance  PREPA MARG'!DO:DO),""))</f>
        <v/>
      </c>
      <c r="AD760" s="2" t="str">
        <f t="shared" si="408"/>
        <v/>
      </c>
      <c r="AF760" t="s">
        <v>20</v>
      </c>
    </row>
    <row r="761" spans="1:32">
      <c r="A761" s="23"/>
      <c r="B761" s="23"/>
      <c r="C761" s="23"/>
      <c r="D761" s="23"/>
      <c r="E761" s="23"/>
      <c r="F761" s="23"/>
      <c r="G761" s="23"/>
      <c r="H761" s="23"/>
      <c r="I761" s="23"/>
      <c r="J761" s="23"/>
      <c r="K761" s="23"/>
      <c r="L761" s="23"/>
      <c r="M761" s="23"/>
      <c r="N761" s="23"/>
      <c r="O761" s="23"/>
      <c r="P761" s="23"/>
      <c r="Q761" s="23"/>
      <c r="R761" s="29" t="s">
        <v>20</v>
      </c>
      <c r="S761" s="92"/>
      <c r="T761" s="23" t="str">
        <f>IF(COUNTIF('[3]Correpondance  PREPA MARG'!A:A,'Prépa marge'!C761)=0,IF(U760="démarque connue (valeur)","",T760),'Prépa marge'!C761)</f>
        <v/>
      </c>
      <c r="U761" s="23" t="str">
        <f t="shared" si="410"/>
        <v/>
      </c>
      <c r="V761" t="str">
        <f>IF(U761="","",IF(U761="CA HT",SUMIF('[3]Correpondance  PREPA MARG'!A:A,'Prépa marge'!T761,'[3]Correpondance  PREPA MARG'!CO:CO),""))</f>
        <v/>
      </c>
      <c r="W761" t="str">
        <f t="shared" si="405"/>
        <v/>
      </c>
      <c r="X761" t="str">
        <f>IF(U761="","",IF(AND(U761="Marge ABACO (valeur)",X755=""),SUMIF('[3]Correpondance  PREPA MARG'!A:A,'Prépa marge'!T761,'[3]Correpondance  PREPA MARG'!DB:DB),""))</f>
        <v/>
      </c>
      <c r="Y761" t="str">
        <f>IF(U761="","",IF(U761="Frais accessoires",SUMIF('[3]Correpondance  PREPA MARG'!A:A,'Prépa marge'!T761,'[3]Correpondance  PREPA MARG'!AO:AO),""))</f>
        <v/>
      </c>
      <c r="Z761" t="str">
        <f>IF(U761="","",IF(U761="Cotisation Centrale",SUMIF('[3]Correpondance  PREPA MARG'!A:A,'Prépa marge'!T761,'[3]Correpondance  PREPA MARG'!BO:BO),""))</f>
        <v/>
      </c>
      <c r="AA761" t="str">
        <f>IF(U761="","",IF(U761="CA HT REEL",SUMIF('[3]Correpondance  PREPA MARG'!A:A,'Prépa marge'!T761,'[3]Correpondance  PREPA MARG'!AB:AB),""))</f>
        <v/>
      </c>
      <c r="AB761" t="str">
        <f>IF(U761="","",IF(U761="CAMV REEL",SUMIF('[3]Correpondance  PREPA MARG'!A:A,'Prépa marge'!T761,'[3]Correpondance  PREPA MARG'!BB:BB),""))</f>
        <v/>
      </c>
      <c r="AC761" t="str">
        <f>IF(U761="","",IF(U761="démarque connue (valeur)",SUMIF('[3]Correpondance  PREPA MARG'!A:A,'Prépa marge'!T761,'[3]Correpondance  PREPA MARG'!DO:DO),""))</f>
        <v/>
      </c>
      <c r="AD761" s="2" t="str">
        <f t="shared" si="408"/>
        <v/>
      </c>
      <c r="AF761" t="s">
        <v>20</v>
      </c>
    </row>
    <row r="762" spans="1:32">
      <c r="A762" s="23"/>
      <c r="B762" s="23"/>
      <c r="C762" s="24" t="str">
        <f>[2]Rens!$C$34</f>
        <v>Surgelés</v>
      </c>
      <c r="D762" s="26">
        <f>+D720</f>
        <v>41943</v>
      </c>
      <c r="E762" s="26">
        <f t="shared" ref="E762:L762" si="434">DATE(YEAR(D762),MONTH(D762)+2,0)</f>
        <v>41973</v>
      </c>
      <c r="F762" s="26">
        <f t="shared" si="434"/>
        <v>42004</v>
      </c>
      <c r="G762" s="26">
        <f t="shared" si="434"/>
        <v>42035</v>
      </c>
      <c r="H762" s="26">
        <f t="shared" si="434"/>
        <v>42063</v>
      </c>
      <c r="I762" s="26">
        <f t="shared" si="434"/>
        <v>42094</v>
      </c>
      <c r="J762" s="26">
        <f t="shared" si="434"/>
        <v>42124</v>
      </c>
      <c r="K762" s="26">
        <f t="shared" si="434"/>
        <v>42155</v>
      </c>
      <c r="L762" s="26">
        <f t="shared" si="434"/>
        <v>42185</v>
      </c>
      <c r="M762" s="26">
        <f>DATE(YEAR(L762),MONTH(L762)+2,0)</f>
        <v>42216</v>
      </c>
      <c r="N762" s="26">
        <f>DATE(YEAR(M762),MONTH(M762)+2,0)</f>
        <v>42247</v>
      </c>
      <c r="O762" s="26">
        <f>DATE(YEAR(N762),MONTH(N762)+2,0)</f>
        <v>42277</v>
      </c>
      <c r="P762" s="27" t="s">
        <v>16</v>
      </c>
      <c r="Q762" s="23"/>
      <c r="R762" s="28" t="s">
        <v>20</v>
      </c>
      <c r="S762" s="23"/>
      <c r="T762" s="23" t="str">
        <f>IF(COUNTIF('[3]Correpondance  PREPA MARG'!A:A,'Prépa marge'!C762)=0,IF(U761="démarque connue (valeur)","",T761),'Prépa marge'!C762)</f>
        <v>Surgelés</v>
      </c>
      <c r="U762" s="23" t="str">
        <f t="shared" si="410"/>
        <v/>
      </c>
      <c r="V762" t="str">
        <f>IF(U762="","",IF(U762="CA HT",SUMIF('[3]Correpondance  PREPA MARG'!A:A,'Prépa marge'!T762,'[3]Correpondance  PREPA MARG'!CO:CO),""))</f>
        <v/>
      </c>
      <c r="W762" t="str">
        <f t="shared" si="405"/>
        <v/>
      </c>
      <c r="X762" t="str">
        <f>IF(U762="","",IF(AND(U762="Marge ABACO (valeur)",X756=""),SUMIF('[3]Correpondance  PREPA MARG'!A:A,'Prépa marge'!T762,'[3]Correpondance  PREPA MARG'!DB:DB),""))</f>
        <v/>
      </c>
      <c r="Y762" t="str">
        <f>IF(U762="","",IF(U762="Frais accessoires",SUMIF('[3]Correpondance  PREPA MARG'!A:A,'Prépa marge'!T762,'[3]Correpondance  PREPA MARG'!AO:AO),""))</f>
        <v/>
      </c>
      <c r="Z762" t="str">
        <f>IF(U762="","",IF(U762="Cotisation Centrale",SUMIF('[3]Correpondance  PREPA MARG'!A:A,'Prépa marge'!T762,'[3]Correpondance  PREPA MARG'!BO:BO),""))</f>
        <v/>
      </c>
      <c r="AA762" t="str">
        <f>IF(U762="","",IF(U762="CA HT REEL",SUMIF('[3]Correpondance  PREPA MARG'!A:A,'Prépa marge'!T762,'[3]Correpondance  PREPA MARG'!AB:AB),""))</f>
        <v/>
      </c>
      <c r="AB762" t="str">
        <f>IF(U762="","",IF(U762="CAMV REEL",SUMIF('[3]Correpondance  PREPA MARG'!A:A,'Prépa marge'!T762,'[3]Correpondance  PREPA MARG'!BB:BB),""))</f>
        <v/>
      </c>
      <c r="AC762" t="str">
        <f>IF(U762="","",IF(U762="démarque connue (valeur)",SUMIF('[3]Correpondance  PREPA MARG'!A:A,'Prépa marge'!T762,'[3]Correpondance  PREPA MARG'!DO:DO),""))</f>
        <v/>
      </c>
      <c r="AD762" s="2" t="str">
        <f t="shared" si="408"/>
        <v/>
      </c>
      <c r="AF762" t="s">
        <v>20</v>
      </c>
    </row>
    <row r="763" spans="1:32">
      <c r="A763" s="23"/>
      <c r="B763" s="23"/>
      <c r="C763" s="23"/>
      <c r="D763" s="23"/>
      <c r="E763" s="23"/>
      <c r="F763" s="23"/>
      <c r="G763" s="23"/>
      <c r="H763" s="23"/>
      <c r="I763" s="23"/>
      <c r="J763" s="23"/>
      <c r="K763" s="23"/>
      <c r="L763" s="23"/>
      <c r="M763" s="23"/>
      <c r="N763" s="23"/>
      <c r="O763" s="23"/>
      <c r="P763" s="23"/>
      <c r="Q763" s="23"/>
      <c r="R763" s="29" t="s">
        <v>20</v>
      </c>
      <c r="S763" s="23"/>
      <c r="T763" s="23" t="str">
        <f>IF(COUNTIF('[3]Correpondance  PREPA MARG'!A:A,'Prépa marge'!C763)=0,IF(U762="démarque connue (valeur)","",T762),'Prépa marge'!C763)</f>
        <v>Surgelés</v>
      </c>
      <c r="U763" s="23" t="str">
        <f t="shared" si="410"/>
        <v/>
      </c>
      <c r="V763" t="str">
        <f>IF(U763="","",IF(U763="CA HT",SUMIF('[3]Correpondance  PREPA MARG'!A:A,'Prépa marge'!T763,'[3]Correpondance  PREPA MARG'!CO:CO),""))</f>
        <v/>
      </c>
      <c r="W763" t="str">
        <f t="shared" si="405"/>
        <v/>
      </c>
      <c r="X763" t="str">
        <f>IF(U763="","",IF(AND(U763="Marge ABACO (valeur)",X757=""),SUMIF('[3]Correpondance  PREPA MARG'!A:A,'Prépa marge'!T763,'[3]Correpondance  PREPA MARG'!DB:DB),""))</f>
        <v/>
      </c>
      <c r="Y763" t="str">
        <f>IF(U763="","",IF(U763="Frais accessoires",SUMIF('[3]Correpondance  PREPA MARG'!A:A,'Prépa marge'!T763,'[3]Correpondance  PREPA MARG'!AO:AO),""))</f>
        <v/>
      </c>
      <c r="Z763" t="str">
        <f>IF(U763="","",IF(U763="Cotisation Centrale",SUMIF('[3]Correpondance  PREPA MARG'!A:A,'Prépa marge'!T763,'[3]Correpondance  PREPA MARG'!BO:BO),""))</f>
        <v/>
      </c>
      <c r="AA763" t="str">
        <f>IF(U763="","",IF(U763="CA HT REEL",SUMIF('[3]Correpondance  PREPA MARG'!A:A,'Prépa marge'!T763,'[3]Correpondance  PREPA MARG'!AB:AB),""))</f>
        <v/>
      </c>
      <c r="AB763" t="str">
        <f>IF(U763="","",IF(U763="CAMV REEL",SUMIF('[3]Correpondance  PREPA MARG'!A:A,'Prépa marge'!T763,'[3]Correpondance  PREPA MARG'!BB:BB),""))</f>
        <v/>
      </c>
      <c r="AC763" t="str">
        <f>IF(U763="","",IF(U763="démarque connue (valeur)",SUMIF('[3]Correpondance  PREPA MARG'!A:A,'Prépa marge'!T763,'[3]Correpondance  PREPA MARG'!DO:DO),""))</f>
        <v/>
      </c>
      <c r="AD763" s="2" t="str">
        <f t="shared" si="408"/>
        <v/>
      </c>
      <c r="AF763" t="s">
        <v>20</v>
      </c>
    </row>
    <row r="764" spans="1:32" ht="15.75" thickBot="1">
      <c r="A764" s="23"/>
      <c r="B764" s="23"/>
      <c r="C764" s="30" t="s">
        <v>18</v>
      </c>
      <c r="D764" s="31"/>
      <c r="E764" s="31"/>
      <c r="F764" s="31"/>
      <c r="G764" s="31"/>
      <c r="H764" s="31"/>
      <c r="I764" s="31"/>
      <c r="J764" s="31"/>
      <c r="K764" s="31"/>
      <c r="L764" s="31"/>
      <c r="M764" s="31"/>
      <c r="N764" s="31"/>
      <c r="O764" s="31"/>
      <c r="P764" s="32"/>
      <c r="Q764" s="23"/>
      <c r="R764" s="33" t="s">
        <v>20</v>
      </c>
      <c r="S764" s="23"/>
      <c r="T764" s="23" t="str">
        <f>IF(COUNTIF('[3]Correpondance  PREPA MARG'!A:A,'Prépa marge'!C764)=0,IF(U763="démarque connue (valeur)","",T763),'Prépa marge'!C764)</f>
        <v>Surgelés</v>
      </c>
      <c r="U764" s="23" t="str">
        <f t="shared" si="410"/>
        <v/>
      </c>
      <c r="V764" t="str">
        <f>IF(U764="","",IF(U764="CA HT",SUMIF('[3]Correpondance  PREPA MARG'!A:A,'Prépa marge'!T764,'[3]Correpondance  PREPA MARG'!CO:CO),""))</f>
        <v/>
      </c>
      <c r="W764" t="str">
        <f t="shared" si="405"/>
        <v/>
      </c>
      <c r="X764" t="str">
        <f>IF(U764="","",IF(AND(U764="Marge ABACO (valeur)",X758=""),SUMIF('[3]Correpondance  PREPA MARG'!A:A,'Prépa marge'!T764,'[3]Correpondance  PREPA MARG'!DB:DB),""))</f>
        <v/>
      </c>
      <c r="Y764" t="str">
        <f>IF(U764="","",IF(U764="Frais accessoires",SUMIF('[3]Correpondance  PREPA MARG'!A:A,'Prépa marge'!T764,'[3]Correpondance  PREPA MARG'!AO:AO),""))</f>
        <v/>
      </c>
      <c r="Z764" t="str">
        <f>IF(U764="","",IF(U764="Cotisation Centrale",SUMIF('[3]Correpondance  PREPA MARG'!A:A,'Prépa marge'!T764,'[3]Correpondance  PREPA MARG'!BO:BO),""))</f>
        <v/>
      </c>
      <c r="AA764" t="str">
        <f>IF(U764="","",IF(U764="CA HT REEL",SUMIF('[3]Correpondance  PREPA MARG'!A:A,'Prépa marge'!T764,'[3]Correpondance  PREPA MARG'!AB:AB),""))</f>
        <v/>
      </c>
      <c r="AB764" t="str">
        <f>IF(U764="","",IF(U764="CAMV REEL",SUMIF('[3]Correpondance  PREPA MARG'!A:A,'Prépa marge'!T764,'[3]Correpondance  PREPA MARG'!BB:BB),""))</f>
        <v/>
      </c>
      <c r="AC764" t="str">
        <f>IF(U764="","",IF(U764="démarque connue (valeur)",SUMIF('[3]Correpondance  PREPA MARG'!A:A,'Prépa marge'!T764,'[3]Correpondance  PREPA MARG'!DO:DO),""))</f>
        <v/>
      </c>
      <c r="AD764" s="2" t="str">
        <f t="shared" si="408"/>
        <v/>
      </c>
      <c r="AF764" t="s">
        <v>20</v>
      </c>
    </row>
    <row r="765" spans="1:32">
      <c r="A765" s="23"/>
      <c r="B765" s="23"/>
      <c r="C765" s="34" t="s">
        <v>0</v>
      </c>
      <c r="D765" s="35">
        <v>9941</v>
      </c>
      <c r="E765" s="36"/>
      <c r="F765" s="36"/>
      <c r="G765" s="36"/>
      <c r="H765" s="36"/>
      <c r="I765" s="36"/>
      <c r="J765" s="36"/>
      <c r="K765" s="36"/>
      <c r="L765" s="36"/>
      <c r="M765" s="36"/>
      <c r="N765" s="36"/>
      <c r="O765" s="37"/>
      <c r="P765" s="38">
        <f>SUM(D765:O765)</f>
        <v>9941</v>
      </c>
      <c r="Q765" s="23"/>
      <c r="R765" s="39">
        <v>95449</v>
      </c>
      <c r="S765" s="23"/>
      <c r="T765" s="23" t="str">
        <f>IF(COUNTIF('[3]Correpondance  PREPA MARG'!A:A,'Prépa marge'!C765)=0,IF(U764="démarque connue (valeur)","",T764),'Prépa marge'!C765)</f>
        <v>Surgelés</v>
      </c>
      <c r="U765" s="23" t="str">
        <f t="shared" si="410"/>
        <v>CA HT</v>
      </c>
      <c r="V765">
        <f ca="1">IF(U765="","",IF(U765="CA HT",SUMIF('[3]Correpondance  PREPA MARG'!A:A,'Prépa marge'!T765,'[3]Correpondance  PREPA MARG'!CO:CO),""))</f>
        <v>19349</v>
      </c>
      <c r="W765" t="str">
        <f t="shared" si="405"/>
        <v/>
      </c>
      <c r="X765" t="str">
        <f>IF(U765="","",IF(AND(U765="Marge ABACO (valeur)",X759=""),SUMIF('[3]Correpondance  PREPA MARG'!A:A,'Prépa marge'!T765,'[3]Correpondance  PREPA MARG'!DB:DB),""))</f>
        <v/>
      </c>
      <c r="Y765" t="str">
        <f>IF(U765="","",IF(U765="Frais accessoires",SUMIF('[3]Correpondance  PREPA MARG'!A:A,'Prépa marge'!T765,'[3]Correpondance  PREPA MARG'!AO:AO),""))</f>
        <v/>
      </c>
      <c r="Z765" t="str">
        <f>IF(U765="","",IF(U765="Cotisation Centrale",SUMIF('[3]Correpondance  PREPA MARG'!A:A,'Prépa marge'!T765,'[3]Correpondance  PREPA MARG'!BO:BO),""))</f>
        <v/>
      </c>
      <c r="AA765" t="str">
        <f>IF(U765="","",IF(U765="CA HT REEL",SUMIF('[3]Correpondance  PREPA MARG'!A:A,'Prépa marge'!T765,'[3]Correpondance  PREPA MARG'!AB:AB),""))</f>
        <v/>
      </c>
      <c r="AB765" t="str">
        <f>IF(U765="","",IF(U765="CAMV REEL",SUMIF('[3]Correpondance  PREPA MARG'!A:A,'Prépa marge'!T765,'[3]Correpondance  PREPA MARG'!BB:BB),""))</f>
        <v/>
      </c>
      <c r="AC765" t="str">
        <f>IF(U765="","",IF(U765="démarque connue (valeur)",SUMIF('[3]Correpondance  PREPA MARG'!A:A,'Prépa marge'!T765,'[3]Correpondance  PREPA MARG'!DO:DO),""))</f>
        <v/>
      </c>
      <c r="AD765" s="2">
        <f t="shared" ca="1" si="408"/>
        <v>9408</v>
      </c>
      <c r="AF765">
        <v>91468</v>
      </c>
    </row>
    <row r="766" spans="1:32" ht="15.75" thickBot="1">
      <c r="A766" s="23"/>
      <c r="B766" s="23"/>
      <c r="C766" s="40" t="s">
        <v>1</v>
      </c>
      <c r="D766" s="41">
        <v>7192</v>
      </c>
      <c r="E766" s="42"/>
      <c r="F766" s="42"/>
      <c r="G766" s="42"/>
      <c r="H766" s="42"/>
      <c r="I766" s="42"/>
      <c r="J766" s="42"/>
      <c r="K766" s="42"/>
      <c r="L766" s="42"/>
      <c r="M766" s="42"/>
      <c r="N766" s="42"/>
      <c r="O766" s="43"/>
      <c r="P766" s="44">
        <f>SUM(D766:O766)</f>
        <v>7192</v>
      </c>
      <c r="Q766" s="23"/>
      <c r="R766" s="45">
        <v>68570</v>
      </c>
      <c r="S766" s="23"/>
      <c r="T766" s="23" t="str">
        <f>IF(COUNTIF('[3]Correpondance  PREPA MARG'!A:A,'Prépa marge'!C766)=0,IF(U765="démarque connue (valeur)","",T765),'Prépa marge'!C766)</f>
        <v>Surgelés</v>
      </c>
      <c r="U766" s="23" t="str">
        <f t="shared" si="410"/>
        <v>PRMV ABACO</v>
      </c>
      <c r="V766" t="str">
        <f>IF(U766="","",IF(U766="CA HT",SUMIF('[3]Correpondance  PREPA MARG'!A:A,'Prépa marge'!T766,'[3]Correpondance  PREPA MARG'!CO:CO),""))</f>
        <v/>
      </c>
      <c r="W766">
        <f t="shared" ca="1" si="405"/>
        <v>13909</v>
      </c>
      <c r="X766" t="str">
        <f>IF(U766="","",IF(AND(U766="Marge ABACO (valeur)",X760=""),SUMIF('[3]Correpondance  PREPA MARG'!A:A,'Prépa marge'!T766,'[3]Correpondance  PREPA MARG'!DB:DB),""))</f>
        <v/>
      </c>
      <c r="Y766" t="str">
        <f>IF(U766="","",IF(U766="Frais accessoires",SUMIF('[3]Correpondance  PREPA MARG'!A:A,'Prépa marge'!T766,'[3]Correpondance  PREPA MARG'!AO:AO),""))</f>
        <v/>
      </c>
      <c r="Z766" t="str">
        <f>IF(U766="","",IF(U766="Cotisation Centrale",SUMIF('[3]Correpondance  PREPA MARG'!A:A,'Prépa marge'!T766,'[3]Correpondance  PREPA MARG'!BO:BO),""))</f>
        <v/>
      </c>
      <c r="AA766" t="str">
        <f>IF(U766="","",IF(U766="CA HT REEL",SUMIF('[3]Correpondance  PREPA MARG'!A:A,'Prépa marge'!T766,'[3]Correpondance  PREPA MARG'!AB:AB),""))</f>
        <v/>
      </c>
      <c r="AB766" t="str">
        <f>IF(U766="","",IF(U766="CAMV REEL",SUMIF('[3]Correpondance  PREPA MARG'!A:A,'Prépa marge'!T766,'[3]Correpondance  PREPA MARG'!BB:BB),""))</f>
        <v/>
      </c>
      <c r="AC766" t="str">
        <f>IF(U766="","",IF(U766="démarque connue (valeur)",SUMIF('[3]Correpondance  PREPA MARG'!A:A,'Prépa marge'!T766,'[3]Correpondance  PREPA MARG'!DO:DO),""))</f>
        <v/>
      </c>
      <c r="AD766" s="2">
        <f t="shared" ca="1" si="408"/>
        <v>6717</v>
      </c>
      <c r="AF766">
        <v>65815</v>
      </c>
    </row>
    <row r="767" spans="1:32">
      <c r="A767" s="23"/>
      <c r="B767" s="23"/>
      <c r="C767" s="46" t="s">
        <v>19</v>
      </c>
      <c r="D767" s="47">
        <f t="shared" ref="D767:L767" si="435">D765-D766</f>
        <v>2749</v>
      </c>
      <c r="E767" s="47">
        <f t="shared" si="435"/>
        <v>0</v>
      </c>
      <c r="F767" s="47">
        <f t="shared" si="435"/>
        <v>0</v>
      </c>
      <c r="G767" s="47">
        <f t="shared" si="435"/>
        <v>0</v>
      </c>
      <c r="H767" s="47">
        <f t="shared" si="435"/>
        <v>0</v>
      </c>
      <c r="I767" s="47">
        <f t="shared" si="435"/>
        <v>0</v>
      </c>
      <c r="J767" s="47">
        <f t="shared" si="435"/>
        <v>0</v>
      </c>
      <c r="K767" s="47">
        <f t="shared" si="435"/>
        <v>0</v>
      </c>
      <c r="L767" s="47">
        <f t="shared" si="435"/>
        <v>0</v>
      </c>
      <c r="M767" s="47">
        <f>M765-M766</f>
        <v>0</v>
      </c>
      <c r="N767" s="47">
        <f>N765-N766</f>
        <v>0</v>
      </c>
      <c r="O767" s="47">
        <f>O765-O766</f>
        <v>0</v>
      </c>
      <c r="P767" s="48">
        <f>P765-P766</f>
        <v>2749</v>
      </c>
      <c r="Q767" s="23"/>
      <c r="R767" s="49" t="s">
        <v>20</v>
      </c>
      <c r="S767" s="23"/>
      <c r="T767" s="23" t="str">
        <f>IF(COUNTIF('[3]Correpondance  PREPA MARG'!A:A,'Prépa marge'!C767)=0,IF(U766="démarque connue (valeur)","",T766),'Prépa marge'!C767)</f>
        <v>Surgelés</v>
      </c>
      <c r="U767" s="23" t="str">
        <f t="shared" si="410"/>
        <v>Marge ABACO (valeur)</v>
      </c>
      <c r="V767" t="str">
        <f>IF(U767="","",IF(U767="CA HT",SUMIF('[3]Correpondance  PREPA MARG'!A:A,'Prépa marge'!T767,'[3]Correpondance  PREPA MARG'!CO:CO),""))</f>
        <v/>
      </c>
      <c r="W767" t="str">
        <f t="shared" si="405"/>
        <v/>
      </c>
      <c r="X767">
        <f ca="1">IF(U767="","",IF(AND(U767="Marge ABACO (valeur)",X761=""),SUMIF('[3]Correpondance  PREPA MARG'!A:A,'Prépa marge'!T767,'[3]Correpondance  PREPA MARG'!DB:DB),""))</f>
        <v>5440</v>
      </c>
      <c r="Y767" t="str">
        <f>IF(U767="","",IF(U767="Frais accessoires",SUMIF('[3]Correpondance  PREPA MARG'!A:A,'Prépa marge'!T767,'[3]Correpondance  PREPA MARG'!AO:AO),""))</f>
        <v/>
      </c>
      <c r="Z767" t="str">
        <f>IF(U767="","",IF(U767="Cotisation Centrale",SUMIF('[3]Correpondance  PREPA MARG'!A:A,'Prépa marge'!T767,'[3]Correpondance  PREPA MARG'!BO:BO),""))</f>
        <v/>
      </c>
      <c r="AA767" t="str">
        <f>IF(U767="","",IF(U767="CA HT REEL",SUMIF('[3]Correpondance  PREPA MARG'!A:A,'Prépa marge'!T767,'[3]Correpondance  PREPA MARG'!AB:AB),""))</f>
        <v/>
      </c>
      <c r="AB767" t="str">
        <f>IF(U767="","",IF(U767="CAMV REEL",SUMIF('[3]Correpondance  PREPA MARG'!A:A,'Prépa marge'!T767,'[3]Correpondance  PREPA MARG'!BB:BB),""))</f>
        <v/>
      </c>
      <c r="AC767" t="str">
        <f>IF(U767="","",IF(U767="démarque connue (valeur)",SUMIF('[3]Correpondance  PREPA MARG'!A:A,'Prépa marge'!T767,'[3]Correpondance  PREPA MARG'!DO:DO),""))</f>
        <v/>
      </c>
      <c r="AD767" s="2" t="str">
        <f t="shared" ca="1" si="408"/>
        <v/>
      </c>
      <c r="AF767" t="s">
        <v>20</v>
      </c>
    </row>
    <row r="768" spans="1:32" ht="15.75" thickBot="1">
      <c r="A768" s="23"/>
      <c r="B768" s="23"/>
      <c r="C768" s="50" t="s">
        <v>21</v>
      </c>
      <c r="D768" s="51">
        <f t="shared" ref="D768:L768" si="436">IF(D765=0,0,D767/D765)</f>
        <v>0.27653153606277037</v>
      </c>
      <c r="E768" s="51">
        <f t="shared" si="436"/>
        <v>0</v>
      </c>
      <c r="F768" s="51">
        <f t="shared" si="436"/>
        <v>0</v>
      </c>
      <c r="G768" s="51">
        <f t="shared" si="436"/>
        <v>0</v>
      </c>
      <c r="H768" s="51">
        <f t="shared" si="436"/>
        <v>0</v>
      </c>
      <c r="I768" s="51">
        <f t="shared" si="436"/>
        <v>0</v>
      </c>
      <c r="J768" s="51">
        <f t="shared" si="436"/>
        <v>0</v>
      </c>
      <c r="K768" s="51">
        <f t="shared" si="436"/>
        <v>0</v>
      </c>
      <c r="L768" s="51">
        <f t="shared" si="436"/>
        <v>0</v>
      </c>
      <c r="M768" s="51">
        <f>IF(M765=0,0,M767/M765)</f>
        <v>0</v>
      </c>
      <c r="N768" s="51">
        <f>IF(N765=0,0,N767/N765)</f>
        <v>0</v>
      </c>
      <c r="O768" s="51">
        <f>IF(O765=0,0,O767/O765)</f>
        <v>0</v>
      </c>
      <c r="P768" s="52">
        <f>IF(P765=0,0,P767/P765)</f>
        <v>0.27653153606277037</v>
      </c>
      <c r="Q768" s="23"/>
      <c r="R768" s="53" t="s">
        <v>20</v>
      </c>
      <c r="S768" s="23"/>
      <c r="T768" s="23" t="str">
        <f>IF(COUNTIF('[3]Correpondance  PREPA MARG'!A:A,'Prépa marge'!C768)=0,IF(U767="démarque connue (valeur)","",T767),'Prépa marge'!C768)</f>
        <v>Surgelés</v>
      </c>
      <c r="U768" s="23" t="str">
        <f t="shared" si="410"/>
        <v/>
      </c>
      <c r="V768" t="str">
        <f>IF(U768="","",IF(U768="CA HT",SUMIF('[3]Correpondance  PREPA MARG'!A:A,'Prépa marge'!T768,'[3]Correpondance  PREPA MARG'!CO:CO),""))</f>
        <v/>
      </c>
      <c r="W768" t="str">
        <f t="shared" si="405"/>
        <v/>
      </c>
      <c r="X768" t="str">
        <f>IF(U768="","",IF(AND(U768="Marge ABACO (valeur)",X762=""),SUMIF('[3]Correpondance  PREPA MARG'!A:A,'Prépa marge'!T768,'[3]Correpondance  PREPA MARG'!DB:DB),""))</f>
        <v/>
      </c>
      <c r="Y768" t="str">
        <f>IF(U768="","",IF(U768="Frais accessoires",SUMIF('[3]Correpondance  PREPA MARG'!A:A,'Prépa marge'!T768,'[3]Correpondance  PREPA MARG'!AO:AO),""))</f>
        <v/>
      </c>
      <c r="Z768" t="str">
        <f>IF(U768="","",IF(U768="Cotisation Centrale",SUMIF('[3]Correpondance  PREPA MARG'!A:A,'Prépa marge'!T768,'[3]Correpondance  PREPA MARG'!BO:BO),""))</f>
        <v/>
      </c>
      <c r="AA768" t="str">
        <f>IF(U768="","",IF(U768="CA HT REEL",SUMIF('[3]Correpondance  PREPA MARG'!A:A,'Prépa marge'!T768,'[3]Correpondance  PREPA MARG'!AB:AB),""))</f>
        <v/>
      </c>
      <c r="AB768" t="str">
        <f>IF(U768="","",IF(U768="CAMV REEL",SUMIF('[3]Correpondance  PREPA MARG'!A:A,'Prépa marge'!T768,'[3]Correpondance  PREPA MARG'!BB:BB),""))</f>
        <v/>
      </c>
      <c r="AC768" t="str">
        <f>IF(U768="","",IF(U768="démarque connue (valeur)",SUMIF('[3]Correpondance  PREPA MARG'!A:A,'Prépa marge'!T768,'[3]Correpondance  PREPA MARG'!DO:DO),""))</f>
        <v/>
      </c>
      <c r="AD768" s="2" t="str">
        <f t="shared" si="408"/>
        <v/>
      </c>
      <c r="AF768" t="s">
        <v>20</v>
      </c>
    </row>
    <row r="769" spans="1:32">
      <c r="A769" s="23"/>
      <c r="B769" s="23"/>
      <c r="C769" s="54" t="s">
        <v>3</v>
      </c>
      <c r="D769" s="35"/>
      <c r="E769" s="36"/>
      <c r="F769" s="36"/>
      <c r="G769" s="36"/>
      <c r="H769" s="36"/>
      <c r="I769" s="55"/>
      <c r="J769" s="55"/>
      <c r="K769" s="36"/>
      <c r="L769" s="36"/>
      <c r="M769" s="36"/>
      <c r="N769" s="36"/>
      <c r="O769" s="37"/>
      <c r="P769" s="56">
        <f>SUM(D769:O769)</f>
        <v>0</v>
      </c>
      <c r="Q769" s="23"/>
      <c r="R769" s="57">
        <v>0</v>
      </c>
      <c r="S769" s="23"/>
      <c r="T769" s="23" t="str">
        <f>IF(COUNTIF('[3]Correpondance  PREPA MARG'!A:A,'Prépa marge'!C769)=0,IF(U768="démarque connue (valeur)","",T768),'Prépa marge'!C769)</f>
        <v>Surgelés</v>
      </c>
      <c r="U769" s="23" t="str">
        <f t="shared" si="410"/>
        <v>Frais accessoires</v>
      </c>
      <c r="V769" t="str">
        <f>IF(U769="","",IF(U769="CA HT",SUMIF('[3]Correpondance  PREPA MARG'!A:A,'Prépa marge'!T769,'[3]Correpondance  PREPA MARG'!CO:CO),""))</f>
        <v/>
      </c>
      <c r="W769" t="str">
        <f t="shared" si="405"/>
        <v/>
      </c>
      <c r="X769" t="str">
        <f>IF(U769="","",IF(AND(U769="Marge ABACO (valeur)",X763=""),SUMIF('[3]Correpondance  PREPA MARG'!A:A,'Prépa marge'!T769,'[3]Correpondance  PREPA MARG'!DB:DB),""))</f>
        <v/>
      </c>
      <c r="Y769">
        <f ca="1">IF(U769="","",IF(U769="Frais accessoires",SUMIF('[3]Correpondance  PREPA MARG'!A:A,'Prépa marge'!T769,'[3]Correpondance  PREPA MARG'!AO:AO),""))</f>
        <v>0</v>
      </c>
      <c r="Z769" t="str">
        <f>IF(U769="","",IF(U769="Cotisation Centrale",SUMIF('[3]Correpondance  PREPA MARG'!A:A,'Prépa marge'!T769,'[3]Correpondance  PREPA MARG'!BO:BO),""))</f>
        <v/>
      </c>
      <c r="AA769" t="str">
        <f>IF(U769="","",IF(U769="CA HT REEL",SUMIF('[3]Correpondance  PREPA MARG'!A:A,'Prépa marge'!T769,'[3]Correpondance  PREPA MARG'!AB:AB),""))</f>
        <v/>
      </c>
      <c r="AB769" t="str">
        <f>IF(U769="","",IF(U769="CAMV REEL",SUMIF('[3]Correpondance  PREPA MARG'!A:A,'Prépa marge'!T769,'[3]Correpondance  PREPA MARG'!BB:BB),""))</f>
        <v/>
      </c>
      <c r="AC769" t="str">
        <f>IF(U769="","",IF(U769="démarque connue (valeur)",SUMIF('[3]Correpondance  PREPA MARG'!A:A,'Prépa marge'!T769,'[3]Correpondance  PREPA MARG'!DO:DO),""))</f>
        <v/>
      </c>
      <c r="AD769" s="2" t="str">
        <f t="shared" ca="1" si="408"/>
        <v/>
      </c>
      <c r="AF769" t="s">
        <v>20</v>
      </c>
    </row>
    <row r="770" spans="1:32" ht="15.75" thickBot="1">
      <c r="A770" s="23"/>
      <c r="B770" s="23"/>
      <c r="C770" s="58" t="s">
        <v>4</v>
      </c>
      <c r="D770" s="41">
        <v>351</v>
      </c>
      <c r="E770" s="42"/>
      <c r="F770" s="42"/>
      <c r="G770" s="42"/>
      <c r="H770" s="42"/>
      <c r="I770" s="42"/>
      <c r="J770" s="42"/>
      <c r="K770" s="42"/>
      <c r="L770" s="42"/>
      <c r="M770" s="42"/>
      <c r="N770" s="42"/>
      <c r="O770" s="43"/>
      <c r="P770" s="56">
        <f>SUM(D770:O770)</f>
        <v>351</v>
      </c>
      <c r="Q770" s="23"/>
      <c r="R770" s="57">
        <v>3248.2799999999988</v>
      </c>
      <c r="S770" s="23"/>
      <c r="T770" s="23" t="str">
        <f>IF(COUNTIF('[3]Correpondance  PREPA MARG'!A:A,'Prépa marge'!C770)=0,IF(U769="démarque connue (valeur)","",T769),'Prépa marge'!C770)</f>
        <v>Surgelés</v>
      </c>
      <c r="U770" s="23" t="str">
        <f t="shared" si="410"/>
        <v>Cotisation Centrale</v>
      </c>
      <c r="V770" t="str">
        <f>IF(U770="","",IF(U770="CA HT",SUMIF('[3]Correpondance  PREPA MARG'!A:A,'Prépa marge'!T770,'[3]Correpondance  PREPA MARG'!CO:CO),""))</f>
        <v/>
      </c>
      <c r="W770" t="str">
        <f t="shared" si="405"/>
        <v/>
      </c>
      <c r="X770" t="str">
        <f>IF(U770="","",IF(AND(U770="Marge ABACO (valeur)",X764=""),SUMIF('[3]Correpondance  PREPA MARG'!A:A,'Prépa marge'!T770,'[3]Correpondance  PREPA MARG'!DB:DB),""))</f>
        <v/>
      </c>
      <c r="Y770" t="str">
        <f>IF(U770="","",IF(U770="Frais accessoires",SUMIF('[3]Correpondance  PREPA MARG'!A:A,'Prépa marge'!T770,'[3]Correpondance  PREPA MARG'!AO:AO),""))</f>
        <v/>
      </c>
      <c r="Z770">
        <f ca="1">IF(U770="","",IF(U770="Cotisation Centrale",SUMIF('[3]Correpondance  PREPA MARG'!A:A,'Prépa marge'!T770,'[3]Correpondance  PREPA MARG'!BO:BO),""))</f>
        <v>773.91000000000008</v>
      </c>
      <c r="AA770" t="str">
        <f>IF(U770="","",IF(U770="CA HT REEL",SUMIF('[3]Correpondance  PREPA MARG'!A:A,'Prépa marge'!T770,'[3]Correpondance  PREPA MARG'!AB:AB),""))</f>
        <v/>
      </c>
      <c r="AB770" t="str">
        <f>IF(U770="","",IF(U770="CAMV REEL",SUMIF('[3]Correpondance  PREPA MARG'!A:A,'Prépa marge'!T770,'[3]Correpondance  PREPA MARG'!BB:BB),""))</f>
        <v/>
      </c>
      <c r="AC770" t="str">
        <f>IF(U770="","",IF(U770="démarque connue (valeur)",SUMIF('[3]Correpondance  PREPA MARG'!A:A,'Prépa marge'!T770,'[3]Correpondance  PREPA MARG'!DO:DO),""))</f>
        <v/>
      </c>
      <c r="AD770" s="2">
        <f t="shared" ca="1" si="408"/>
        <v>422.91000000000008</v>
      </c>
      <c r="AF770">
        <v>3203.8</v>
      </c>
    </row>
    <row r="771" spans="1:32">
      <c r="A771" s="23"/>
      <c r="B771" s="23"/>
      <c r="C771" s="59" t="s">
        <v>22</v>
      </c>
      <c r="D771" s="60">
        <f t="shared" ref="D771:L771" si="437">IF(D777&lt;&gt;0,(D769+D770)/D777,0)</f>
        <v>3.5308319082587268E-2</v>
      </c>
      <c r="E771" s="60">
        <f t="shared" si="437"/>
        <v>0</v>
      </c>
      <c r="F771" s="60">
        <f t="shared" si="437"/>
        <v>0</v>
      </c>
      <c r="G771" s="60">
        <f t="shared" si="437"/>
        <v>0</v>
      </c>
      <c r="H771" s="60">
        <f t="shared" si="437"/>
        <v>0</v>
      </c>
      <c r="I771" s="60">
        <f t="shared" si="437"/>
        <v>0</v>
      </c>
      <c r="J771" s="60">
        <f t="shared" si="437"/>
        <v>0</v>
      </c>
      <c r="K771" s="60">
        <f t="shared" si="437"/>
        <v>0</v>
      </c>
      <c r="L771" s="60">
        <f t="shared" si="437"/>
        <v>0</v>
      </c>
      <c r="M771" s="60">
        <f>IF(M777&lt;&gt;0,(M769+M770)/M777,0)</f>
        <v>0</v>
      </c>
      <c r="N771" s="60">
        <f>IF(N777&lt;&gt;0,(N769+N770)/N777,0)</f>
        <v>0</v>
      </c>
      <c r="O771" s="60">
        <f>IF(O777&lt;&gt;0,(O769+O770)/O777,0)</f>
        <v>0</v>
      </c>
      <c r="P771" s="61">
        <f>IF(P777&lt;&gt;0,(P769+P770)/P777,0)</f>
        <v>3.5308319082587268E-2</v>
      </c>
      <c r="Q771" s="23"/>
      <c r="R771" s="62" t="s">
        <v>20</v>
      </c>
      <c r="S771" s="23"/>
      <c r="T771" s="23" t="str">
        <f>IF(COUNTIF('[3]Correpondance  PREPA MARG'!A:A,'Prépa marge'!C771)=0,IF(U770="démarque connue (valeur)","",T770),'Prépa marge'!C771)</f>
        <v>Surgelés</v>
      </c>
      <c r="U771" s="23" t="str">
        <f t="shared" si="410"/>
        <v/>
      </c>
      <c r="V771" t="str">
        <f>IF(U771="","",IF(U771="CA HT",SUMIF('[3]Correpondance  PREPA MARG'!A:A,'Prépa marge'!T771,'[3]Correpondance  PREPA MARG'!CO:CO),""))</f>
        <v/>
      </c>
      <c r="W771" t="str">
        <f t="shared" si="405"/>
        <v/>
      </c>
      <c r="X771" t="str">
        <f>IF(U771="","",IF(AND(U771="Marge ABACO (valeur)",X765=""),SUMIF('[3]Correpondance  PREPA MARG'!A:A,'Prépa marge'!T771,'[3]Correpondance  PREPA MARG'!DB:DB),""))</f>
        <v/>
      </c>
      <c r="Y771" t="str">
        <f>IF(U771="","",IF(U771="Frais accessoires",SUMIF('[3]Correpondance  PREPA MARG'!A:A,'Prépa marge'!T771,'[3]Correpondance  PREPA MARG'!AO:AO),""))</f>
        <v/>
      </c>
      <c r="Z771" t="str">
        <f>IF(U771="","",IF(U771="Cotisation Centrale",SUMIF('[3]Correpondance  PREPA MARG'!A:A,'Prépa marge'!T771,'[3]Correpondance  PREPA MARG'!BO:BO),""))</f>
        <v/>
      </c>
      <c r="AA771" t="str">
        <f>IF(U771="","",IF(U771="CA HT REEL",SUMIF('[3]Correpondance  PREPA MARG'!A:A,'Prépa marge'!T771,'[3]Correpondance  PREPA MARG'!AB:AB),""))</f>
        <v/>
      </c>
      <c r="AB771" t="str">
        <f>IF(U771="","",IF(U771="CAMV REEL",SUMIF('[3]Correpondance  PREPA MARG'!A:A,'Prépa marge'!T771,'[3]Correpondance  PREPA MARG'!BB:BB),""))</f>
        <v/>
      </c>
      <c r="AC771" t="str">
        <f>IF(U771="","",IF(U771="démarque connue (valeur)",SUMIF('[3]Correpondance  PREPA MARG'!A:A,'Prépa marge'!T771,'[3]Correpondance  PREPA MARG'!DO:DO),""))</f>
        <v/>
      </c>
      <c r="AD771" s="2" t="str">
        <f t="shared" si="408"/>
        <v/>
      </c>
      <c r="AF771" t="s">
        <v>20</v>
      </c>
    </row>
    <row r="772" spans="1:32">
      <c r="A772" s="23"/>
      <c r="B772" s="23"/>
      <c r="C772" s="63" t="s">
        <v>23</v>
      </c>
      <c r="D772" s="64">
        <f>D766+D769+D770</f>
        <v>7543</v>
      </c>
      <c r="E772" s="64">
        <f t="shared" ref="E772:L772" si="438">E766+E769+E770</f>
        <v>0</v>
      </c>
      <c r="F772" s="64">
        <f t="shared" si="438"/>
        <v>0</v>
      </c>
      <c r="G772" s="64">
        <f t="shared" si="438"/>
        <v>0</v>
      </c>
      <c r="H772" s="64">
        <f t="shared" si="438"/>
        <v>0</v>
      </c>
      <c r="I772" s="64">
        <f t="shared" si="438"/>
        <v>0</v>
      </c>
      <c r="J772" s="64">
        <f t="shared" si="438"/>
        <v>0</v>
      </c>
      <c r="K772" s="64">
        <f t="shared" si="438"/>
        <v>0</v>
      </c>
      <c r="L772" s="64">
        <f t="shared" si="438"/>
        <v>0</v>
      </c>
      <c r="M772" s="64">
        <f>M766+M769+M770</f>
        <v>0</v>
      </c>
      <c r="N772" s="64">
        <f>N766+N769+N770</f>
        <v>0</v>
      </c>
      <c r="O772" s="64">
        <f>O766+O769+O770</f>
        <v>0</v>
      </c>
      <c r="P772" s="65">
        <f>SUM(D772:O772)</f>
        <v>7543</v>
      </c>
      <c r="Q772" s="23"/>
      <c r="R772" s="66" t="s">
        <v>20</v>
      </c>
      <c r="S772" s="23"/>
      <c r="T772" s="23" t="str">
        <f>IF(COUNTIF('[3]Correpondance  PREPA MARG'!A:A,'Prépa marge'!C772)=0,IF(U771="démarque connue (valeur)","",T771),'Prépa marge'!C772)</f>
        <v>Surgelés</v>
      </c>
      <c r="U772" s="23" t="str">
        <f t="shared" si="410"/>
        <v/>
      </c>
      <c r="V772" t="str">
        <f>IF(U772="","",IF(U772="CA HT",SUMIF('[3]Correpondance  PREPA MARG'!A:A,'Prépa marge'!T772,'[3]Correpondance  PREPA MARG'!CO:CO),""))</f>
        <v/>
      </c>
      <c r="W772" t="str">
        <f t="shared" ca="1" si="405"/>
        <v/>
      </c>
      <c r="X772" t="str">
        <f>IF(U772="","",IF(AND(U772="Marge ABACO (valeur)",X766=""),SUMIF('[3]Correpondance  PREPA MARG'!A:A,'Prépa marge'!T772,'[3]Correpondance  PREPA MARG'!DB:DB),""))</f>
        <v/>
      </c>
      <c r="Y772" t="str">
        <f>IF(U772="","",IF(U772="Frais accessoires",SUMIF('[3]Correpondance  PREPA MARG'!A:A,'Prépa marge'!T772,'[3]Correpondance  PREPA MARG'!AO:AO),""))</f>
        <v/>
      </c>
      <c r="Z772" t="str">
        <f>IF(U772="","",IF(U772="Cotisation Centrale",SUMIF('[3]Correpondance  PREPA MARG'!A:A,'Prépa marge'!T772,'[3]Correpondance  PREPA MARG'!BO:BO),""))</f>
        <v/>
      </c>
      <c r="AA772" t="str">
        <f>IF(U772="","",IF(U772="CA HT REEL",SUMIF('[3]Correpondance  PREPA MARG'!A:A,'Prépa marge'!T772,'[3]Correpondance  PREPA MARG'!AB:AB),""))</f>
        <v/>
      </c>
      <c r="AB772" t="str">
        <f>IF(U772="","",IF(U772="CAMV REEL",SUMIF('[3]Correpondance  PREPA MARG'!A:A,'Prépa marge'!T772,'[3]Correpondance  PREPA MARG'!BB:BB),""))</f>
        <v/>
      </c>
      <c r="AC772" t="str">
        <f>IF(U772="","",IF(U772="démarque connue (valeur)",SUMIF('[3]Correpondance  PREPA MARG'!A:A,'Prépa marge'!T772,'[3]Correpondance  PREPA MARG'!DO:DO),""))</f>
        <v/>
      </c>
      <c r="AD772" s="2" t="str">
        <f t="shared" ca="1" si="408"/>
        <v/>
      </c>
      <c r="AF772" t="s">
        <v>20</v>
      </c>
    </row>
    <row r="773" spans="1:32">
      <c r="A773" s="23"/>
      <c r="B773" s="23"/>
      <c r="C773" s="63" t="s">
        <v>19</v>
      </c>
      <c r="D773" s="64">
        <f t="shared" ref="D773:L773" si="439">D765-D772</f>
        <v>2398</v>
      </c>
      <c r="E773" s="64">
        <f t="shared" si="439"/>
        <v>0</v>
      </c>
      <c r="F773" s="64">
        <f t="shared" si="439"/>
        <v>0</v>
      </c>
      <c r="G773" s="64">
        <f t="shared" si="439"/>
        <v>0</v>
      </c>
      <c r="H773" s="64">
        <f t="shared" si="439"/>
        <v>0</v>
      </c>
      <c r="I773" s="64">
        <f t="shared" si="439"/>
        <v>0</v>
      </c>
      <c r="J773" s="64">
        <f t="shared" si="439"/>
        <v>0</v>
      </c>
      <c r="K773" s="64">
        <f t="shared" si="439"/>
        <v>0</v>
      </c>
      <c r="L773" s="64">
        <f t="shared" si="439"/>
        <v>0</v>
      </c>
      <c r="M773" s="64">
        <f>M765-M772</f>
        <v>0</v>
      </c>
      <c r="N773" s="64">
        <f>N765-N772</f>
        <v>0</v>
      </c>
      <c r="O773" s="64">
        <f>O765-O772</f>
        <v>0</v>
      </c>
      <c r="P773" s="65">
        <f>SUM(D773:O773)</f>
        <v>2398</v>
      </c>
      <c r="Q773" s="23"/>
      <c r="R773" s="66" t="s">
        <v>20</v>
      </c>
      <c r="S773" s="23"/>
      <c r="T773" s="23" t="str">
        <f>IF(COUNTIF('[3]Correpondance  PREPA MARG'!A:A,'Prépa marge'!C773)=0,IF(U772="démarque connue (valeur)","",T772),'Prépa marge'!C773)</f>
        <v>Surgelés</v>
      </c>
      <c r="U773" s="23" t="str">
        <f t="shared" si="410"/>
        <v>Marge ABACO (valeur)</v>
      </c>
      <c r="V773" t="str">
        <f>IF(U773="","",IF(U773="CA HT",SUMIF('[3]Correpondance  PREPA MARG'!A:A,'Prépa marge'!T773,'[3]Correpondance  PREPA MARG'!CO:CO),""))</f>
        <v/>
      </c>
      <c r="W773" t="str">
        <f t="shared" si="405"/>
        <v/>
      </c>
      <c r="X773" t="str">
        <f ca="1">IF(U773="","",IF(AND(U773="Marge ABACO (valeur)",X767=""),SUMIF('[3]Correpondance  PREPA MARG'!A:A,'Prépa marge'!T773,'[3]Correpondance  PREPA MARG'!DB:DB),""))</f>
        <v/>
      </c>
      <c r="Y773" t="str">
        <f>IF(U773="","",IF(U773="Frais accessoires",SUMIF('[3]Correpondance  PREPA MARG'!A:A,'Prépa marge'!T773,'[3]Correpondance  PREPA MARG'!AO:AO),""))</f>
        <v/>
      </c>
      <c r="Z773" t="str">
        <f>IF(U773="","",IF(U773="Cotisation Centrale",SUMIF('[3]Correpondance  PREPA MARG'!A:A,'Prépa marge'!T773,'[3]Correpondance  PREPA MARG'!BO:BO),""))</f>
        <v/>
      </c>
      <c r="AA773" t="str">
        <f>IF(U773="","",IF(U773="CA HT REEL",SUMIF('[3]Correpondance  PREPA MARG'!A:A,'Prépa marge'!T773,'[3]Correpondance  PREPA MARG'!AB:AB),""))</f>
        <v/>
      </c>
      <c r="AB773" t="str">
        <f>IF(U773="","",IF(U773="CAMV REEL",SUMIF('[3]Correpondance  PREPA MARG'!A:A,'Prépa marge'!T773,'[3]Correpondance  PREPA MARG'!BB:BB),""))</f>
        <v/>
      </c>
      <c r="AC773" t="str">
        <f>IF(U773="","",IF(U773="démarque connue (valeur)",SUMIF('[3]Correpondance  PREPA MARG'!A:A,'Prépa marge'!T773,'[3]Correpondance  PREPA MARG'!DO:DO),""))</f>
        <v/>
      </c>
      <c r="AD773" s="2" t="str">
        <f t="shared" ca="1" si="408"/>
        <v/>
      </c>
      <c r="AF773" t="s">
        <v>20</v>
      </c>
    </row>
    <row r="774" spans="1:32">
      <c r="A774" s="23"/>
      <c r="B774" s="23"/>
      <c r="C774" s="50" t="s">
        <v>24</v>
      </c>
      <c r="D774" s="67">
        <f t="shared" ref="D774:L774" si="440">IF(D765=0,0,D773/D765)</f>
        <v>0.24122321698018309</v>
      </c>
      <c r="E774" s="67">
        <f t="shared" si="440"/>
        <v>0</v>
      </c>
      <c r="F774" s="67">
        <f t="shared" si="440"/>
        <v>0</v>
      </c>
      <c r="G774" s="67">
        <f t="shared" si="440"/>
        <v>0</v>
      </c>
      <c r="H774" s="67">
        <f t="shared" si="440"/>
        <v>0</v>
      </c>
      <c r="I774" s="67">
        <f t="shared" si="440"/>
        <v>0</v>
      </c>
      <c r="J774" s="67">
        <f t="shared" si="440"/>
        <v>0</v>
      </c>
      <c r="K774" s="67">
        <f t="shared" si="440"/>
        <v>0</v>
      </c>
      <c r="L774" s="67">
        <f t="shared" si="440"/>
        <v>0</v>
      </c>
      <c r="M774" s="67">
        <f>IF(M765=0,0,M773/M765)</f>
        <v>0</v>
      </c>
      <c r="N774" s="67">
        <f>IF(N765=0,0,N773/N765)</f>
        <v>0</v>
      </c>
      <c r="O774" s="67">
        <f>IF(O765=0,0,O773/O765)</f>
        <v>0</v>
      </c>
      <c r="P774" s="67">
        <f>IF(P765=0,0,P773/P765)</f>
        <v>0.24122321698018309</v>
      </c>
      <c r="Q774" s="23"/>
      <c r="R774" s="68" t="s">
        <v>20</v>
      </c>
      <c r="S774" s="23"/>
      <c r="T774" s="23" t="str">
        <f>IF(COUNTIF('[3]Correpondance  PREPA MARG'!A:A,'Prépa marge'!C774)=0,IF(U773="démarque connue (valeur)","",T773),'Prépa marge'!C774)</f>
        <v>Surgelés</v>
      </c>
      <c r="U774" s="23" t="str">
        <f t="shared" si="410"/>
        <v/>
      </c>
      <c r="V774" t="str">
        <f>IF(U774="","",IF(U774="CA HT",SUMIF('[3]Correpondance  PREPA MARG'!A:A,'Prépa marge'!T774,'[3]Correpondance  PREPA MARG'!CO:CO),""))</f>
        <v/>
      </c>
      <c r="W774" t="str">
        <f t="shared" si="405"/>
        <v/>
      </c>
      <c r="X774" t="str">
        <f>IF(U774="","",IF(AND(U774="Marge ABACO (valeur)",X768=""),SUMIF('[3]Correpondance  PREPA MARG'!A:A,'Prépa marge'!T774,'[3]Correpondance  PREPA MARG'!DB:DB),""))</f>
        <v/>
      </c>
      <c r="Y774" t="str">
        <f>IF(U774="","",IF(U774="Frais accessoires",SUMIF('[3]Correpondance  PREPA MARG'!A:A,'Prépa marge'!T774,'[3]Correpondance  PREPA MARG'!AO:AO),""))</f>
        <v/>
      </c>
      <c r="Z774" t="str">
        <f>IF(U774="","",IF(U774="Cotisation Centrale",SUMIF('[3]Correpondance  PREPA MARG'!A:A,'Prépa marge'!T774,'[3]Correpondance  PREPA MARG'!BO:BO),""))</f>
        <v/>
      </c>
      <c r="AA774" t="str">
        <f>IF(U774="","",IF(U774="CA HT REEL",SUMIF('[3]Correpondance  PREPA MARG'!A:A,'Prépa marge'!T774,'[3]Correpondance  PREPA MARG'!AB:AB),""))</f>
        <v/>
      </c>
      <c r="AB774" t="str">
        <f>IF(U774="","",IF(U774="CAMV REEL",SUMIF('[3]Correpondance  PREPA MARG'!A:A,'Prépa marge'!T774,'[3]Correpondance  PREPA MARG'!BB:BB),""))</f>
        <v/>
      </c>
      <c r="AC774" t="str">
        <f>IF(U774="","",IF(U774="démarque connue (valeur)",SUMIF('[3]Correpondance  PREPA MARG'!A:A,'Prépa marge'!T774,'[3]Correpondance  PREPA MARG'!DO:DO),""))</f>
        <v/>
      </c>
      <c r="AD774" s="2" t="str">
        <f t="shared" si="408"/>
        <v/>
      </c>
      <c r="AF774" t="s">
        <v>20</v>
      </c>
    </row>
    <row r="775" spans="1:32">
      <c r="A775" s="23"/>
      <c r="B775" s="23"/>
      <c r="C775" s="23"/>
      <c r="D775" s="23"/>
      <c r="E775" s="23"/>
      <c r="F775" s="23"/>
      <c r="G775" s="23"/>
      <c r="H775" s="23"/>
      <c r="I775" s="23"/>
      <c r="J775" s="23"/>
      <c r="K775" s="23"/>
      <c r="L775" s="23"/>
      <c r="M775" s="23"/>
      <c r="N775" s="23"/>
      <c r="O775" s="23"/>
      <c r="P775" s="23"/>
      <c r="Q775" s="23"/>
      <c r="R775" s="29" t="s">
        <v>20</v>
      </c>
      <c r="S775" s="23"/>
      <c r="T775" s="23" t="str">
        <f>IF(COUNTIF('[3]Correpondance  PREPA MARG'!A:A,'Prépa marge'!C775)=0,IF(U774="démarque connue (valeur)","",T774),'Prépa marge'!C775)</f>
        <v>Surgelés</v>
      </c>
      <c r="U775" s="23" t="str">
        <f t="shared" si="410"/>
        <v/>
      </c>
      <c r="V775" t="str">
        <f>IF(U775="","",IF(U775="CA HT",SUMIF('[3]Correpondance  PREPA MARG'!A:A,'Prépa marge'!T775,'[3]Correpondance  PREPA MARG'!CO:CO),""))</f>
        <v/>
      </c>
      <c r="W775" t="str">
        <f t="shared" ref="W775:W838" si="441">IF(AND(V774&lt;&gt;"",X776&lt;&gt;""),V774-X776,"")</f>
        <v/>
      </c>
      <c r="X775" t="str">
        <f>IF(U775="","",IF(AND(U775="Marge ABACO (valeur)",X769=""),SUMIF('[3]Correpondance  PREPA MARG'!A:A,'Prépa marge'!T775,'[3]Correpondance  PREPA MARG'!DB:DB),""))</f>
        <v/>
      </c>
      <c r="Y775" t="str">
        <f>IF(U775="","",IF(U775="Frais accessoires",SUMIF('[3]Correpondance  PREPA MARG'!A:A,'Prépa marge'!T775,'[3]Correpondance  PREPA MARG'!AO:AO),""))</f>
        <v/>
      </c>
      <c r="Z775" t="str">
        <f>IF(U775="","",IF(U775="Cotisation Centrale",SUMIF('[3]Correpondance  PREPA MARG'!A:A,'Prépa marge'!T775,'[3]Correpondance  PREPA MARG'!BO:BO),""))</f>
        <v/>
      </c>
      <c r="AA775" t="str">
        <f>IF(U775="","",IF(U775="CA HT REEL",SUMIF('[3]Correpondance  PREPA MARG'!A:A,'Prépa marge'!T775,'[3]Correpondance  PREPA MARG'!AB:AB),""))</f>
        <v/>
      </c>
      <c r="AB775" t="str">
        <f>IF(U775="","",IF(U775="CAMV REEL",SUMIF('[3]Correpondance  PREPA MARG'!A:A,'Prépa marge'!T775,'[3]Correpondance  PREPA MARG'!BB:BB),""))</f>
        <v/>
      </c>
      <c r="AC775" t="str">
        <f>IF(U775="","",IF(U775="démarque connue (valeur)",SUMIF('[3]Correpondance  PREPA MARG'!A:A,'Prépa marge'!T775,'[3]Correpondance  PREPA MARG'!DO:DO),""))</f>
        <v/>
      </c>
      <c r="AD775" s="2" t="str">
        <f t="shared" si="408"/>
        <v/>
      </c>
      <c r="AF775" t="s">
        <v>20</v>
      </c>
    </row>
    <row r="776" spans="1:32" ht="15.75" thickBot="1">
      <c r="A776" s="23"/>
      <c r="B776" s="23"/>
      <c r="C776" s="30" t="s">
        <v>25</v>
      </c>
      <c r="D776" s="31"/>
      <c r="E776" s="31"/>
      <c r="F776" s="31"/>
      <c r="G776" s="31"/>
      <c r="H776" s="31"/>
      <c r="I776" s="31"/>
      <c r="J776" s="31"/>
      <c r="K776" s="31"/>
      <c r="L776" s="31"/>
      <c r="M776" s="31"/>
      <c r="N776" s="31"/>
      <c r="O776" s="31"/>
      <c r="P776" s="32"/>
      <c r="Q776" s="23"/>
      <c r="R776" s="33" t="s">
        <v>20</v>
      </c>
      <c r="S776" s="23"/>
      <c r="T776" s="23" t="str">
        <f>IF(COUNTIF('[3]Correpondance  PREPA MARG'!A:A,'Prépa marge'!C776)=0,IF(U775="démarque connue (valeur)","",T775),'Prépa marge'!C776)</f>
        <v>Surgelés</v>
      </c>
      <c r="U776" s="23" t="str">
        <f t="shared" si="410"/>
        <v/>
      </c>
      <c r="V776" t="str">
        <f>IF(U776="","",IF(U776="CA HT",SUMIF('[3]Correpondance  PREPA MARG'!A:A,'Prépa marge'!T776,'[3]Correpondance  PREPA MARG'!CO:CO),""))</f>
        <v/>
      </c>
      <c r="W776" t="str">
        <f t="shared" si="441"/>
        <v/>
      </c>
      <c r="X776" t="str">
        <f>IF(U776="","",IF(AND(U776="Marge ABACO (valeur)",X770=""),SUMIF('[3]Correpondance  PREPA MARG'!A:A,'Prépa marge'!T776,'[3]Correpondance  PREPA MARG'!DB:DB),""))</f>
        <v/>
      </c>
      <c r="Y776" t="str">
        <f>IF(U776="","",IF(U776="Frais accessoires",SUMIF('[3]Correpondance  PREPA MARG'!A:A,'Prépa marge'!T776,'[3]Correpondance  PREPA MARG'!AO:AO),""))</f>
        <v/>
      </c>
      <c r="Z776" t="str">
        <f>IF(U776="","",IF(U776="Cotisation Centrale",SUMIF('[3]Correpondance  PREPA MARG'!A:A,'Prépa marge'!T776,'[3]Correpondance  PREPA MARG'!BO:BO),""))</f>
        <v/>
      </c>
      <c r="AA776" t="str">
        <f>IF(U776="","",IF(U776="CA HT REEL",SUMIF('[3]Correpondance  PREPA MARG'!A:A,'Prépa marge'!T776,'[3]Correpondance  PREPA MARG'!AB:AB),""))</f>
        <v/>
      </c>
      <c r="AB776" t="str">
        <f>IF(U776="","",IF(U776="CAMV REEL",SUMIF('[3]Correpondance  PREPA MARG'!A:A,'Prépa marge'!T776,'[3]Correpondance  PREPA MARG'!BB:BB),""))</f>
        <v/>
      </c>
      <c r="AC776" t="str">
        <f>IF(U776="","",IF(U776="démarque connue (valeur)",SUMIF('[3]Correpondance  PREPA MARG'!A:A,'Prépa marge'!T776,'[3]Correpondance  PREPA MARG'!DO:DO),""))</f>
        <v/>
      </c>
      <c r="AD776" s="2" t="str">
        <f t="shared" si="408"/>
        <v/>
      </c>
      <c r="AF776" t="s">
        <v>20</v>
      </c>
    </row>
    <row r="777" spans="1:32">
      <c r="A777" s="23"/>
      <c r="B777" s="23"/>
      <c r="C777" s="69" t="s">
        <v>5</v>
      </c>
      <c r="D777" s="35">
        <v>9941</v>
      </c>
      <c r="E777" s="36"/>
      <c r="F777" s="36"/>
      <c r="G777" s="36"/>
      <c r="H777" s="36"/>
      <c r="I777" s="55"/>
      <c r="J777" s="55"/>
      <c r="K777" s="36"/>
      <c r="L777" s="55"/>
      <c r="M777" s="55"/>
      <c r="N777" s="55"/>
      <c r="O777" s="70"/>
      <c r="P777" s="38">
        <f>SUM(D777:O777)</f>
        <v>9941</v>
      </c>
      <c r="Q777" s="23"/>
      <c r="R777" s="39">
        <v>95449.270000000019</v>
      </c>
      <c r="S777" s="23"/>
      <c r="T777" s="23" t="str">
        <f>IF(COUNTIF('[3]Correpondance  PREPA MARG'!A:A,'Prépa marge'!C777)=0,IF(U776="démarque connue (valeur)","",T776),'Prépa marge'!C777)</f>
        <v>Surgelés</v>
      </c>
      <c r="U777" s="23" t="str">
        <f t="shared" si="410"/>
        <v>CA HT REEL</v>
      </c>
      <c r="V777" t="str">
        <f>IF(U777="","",IF(U777="CA HT",SUMIF('[3]Correpondance  PREPA MARG'!A:A,'Prépa marge'!T777,'[3]Correpondance  PREPA MARG'!CO:CO),""))</f>
        <v/>
      </c>
      <c r="W777" t="str">
        <f t="shared" si="441"/>
        <v/>
      </c>
      <c r="X777" t="str">
        <f>IF(U777="","",IF(AND(U777="Marge ABACO (valeur)",X771=""),SUMIF('[3]Correpondance  PREPA MARG'!A:A,'Prépa marge'!T777,'[3]Correpondance  PREPA MARG'!DB:DB),""))</f>
        <v/>
      </c>
      <c r="Y777" t="str">
        <f>IF(U777="","",IF(U777="Frais accessoires",SUMIF('[3]Correpondance  PREPA MARG'!A:A,'Prépa marge'!T777,'[3]Correpondance  PREPA MARG'!AO:AO),""))</f>
        <v/>
      </c>
      <c r="Z777" t="str">
        <f>IF(U777="","",IF(U777="Cotisation Centrale",SUMIF('[3]Correpondance  PREPA MARG'!A:A,'Prépa marge'!T777,'[3]Correpondance  PREPA MARG'!BO:BO),""))</f>
        <v/>
      </c>
      <c r="AA777">
        <f ca="1">IF(U777="","",IF(U777="CA HT REEL",SUMIF('[3]Correpondance  PREPA MARG'!A:A,'Prépa marge'!T777,'[3]Correpondance  PREPA MARG'!AB:AB),""))</f>
        <v>19341.949999999997</v>
      </c>
      <c r="AB777" t="str">
        <f>IF(U777="","",IF(U777="CAMV REEL",SUMIF('[3]Correpondance  PREPA MARG'!A:A,'Prépa marge'!T777,'[3]Correpondance  PREPA MARG'!BB:BB),""))</f>
        <v/>
      </c>
      <c r="AC777" t="str">
        <f>IF(U777="","",IF(U777="démarque connue (valeur)",SUMIF('[3]Correpondance  PREPA MARG'!A:A,'Prépa marge'!T777,'[3]Correpondance  PREPA MARG'!DO:DO),""))</f>
        <v/>
      </c>
      <c r="AD777" s="2">
        <f t="shared" ca="1" si="408"/>
        <v>9400.9499999999971</v>
      </c>
      <c r="AF777">
        <v>91468.27</v>
      </c>
    </row>
    <row r="778" spans="1:32" ht="15.75" thickBot="1">
      <c r="A778" s="23"/>
      <c r="B778" s="23"/>
      <c r="C778" s="58" t="s">
        <v>6</v>
      </c>
      <c r="D778" s="41">
        <v>7191</v>
      </c>
      <c r="E778" s="42"/>
      <c r="F778" s="42"/>
      <c r="G778" s="42"/>
      <c r="H778" s="42"/>
      <c r="I778" s="42"/>
      <c r="J778" s="42"/>
      <c r="K778" s="42"/>
      <c r="L778" s="71"/>
      <c r="M778" s="71"/>
      <c r="N778" s="71"/>
      <c r="O778" s="72"/>
      <c r="P778" s="56">
        <f>SUM(D778:O778)</f>
        <v>7191</v>
      </c>
      <c r="Q778" s="23"/>
      <c r="R778" s="57">
        <v>62512.70000000007</v>
      </c>
      <c r="S778" s="23"/>
      <c r="T778" s="23" t="str">
        <f>IF(COUNTIF('[3]Correpondance  PREPA MARG'!A:A,'Prépa marge'!C778)=0,IF(U777="démarque connue (valeur)","",T777),'Prépa marge'!C778)</f>
        <v>Surgelés</v>
      </c>
      <c r="U778" s="23" t="str">
        <f t="shared" si="410"/>
        <v>CAMV REEL</v>
      </c>
      <c r="V778" t="str">
        <f>IF(U778="","",IF(U778="CA HT",SUMIF('[3]Correpondance  PREPA MARG'!A:A,'Prépa marge'!T778,'[3]Correpondance  PREPA MARG'!CO:CO),""))</f>
        <v/>
      </c>
      <c r="W778" t="str">
        <f t="shared" si="441"/>
        <v/>
      </c>
      <c r="X778" t="str">
        <f>IF(U778="","",IF(AND(U778="Marge ABACO (valeur)",X772=""),SUMIF('[3]Correpondance  PREPA MARG'!A:A,'Prépa marge'!T778,'[3]Correpondance  PREPA MARG'!DB:DB),""))</f>
        <v/>
      </c>
      <c r="Y778" t="str">
        <f>IF(U778="","",IF(U778="Frais accessoires",SUMIF('[3]Correpondance  PREPA MARG'!A:A,'Prépa marge'!T778,'[3]Correpondance  PREPA MARG'!AO:AO),""))</f>
        <v/>
      </c>
      <c r="Z778" t="str">
        <f>IF(U778="","",IF(U778="Cotisation Centrale",SUMIF('[3]Correpondance  PREPA MARG'!A:A,'Prépa marge'!T778,'[3]Correpondance  PREPA MARG'!BO:BO),""))</f>
        <v/>
      </c>
      <c r="AA778" t="str">
        <f>IF(U778="","",IF(U778="CA HT REEL",SUMIF('[3]Correpondance  PREPA MARG'!A:A,'Prépa marge'!T778,'[3]Correpondance  PREPA MARG'!AB:AB),""))</f>
        <v/>
      </c>
      <c r="AB778">
        <f ca="1">IF(U778="","",IF(U778="CAMV REEL",SUMIF('[3]Correpondance  PREPA MARG'!A:A,'Prépa marge'!T778,'[3]Correpondance  PREPA MARG'!BB:BB),""))</f>
        <v>13910.720000000001</v>
      </c>
      <c r="AC778" t="str">
        <f>IF(U778="","",IF(U778="démarque connue (valeur)",SUMIF('[3]Correpondance  PREPA MARG'!A:A,'Prépa marge'!T778,'[3]Correpondance  PREPA MARG'!DO:DO),""))</f>
        <v/>
      </c>
      <c r="AD778" s="2">
        <f t="shared" ca="1" si="408"/>
        <v>6719.7200000000012</v>
      </c>
      <c r="AF778">
        <v>66643.77</v>
      </c>
    </row>
    <row r="779" spans="1:32">
      <c r="A779" s="23"/>
      <c r="B779" s="23"/>
      <c r="C779" s="59" t="s">
        <v>26</v>
      </c>
      <c r="D779" s="73">
        <f t="shared" ref="D779:L779" si="442">D777-D778-D769-D770</f>
        <v>2399</v>
      </c>
      <c r="E779" s="73">
        <f t="shared" si="442"/>
        <v>0</v>
      </c>
      <c r="F779" s="73">
        <f t="shared" si="442"/>
        <v>0</v>
      </c>
      <c r="G779" s="73">
        <f t="shared" si="442"/>
        <v>0</v>
      </c>
      <c r="H779" s="73">
        <f t="shared" si="442"/>
        <v>0</v>
      </c>
      <c r="I779" s="73">
        <f t="shared" si="442"/>
        <v>0</v>
      </c>
      <c r="J779" s="73">
        <f t="shared" si="442"/>
        <v>0</v>
      </c>
      <c r="K779" s="73">
        <f t="shared" si="442"/>
        <v>0</v>
      </c>
      <c r="L779" s="73">
        <f t="shared" si="442"/>
        <v>0</v>
      </c>
      <c r="M779" s="73">
        <f>M777-M778-M769-M770</f>
        <v>0</v>
      </c>
      <c r="N779" s="73">
        <f>N777-N778-N769-N770</f>
        <v>0</v>
      </c>
      <c r="O779" s="73">
        <f>O777-O778-O769-O770</f>
        <v>0</v>
      </c>
      <c r="P779" s="74">
        <f>SUM(D779:O779)</f>
        <v>2399</v>
      </c>
      <c r="Q779" s="23"/>
      <c r="R779" s="57" t="s">
        <v>20</v>
      </c>
      <c r="S779" s="23"/>
      <c r="T779" s="23" t="str">
        <f>IF(COUNTIF('[3]Correpondance  PREPA MARG'!A:A,'Prépa marge'!C779)=0,IF(U778="démarque connue (valeur)","",T778),'Prépa marge'!C779)</f>
        <v>Surgelés</v>
      </c>
      <c r="U779" s="23" t="str">
        <f t="shared" si="410"/>
        <v/>
      </c>
      <c r="V779" t="str">
        <f>IF(U779="","",IF(U779="CA HT",SUMIF('[3]Correpondance  PREPA MARG'!A:A,'Prépa marge'!T779,'[3]Correpondance  PREPA MARG'!CO:CO),""))</f>
        <v/>
      </c>
      <c r="W779" t="str">
        <f t="shared" si="441"/>
        <v/>
      </c>
      <c r="X779" t="str">
        <f>IF(U779="","",IF(AND(U779="Marge ABACO (valeur)",X773=""),SUMIF('[3]Correpondance  PREPA MARG'!A:A,'Prépa marge'!T779,'[3]Correpondance  PREPA MARG'!DB:DB),""))</f>
        <v/>
      </c>
      <c r="Y779" t="str">
        <f>IF(U779="","",IF(U779="Frais accessoires",SUMIF('[3]Correpondance  PREPA MARG'!A:A,'Prépa marge'!T779,'[3]Correpondance  PREPA MARG'!AO:AO),""))</f>
        <v/>
      </c>
      <c r="Z779" t="str">
        <f>IF(U779="","",IF(U779="Cotisation Centrale",SUMIF('[3]Correpondance  PREPA MARG'!A:A,'Prépa marge'!T779,'[3]Correpondance  PREPA MARG'!BO:BO),""))</f>
        <v/>
      </c>
      <c r="AA779" t="str">
        <f>IF(U779="","",IF(U779="CA HT REEL",SUMIF('[3]Correpondance  PREPA MARG'!A:A,'Prépa marge'!T779,'[3]Correpondance  PREPA MARG'!AB:AB),""))</f>
        <v/>
      </c>
      <c r="AB779" t="str">
        <f>IF(U779="","",IF(U779="CAMV REEL",SUMIF('[3]Correpondance  PREPA MARG'!A:A,'Prépa marge'!T779,'[3]Correpondance  PREPA MARG'!BB:BB),""))</f>
        <v/>
      </c>
      <c r="AC779" t="str">
        <f>IF(U779="","",IF(U779="démarque connue (valeur)",SUMIF('[3]Correpondance  PREPA MARG'!A:A,'Prépa marge'!T779,'[3]Correpondance  PREPA MARG'!DO:DO),""))</f>
        <v/>
      </c>
      <c r="AD779" s="2" t="str">
        <f t="shared" ref="AD779:AD842" si="443">IF(SUM(V779:AC779)=0,"",IF(U779="Marge ABACO (valeur)","",SUM(V779:AC779)-P779))</f>
        <v/>
      </c>
      <c r="AF779" t="s">
        <v>20</v>
      </c>
    </row>
    <row r="780" spans="1:32">
      <c r="A780" s="23"/>
      <c r="B780" s="23"/>
      <c r="C780" s="50" t="s">
        <v>27</v>
      </c>
      <c r="D780" s="67" t="str">
        <f t="shared" ref="D780:L780" si="444">IF(D802="ABACO","     néant",IF(D765=0,0,D779/D777))</f>
        <v xml:space="preserve">     néant</v>
      </c>
      <c r="E780" s="67" t="str">
        <f t="shared" si="444"/>
        <v xml:space="preserve">     néant</v>
      </c>
      <c r="F780" s="67" t="str">
        <f t="shared" si="444"/>
        <v xml:space="preserve">     néant</v>
      </c>
      <c r="G780" s="67">
        <f t="shared" si="444"/>
        <v>0</v>
      </c>
      <c r="H780" s="67" t="str">
        <f t="shared" si="444"/>
        <v xml:space="preserve">     néant</v>
      </c>
      <c r="I780" s="67">
        <f t="shared" si="444"/>
        <v>0</v>
      </c>
      <c r="J780" s="67">
        <f t="shared" si="444"/>
        <v>0</v>
      </c>
      <c r="K780" s="67" t="str">
        <f t="shared" si="444"/>
        <v xml:space="preserve">     néant</v>
      </c>
      <c r="L780" s="67">
        <f t="shared" si="444"/>
        <v>0</v>
      </c>
      <c r="M780" s="67" t="str">
        <f>IF(M802="ABACO","     néant",IF(M765=0,0,M779/M777))</f>
        <v xml:space="preserve">     néant</v>
      </c>
      <c r="N780" s="67" t="str">
        <f>IF(N802="ABACO","     néant",IF(N765=0,0,N779/N777))</f>
        <v xml:space="preserve">     néant</v>
      </c>
      <c r="O780" s="67">
        <f>IF(O802="ABACO","     néant",IF(O765=0,0,O779/O777))</f>
        <v>0</v>
      </c>
      <c r="P780" s="67">
        <f>IF(P802="ABACO","     néant",IF(P765=0,0,P779/P777))</f>
        <v>0.24132381048184287</v>
      </c>
      <c r="Q780" s="23"/>
      <c r="R780" s="68" t="s">
        <v>20</v>
      </c>
      <c r="S780" s="23"/>
      <c r="T780" s="23" t="str">
        <f>IF(COUNTIF('[3]Correpondance  PREPA MARG'!A:A,'Prépa marge'!C780)=0,IF(U779="démarque connue (valeur)","",T779),'Prépa marge'!C780)</f>
        <v>Surgelés</v>
      </c>
      <c r="U780" s="23" t="str">
        <f t="shared" ref="U780:U843" si="445">IF(OR(C780="CA HT",C780="PRMV ABACO",C780="Frais accessoires",C780="Cotisation Centrale",C780="CA HT REEL",C780="CAMV REEL",C780="démarque connue (valeur)",C780="Marge ABACO (valeur)"),C780,"")</f>
        <v/>
      </c>
      <c r="V780" t="str">
        <f>IF(U780="","",IF(U780="CA HT",SUMIF('[3]Correpondance  PREPA MARG'!A:A,'Prépa marge'!T780,'[3]Correpondance  PREPA MARG'!CO:CO),""))</f>
        <v/>
      </c>
      <c r="W780" t="str">
        <f t="shared" si="441"/>
        <v/>
      </c>
      <c r="X780" t="str">
        <f>IF(U780="","",IF(AND(U780="Marge ABACO (valeur)",X774=""),SUMIF('[3]Correpondance  PREPA MARG'!A:A,'Prépa marge'!T780,'[3]Correpondance  PREPA MARG'!DB:DB),""))</f>
        <v/>
      </c>
      <c r="Y780" t="str">
        <f>IF(U780="","",IF(U780="Frais accessoires",SUMIF('[3]Correpondance  PREPA MARG'!A:A,'Prépa marge'!T780,'[3]Correpondance  PREPA MARG'!AO:AO),""))</f>
        <v/>
      </c>
      <c r="Z780" t="str">
        <f>IF(U780="","",IF(U780="Cotisation Centrale",SUMIF('[3]Correpondance  PREPA MARG'!A:A,'Prépa marge'!T780,'[3]Correpondance  PREPA MARG'!BO:BO),""))</f>
        <v/>
      </c>
      <c r="AA780" t="str">
        <f>IF(U780="","",IF(U780="CA HT REEL",SUMIF('[3]Correpondance  PREPA MARG'!A:A,'Prépa marge'!T780,'[3]Correpondance  PREPA MARG'!AB:AB),""))</f>
        <v/>
      </c>
      <c r="AB780" t="str">
        <f>IF(U780="","",IF(U780="CAMV REEL",SUMIF('[3]Correpondance  PREPA MARG'!A:A,'Prépa marge'!T780,'[3]Correpondance  PREPA MARG'!BB:BB),""))</f>
        <v/>
      </c>
      <c r="AC780" t="str">
        <f>IF(U780="","",IF(U780="démarque connue (valeur)",SUMIF('[3]Correpondance  PREPA MARG'!A:A,'Prépa marge'!T780,'[3]Correpondance  PREPA MARG'!DO:DO),""))</f>
        <v/>
      </c>
      <c r="AD780" s="2" t="str">
        <f t="shared" si="443"/>
        <v/>
      </c>
      <c r="AF780" t="s">
        <v>20</v>
      </c>
    </row>
    <row r="781" spans="1:32">
      <c r="A781" s="23"/>
      <c r="B781" s="23"/>
      <c r="C781" s="23"/>
      <c r="D781" s="23"/>
      <c r="E781" s="23"/>
      <c r="F781" s="23"/>
      <c r="G781" s="23"/>
      <c r="H781" s="23"/>
      <c r="I781" s="23"/>
      <c r="J781" s="23"/>
      <c r="K781" s="23"/>
      <c r="L781" s="23"/>
      <c r="M781" s="23"/>
      <c r="N781" s="23"/>
      <c r="O781" s="23"/>
      <c r="P781" s="23"/>
      <c r="Q781" s="23"/>
      <c r="R781" s="29" t="s">
        <v>20</v>
      </c>
      <c r="S781" s="23"/>
      <c r="T781" s="23" t="str">
        <f>IF(COUNTIF('[3]Correpondance  PREPA MARG'!A:A,'Prépa marge'!C781)=0,IF(U780="démarque connue (valeur)","",T780),'Prépa marge'!C781)</f>
        <v>Surgelés</v>
      </c>
      <c r="U781" s="23" t="str">
        <f t="shared" si="445"/>
        <v/>
      </c>
      <c r="V781" t="str">
        <f>IF(U781="","",IF(U781="CA HT",SUMIF('[3]Correpondance  PREPA MARG'!A:A,'Prépa marge'!T781,'[3]Correpondance  PREPA MARG'!CO:CO),""))</f>
        <v/>
      </c>
      <c r="W781" t="str">
        <f t="shared" si="441"/>
        <v/>
      </c>
      <c r="X781" t="str">
        <f>IF(U781="","",IF(AND(U781="Marge ABACO (valeur)",X775=""),SUMIF('[3]Correpondance  PREPA MARG'!A:A,'Prépa marge'!T781,'[3]Correpondance  PREPA MARG'!DB:DB),""))</f>
        <v/>
      </c>
      <c r="Y781" t="str">
        <f>IF(U781="","",IF(U781="Frais accessoires",SUMIF('[3]Correpondance  PREPA MARG'!A:A,'Prépa marge'!T781,'[3]Correpondance  PREPA MARG'!AO:AO),""))</f>
        <v/>
      </c>
      <c r="Z781" t="str">
        <f>IF(U781="","",IF(U781="Cotisation Centrale",SUMIF('[3]Correpondance  PREPA MARG'!A:A,'Prépa marge'!T781,'[3]Correpondance  PREPA MARG'!BO:BO),""))</f>
        <v/>
      </c>
      <c r="AA781" t="str">
        <f>IF(U781="","",IF(U781="CA HT REEL",SUMIF('[3]Correpondance  PREPA MARG'!A:A,'Prépa marge'!T781,'[3]Correpondance  PREPA MARG'!AB:AB),""))</f>
        <v/>
      </c>
      <c r="AB781" t="str">
        <f>IF(U781="","",IF(U781="CAMV REEL",SUMIF('[3]Correpondance  PREPA MARG'!A:A,'Prépa marge'!T781,'[3]Correpondance  PREPA MARG'!BB:BB),""))</f>
        <v/>
      </c>
      <c r="AC781" t="str">
        <f>IF(U781="","",IF(U781="démarque connue (valeur)",SUMIF('[3]Correpondance  PREPA MARG'!A:A,'Prépa marge'!T781,'[3]Correpondance  PREPA MARG'!DO:DO),""))</f>
        <v/>
      </c>
      <c r="AD781" s="2" t="str">
        <f t="shared" si="443"/>
        <v/>
      </c>
      <c r="AF781" t="s">
        <v>20</v>
      </c>
    </row>
    <row r="782" spans="1:32">
      <c r="A782" s="23"/>
      <c r="B782" s="23"/>
      <c r="C782" s="75" t="s">
        <v>28</v>
      </c>
      <c r="D782" s="76" t="str">
        <f t="shared" ref="D782:L782" si="446">IF(D802="ABACO","       NA",D774-D780)</f>
        <v xml:space="preserve">       NA</v>
      </c>
      <c r="E782" s="76" t="str">
        <f t="shared" si="446"/>
        <v xml:space="preserve">       NA</v>
      </c>
      <c r="F782" s="76" t="str">
        <f t="shared" si="446"/>
        <v xml:space="preserve">       NA</v>
      </c>
      <c r="G782" s="76">
        <f t="shared" si="446"/>
        <v>0</v>
      </c>
      <c r="H782" s="76" t="str">
        <f t="shared" si="446"/>
        <v xml:space="preserve">       NA</v>
      </c>
      <c r="I782" s="76">
        <f t="shared" si="446"/>
        <v>0</v>
      </c>
      <c r="J782" s="76">
        <f t="shared" si="446"/>
        <v>0</v>
      </c>
      <c r="K782" s="76" t="str">
        <f t="shared" si="446"/>
        <v xml:space="preserve">       NA</v>
      </c>
      <c r="L782" s="76">
        <f t="shared" si="446"/>
        <v>0</v>
      </c>
      <c r="M782" s="76" t="str">
        <f>IF(M802="ABACO","       NA",M774-M780)</f>
        <v xml:space="preserve">       NA</v>
      </c>
      <c r="N782" s="76" t="str">
        <f>IF(N802="ABACO","       NA",N774-N780)</f>
        <v xml:space="preserve">       NA</v>
      </c>
      <c r="O782" s="76">
        <f>IF(O802="ABACO","       NA",O774-O780)</f>
        <v>0</v>
      </c>
      <c r="P782" s="76">
        <f>IF(P802="ABACO","       NA",P774-P780)</f>
        <v>-1.0059350165977921E-4</v>
      </c>
      <c r="Q782" s="23"/>
      <c r="R782" s="77" t="s">
        <v>20</v>
      </c>
      <c r="S782" s="23"/>
      <c r="T782" s="23" t="str">
        <f>IF(COUNTIF('[3]Correpondance  PREPA MARG'!A:A,'Prépa marge'!C782)=0,IF(U781="démarque connue (valeur)","",T781),'Prépa marge'!C782)</f>
        <v>Surgelés</v>
      </c>
      <c r="U782" s="23" t="str">
        <f t="shared" si="445"/>
        <v/>
      </c>
      <c r="V782" t="str">
        <f>IF(U782="","",IF(U782="CA HT",SUMIF('[3]Correpondance  PREPA MARG'!A:A,'Prépa marge'!T782,'[3]Correpondance  PREPA MARG'!CO:CO),""))</f>
        <v/>
      </c>
      <c r="W782" t="str">
        <f t="shared" si="441"/>
        <v/>
      </c>
      <c r="X782" t="str">
        <f>IF(U782="","",IF(AND(U782="Marge ABACO (valeur)",X776=""),SUMIF('[3]Correpondance  PREPA MARG'!A:A,'Prépa marge'!T782,'[3]Correpondance  PREPA MARG'!DB:DB),""))</f>
        <v/>
      </c>
      <c r="Y782" t="str">
        <f>IF(U782="","",IF(U782="Frais accessoires",SUMIF('[3]Correpondance  PREPA MARG'!A:A,'Prépa marge'!T782,'[3]Correpondance  PREPA MARG'!AO:AO),""))</f>
        <v/>
      </c>
      <c r="Z782" t="str">
        <f>IF(U782="","",IF(U782="Cotisation Centrale",SUMIF('[3]Correpondance  PREPA MARG'!A:A,'Prépa marge'!T782,'[3]Correpondance  PREPA MARG'!BO:BO),""))</f>
        <v/>
      </c>
      <c r="AA782" t="str">
        <f>IF(U782="","",IF(U782="CA HT REEL",SUMIF('[3]Correpondance  PREPA MARG'!A:A,'Prépa marge'!T782,'[3]Correpondance  PREPA MARG'!AB:AB),""))</f>
        <v/>
      </c>
      <c r="AB782" t="str">
        <f>IF(U782="","",IF(U782="CAMV REEL",SUMIF('[3]Correpondance  PREPA MARG'!A:A,'Prépa marge'!T782,'[3]Correpondance  PREPA MARG'!BB:BB),""))</f>
        <v/>
      </c>
      <c r="AC782" t="str">
        <f>IF(U782="","",IF(U782="démarque connue (valeur)",SUMIF('[3]Correpondance  PREPA MARG'!A:A,'Prépa marge'!T782,'[3]Correpondance  PREPA MARG'!DO:DO),""))</f>
        <v/>
      </c>
      <c r="AD782" s="2" t="str">
        <f t="shared" si="443"/>
        <v/>
      </c>
      <c r="AF782" t="s">
        <v>20</v>
      </c>
    </row>
    <row r="783" spans="1:32">
      <c r="A783" s="23"/>
      <c r="B783" s="23"/>
      <c r="C783" s="23"/>
      <c r="D783" s="23"/>
      <c r="E783" s="23"/>
      <c r="F783" s="23"/>
      <c r="G783" s="23"/>
      <c r="H783" s="23"/>
      <c r="I783" s="23"/>
      <c r="J783" s="23"/>
      <c r="K783" s="23"/>
      <c r="L783" s="23"/>
      <c r="M783" s="23"/>
      <c r="N783" s="23"/>
      <c r="O783" s="23"/>
      <c r="P783" s="23"/>
      <c r="Q783" s="23"/>
      <c r="R783" s="29" t="s">
        <v>20</v>
      </c>
      <c r="S783" s="23"/>
      <c r="T783" s="23" t="str">
        <f>IF(COUNTIF('[3]Correpondance  PREPA MARG'!A:A,'Prépa marge'!C783)=0,IF(U782="démarque connue (valeur)","",T782),'Prépa marge'!C783)</f>
        <v>Surgelés</v>
      </c>
      <c r="U783" s="23" t="str">
        <f t="shared" si="445"/>
        <v/>
      </c>
      <c r="V783" t="str">
        <f>IF(U783="","",IF(U783="CA HT",SUMIF('[3]Correpondance  PREPA MARG'!A:A,'Prépa marge'!T783,'[3]Correpondance  PREPA MARG'!CO:CO),""))</f>
        <v/>
      </c>
      <c r="W783" t="str">
        <f t="shared" si="441"/>
        <v/>
      </c>
      <c r="X783" t="str">
        <f>IF(U783="","",IF(AND(U783="Marge ABACO (valeur)",X777=""),SUMIF('[3]Correpondance  PREPA MARG'!A:A,'Prépa marge'!T783,'[3]Correpondance  PREPA MARG'!DB:DB),""))</f>
        <v/>
      </c>
      <c r="Y783" t="str">
        <f>IF(U783="","",IF(U783="Frais accessoires",SUMIF('[3]Correpondance  PREPA MARG'!A:A,'Prépa marge'!T783,'[3]Correpondance  PREPA MARG'!AO:AO),""))</f>
        <v/>
      </c>
      <c r="Z783" t="str">
        <f>IF(U783="","",IF(U783="Cotisation Centrale",SUMIF('[3]Correpondance  PREPA MARG'!A:A,'Prépa marge'!T783,'[3]Correpondance  PREPA MARG'!BO:BO),""))</f>
        <v/>
      </c>
      <c r="AA783" t="str">
        <f>IF(U783="","",IF(U783="CA HT REEL",SUMIF('[3]Correpondance  PREPA MARG'!A:A,'Prépa marge'!T783,'[3]Correpondance  PREPA MARG'!AB:AB),""))</f>
        <v/>
      </c>
      <c r="AB783" t="str">
        <f>IF(U783="","",IF(U783="CAMV REEL",SUMIF('[3]Correpondance  PREPA MARG'!A:A,'Prépa marge'!T783,'[3]Correpondance  PREPA MARG'!BB:BB),""))</f>
        <v/>
      </c>
      <c r="AC783" t="str">
        <f>IF(U783="","",IF(U783="démarque connue (valeur)",SUMIF('[3]Correpondance  PREPA MARG'!A:A,'Prépa marge'!T783,'[3]Correpondance  PREPA MARG'!DO:DO),""))</f>
        <v/>
      </c>
      <c r="AD783" s="2" t="str">
        <f t="shared" si="443"/>
        <v/>
      </c>
      <c r="AF783" t="s">
        <v>20</v>
      </c>
    </row>
    <row r="784" spans="1:32" ht="15.75" thickBot="1">
      <c r="A784" s="23"/>
      <c r="B784" s="23"/>
      <c r="C784" s="30" t="s">
        <v>29</v>
      </c>
      <c r="D784" s="31"/>
      <c r="E784" s="31"/>
      <c r="F784" s="31"/>
      <c r="G784" s="31"/>
      <c r="H784" s="31"/>
      <c r="I784" s="31"/>
      <c r="J784" s="31"/>
      <c r="K784" s="31"/>
      <c r="L784" s="31"/>
      <c r="M784" s="31"/>
      <c r="N784" s="31"/>
      <c r="O784" s="31"/>
      <c r="P784" s="32"/>
      <c r="Q784" s="23"/>
      <c r="R784" s="33" t="s">
        <v>20</v>
      </c>
      <c r="S784" s="23"/>
      <c r="T784" s="23" t="str">
        <f>IF(COUNTIF('[3]Correpondance  PREPA MARG'!A:A,'Prépa marge'!C784)=0,IF(U783="démarque connue (valeur)","",T783),'Prépa marge'!C784)</f>
        <v>Surgelés</v>
      </c>
      <c r="U784" s="23" t="str">
        <f t="shared" si="445"/>
        <v/>
      </c>
      <c r="V784" t="str">
        <f>IF(U784="","",IF(U784="CA HT",SUMIF('[3]Correpondance  PREPA MARG'!A:A,'Prépa marge'!T784,'[3]Correpondance  PREPA MARG'!CO:CO),""))</f>
        <v/>
      </c>
      <c r="W784" t="str">
        <f t="shared" si="441"/>
        <v/>
      </c>
      <c r="X784" t="str">
        <f>IF(U784="","",IF(AND(U784="Marge ABACO (valeur)",X778=""),SUMIF('[3]Correpondance  PREPA MARG'!A:A,'Prépa marge'!T784,'[3]Correpondance  PREPA MARG'!DB:DB),""))</f>
        <v/>
      </c>
      <c r="Y784" t="str">
        <f>IF(U784="","",IF(U784="Frais accessoires",SUMIF('[3]Correpondance  PREPA MARG'!A:A,'Prépa marge'!T784,'[3]Correpondance  PREPA MARG'!AO:AO),""))</f>
        <v/>
      </c>
      <c r="Z784" t="str">
        <f>IF(U784="","",IF(U784="Cotisation Centrale",SUMIF('[3]Correpondance  PREPA MARG'!A:A,'Prépa marge'!T784,'[3]Correpondance  PREPA MARG'!BO:BO),""))</f>
        <v/>
      </c>
      <c r="AA784" t="str">
        <f>IF(U784="","",IF(U784="CA HT REEL",SUMIF('[3]Correpondance  PREPA MARG'!A:A,'Prépa marge'!T784,'[3]Correpondance  PREPA MARG'!AB:AB),""))</f>
        <v/>
      </c>
      <c r="AB784" t="str">
        <f>IF(U784="","",IF(U784="CAMV REEL",SUMIF('[3]Correpondance  PREPA MARG'!A:A,'Prépa marge'!T784,'[3]Correpondance  PREPA MARG'!BB:BB),""))</f>
        <v/>
      </c>
      <c r="AC784" t="str">
        <f>IF(U784="","",IF(U784="démarque connue (valeur)",SUMIF('[3]Correpondance  PREPA MARG'!A:A,'Prépa marge'!T784,'[3]Correpondance  PREPA MARG'!DO:DO),""))</f>
        <v/>
      </c>
      <c r="AD784" s="2" t="str">
        <f t="shared" si="443"/>
        <v/>
      </c>
      <c r="AF784" t="s">
        <v>20</v>
      </c>
    </row>
    <row r="785" spans="1:32" ht="15.75" thickBot="1">
      <c r="A785" s="23"/>
      <c r="B785" s="23"/>
      <c r="C785" s="54" t="s">
        <v>7</v>
      </c>
      <c r="D785" s="78"/>
      <c r="E785" s="79">
        <v>6</v>
      </c>
      <c r="F785" s="79"/>
      <c r="G785" s="79"/>
      <c r="H785" s="79"/>
      <c r="I785" s="79"/>
      <c r="J785" s="79"/>
      <c r="K785" s="79"/>
      <c r="L785" s="79"/>
      <c r="M785" s="79"/>
      <c r="N785" s="79"/>
      <c r="O785" s="80"/>
      <c r="P785" s="44">
        <f>SUM(D785:O785)</f>
        <v>6</v>
      </c>
      <c r="Q785" s="23"/>
      <c r="R785" s="45">
        <v>745</v>
      </c>
      <c r="S785" s="23"/>
      <c r="T785" s="23" t="str">
        <f>IF(COUNTIF('[3]Correpondance  PREPA MARG'!A:A,'Prépa marge'!C785)=0,IF(U784="démarque connue (valeur)","",T784),'Prépa marge'!C785)</f>
        <v>Surgelés</v>
      </c>
      <c r="U785" s="23" t="str">
        <f t="shared" si="445"/>
        <v>démarque connue (valeur)</v>
      </c>
      <c r="V785" t="str">
        <f>IF(U785="","",IF(U785="CA HT",SUMIF('[3]Correpondance  PREPA MARG'!A:A,'Prépa marge'!T785,'[3]Correpondance  PREPA MARG'!CO:CO),""))</f>
        <v/>
      </c>
      <c r="W785" t="str">
        <f t="shared" si="441"/>
        <v/>
      </c>
      <c r="X785" t="str">
        <f>IF(U785="","",IF(AND(U785="Marge ABACO (valeur)",X779=""),SUMIF('[3]Correpondance  PREPA MARG'!A:A,'Prépa marge'!T785,'[3]Correpondance  PREPA MARG'!DB:DB),""))</f>
        <v/>
      </c>
      <c r="Y785" t="str">
        <f>IF(U785="","",IF(U785="Frais accessoires",SUMIF('[3]Correpondance  PREPA MARG'!A:A,'Prépa marge'!T785,'[3]Correpondance  PREPA MARG'!AO:AO),""))</f>
        <v/>
      </c>
      <c r="Z785" t="str">
        <f>IF(U785="","",IF(U785="Cotisation Centrale",SUMIF('[3]Correpondance  PREPA MARG'!A:A,'Prépa marge'!T785,'[3]Correpondance  PREPA MARG'!BO:BO),""))</f>
        <v/>
      </c>
      <c r="AA785" t="str">
        <f>IF(U785="","",IF(U785="CA HT REEL",SUMIF('[3]Correpondance  PREPA MARG'!A:A,'Prépa marge'!T785,'[3]Correpondance  PREPA MARG'!AB:AB),""))</f>
        <v/>
      </c>
      <c r="AB785" t="str">
        <f>IF(U785="","",IF(U785="CAMV REEL",SUMIF('[3]Correpondance  PREPA MARG'!A:A,'Prépa marge'!T785,'[3]Correpondance  PREPA MARG'!BB:BB),""))</f>
        <v/>
      </c>
      <c r="AC785">
        <f ca="1">IF(U785="","",IF(U785="démarque connue (valeur)",SUMIF('[3]Correpondance  PREPA MARG'!A:A,'Prépa marge'!T785,'[3]Correpondance  PREPA MARG'!DO:DO),""))</f>
        <v>6</v>
      </c>
      <c r="AD785" s="2">
        <f t="shared" ca="1" si="443"/>
        <v>0</v>
      </c>
      <c r="AF785">
        <v>829</v>
      </c>
    </row>
    <row r="786" spans="1:32" ht="15.75" thickBot="1">
      <c r="A786" s="23"/>
      <c r="B786" s="23"/>
      <c r="C786" s="59" t="s">
        <v>30</v>
      </c>
      <c r="D786" s="81">
        <f t="shared" ref="D786:L786" si="447">IF(D777=0,0,D785/D777)</f>
        <v>0</v>
      </c>
      <c r="E786" s="81">
        <f t="shared" si="447"/>
        <v>0</v>
      </c>
      <c r="F786" s="81">
        <f t="shared" si="447"/>
        <v>0</v>
      </c>
      <c r="G786" s="81">
        <f t="shared" si="447"/>
        <v>0</v>
      </c>
      <c r="H786" s="81">
        <f t="shared" si="447"/>
        <v>0</v>
      </c>
      <c r="I786" s="81">
        <f t="shared" si="447"/>
        <v>0</v>
      </c>
      <c r="J786" s="81">
        <f t="shared" si="447"/>
        <v>0</v>
      </c>
      <c r="K786" s="81">
        <f t="shared" si="447"/>
        <v>0</v>
      </c>
      <c r="L786" s="81">
        <f t="shared" si="447"/>
        <v>0</v>
      </c>
      <c r="M786" s="81">
        <f>IF(M777=0,0,M785/M777)</f>
        <v>0</v>
      </c>
      <c r="N786" s="81">
        <f>IF(N777=0,0,N785/N777)</f>
        <v>0</v>
      </c>
      <c r="O786" s="81">
        <f>IF(O777=0,0,O785/O777)</f>
        <v>0</v>
      </c>
      <c r="P786" s="82">
        <f>IF(P777=0,0,P785/P777)</f>
        <v>6.0356100995875666E-4</v>
      </c>
      <c r="Q786" s="23"/>
      <c r="R786" s="83" t="s">
        <v>20</v>
      </c>
      <c r="S786" s="23"/>
      <c r="T786" s="23" t="str">
        <f>IF(COUNTIF('[3]Correpondance  PREPA MARG'!A:A,'Prépa marge'!C786)=0,IF(U785="démarque connue (valeur)","",T785),'Prépa marge'!C786)</f>
        <v/>
      </c>
      <c r="U786" s="23" t="str">
        <f t="shared" si="445"/>
        <v/>
      </c>
      <c r="V786" t="str">
        <f>IF(U786="","",IF(U786="CA HT",SUMIF('[3]Correpondance  PREPA MARG'!A:A,'Prépa marge'!T786,'[3]Correpondance  PREPA MARG'!CO:CO),""))</f>
        <v/>
      </c>
      <c r="W786" t="str">
        <f t="shared" si="441"/>
        <v/>
      </c>
      <c r="X786" t="str">
        <f>IF(U786="","",IF(AND(U786="Marge ABACO (valeur)",X780=""),SUMIF('[3]Correpondance  PREPA MARG'!A:A,'Prépa marge'!T786,'[3]Correpondance  PREPA MARG'!DB:DB),""))</f>
        <v/>
      </c>
      <c r="Y786" t="str">
        <f>IF(U786="","",IF(U786="Frais accessoires",SUMIF('[3]Correpondance  PREPA MARG'!A:A,'Prépa marge'!T786,'[3]Correpondance  PREPA MARG'!AO:AO),""))</f>
        <v/>
      </c>
      <c r="Z786" t="str">
        <f>IF(U786="","",IF(U786="Cotisation Centrale",SUMIF('[3]Correpondance  PREPA MARG'!A:A,'Prépa marge'!T786,'[3]Correpondance  PREPA MARG'!BO:BO),""))</f>
        <v/>
      </c>
      <c r="AA786" t="str">
        <f>IF(U786="","",IF(U786="CA HT REEL",SUMIF('[3]Correpondance  PREPA MARG'!A:A,'Prépa marge'!T786,'[3]Correpondance  PREPA MARG'!AB:AB),""))</f>
        <v/>
      </c>
      <c r="AB786" t="str">
        <f>IF(U786="","",IF(U786="CAMV REEL",SUMIF('[3]Correpondance  PREPA MARG'!A:A,'Prépa marge'!T786,'[3]Correpondance  PREPA MARG'!BB:BB),""))</f>
        <v/>
      </c>
      <c r="AC786" t="str">
        <f>IF(U786="","",IF(U786="démarque connue (valeur)",SUMIF('[3]Correpondance  PREPA MARG'!A:A,'Prépa marge'!T786,'[3]Correpondance  PREPA MARG'!DO:DO),""))</f>
        <v/>
      </c>
      <c r="AD786" s="2" t="str">
        <f t="shared" si="443"/>
        <v/>
      </c>
      <c r="AF786" t="s">
        <v>20</v>
      </c>
    </row>
    <row r="787" spans="1:32" ht="15.75" thickBot="1">
      <c r="A787" s="23"/>
      <c r="B787" s="23"/>
      <c r="C787" s="84" t="s">
        <v>31</v>
      </c>
      <c r="D787" s="85"/>
      <c r="E787" s="86"/>
      <c r="F787" s="86"/>
      <c r="G787" s="86"/>
      <c r="H787" s="86"/>
      <c r="I787" s="86"/>
      <c r="J787" s="86"/>
      <c r="K787" s="86"/>
      <c r="L787" s="86"/>
      <c r="M787" s="86"/>
      <c r="N787" s="86"/>
      <c r="O787" s="87"/>
      <c r="P787" s="88">
        <f>IF(P777&lt;&gt;0,P788/P777,0)</f>
        <v>0</v>
      </c>
      <c r="Q787" s="23"/>
      <c r="R787" s="83" t="s">
        <v>20</v>
      </c>
      <c r="S787" s="23"/>
      <c r="T787" s="23" t="str">
        <f>IF(COUNTIF('[3]Correpondance  PREPA MARG'!A:A,'Prépa marge'!C787)=0,IF(U786="démarque connue (valeur)","",T786),'Prépa marge'!C787)</f>
        <v/>
      </c>
      <c r="U787" s="23" t="str">
        <f t="shared" si="445"/>
        <v/>
      </c>
      <c r="V787" t="str">
        <f>IF(U787="","",IF(U787="CA HT",SUMIF('[3]Correpondance  PREPA MARG'!A:A,'Prépa marge'!T787,'[3]Correpondance  PREPA MARG'!CO:CO),""))</f>
        <v/>
      </c>
      <c r="W787" t="str">
        <f t="shared" si="441"/>
        <v/>
      </c>
      <c r="X787" t="str">
        <f>IF(U787="","",IF(AND(U787="Marge ABACO (valeur)",X781=""),SUMIF('[3]Correpondance  PREPA MARG'!A:A,'Prépa marge'!T787,'[3]Correpondance  PREPA MARG'!DB:DB),""))</f>
        <v/>
      </c>
      <c r="Y787" t="str">
        <f>IF(U787="","",IF(U787="Frais accessoires",SUMIF('[3]Correpondance  PREPA MARG'!A:A,'Prépa marge'!T787,'[3]Correpondance  PREPA MARG'!AO:AO),""))</f>
        <v/>
      </c>
      <c r="Z787" t="str">
        <f>IF(U787="","",IF(U787="Cotisation Centrale",SUMIF('[3]Correpondance  PREPA MARG'!A:A,'Prépa marge'!T787,'[3]Correpondance  PREPA MARG'!BO:BO),""))</f>
        <v/>
      </c>
      <c r="AA787" t="str">
        <f>IF(U787="","",IF(U787="CA HT REEL",SUMIF('[3]Correpondance  PREPA MARG'!A:A,'Prépa marge'!T787,'[3]Correpondance  PREPA MARG'!AB:AB),""))</f>
        <v/>
      </c>
      <c r="AB787" t="str">
        <f>IF(U787="","",IF(U787="CAMV REEL",SUMIF('[3]Correpondance  PREPA MARG'!A:A,'Prépa marge'!T787,'[3]Correpondance  PREPA MARG'!BB:BB),""))</f>
        <v/>
      </c>
      <c r="AC787" t="str">
        <f>IF(U787="","",IF(U787="démarque connue (valeur)",SUMIF('[3]Correpondance  PREPA MARG'!A:A,'Prépa marge'!T787,'[3]Correpondance  PREPA MARG'!DO:DO),""))</f>
        <v/>
      </c>
      <c r="AD787" s="2" t="str">
        <f t="shared" si="443"/>
        <v/>
      </c>
      <c r="AF787" t="s">
        <v>20</v>
      </c>
    </row>
    <row r="788" spans="1:32" ht="15.75" thickBot="1">
      <c r="A788" s="23"/>
      <c r="B788" s="23"/>
      <c r="C788" s="89" t="s">
        <v>32</v>
      </c>
      <c r="D788" s="47">
        <f t="shared" ref="D788:L788" si="448">D777*D787</f>
        <v>0</v>
      </c>
      <c r="E788" s="47">
        <f t="shared" si="448"/>
        <v>0</v>
      </c>
      <c r="F788" s="47">
        <f t="shared" si="448"/>
        <v>0</v>
      </c>
      <c r="G788" s="47">
        <f t="shared" si="448"/>
        <v>0</v>
      </c>
      <c r="H788" s="47">
        <f t="shared" si="448"/>
        <v>0</v>
      </c>
      <c r="I788" s="47">
        <f t="shared" si="448"/>
        <v>0</v>
      </c>
      <c r="J788" s="47">
        <f t="shared" si="448"/>
        <v>0</v>
      </c>
      <c r="K788" s="47">
        <f t="shared" si="448"/>
        <v>0</v>
      </c>
      <c r="L788" s="47">
        <f t="shared" si="448"/>
        <v>0</v>
      </c>
      <c r="M788" s="47">
        <f>M777*M787</f>
        <v>0</v>
      </c>
      <c r="N788" s="47">
        <f>N777*N787</f>
        <v>0</v>
      </c>
      <c r="O788" s="47">
        <f>O777*O787</f>
        <v>0</v>
      </c>
      <c r="P788" s="90">
        <f>SUM(D788:O788)</f>
        <v>0</v>
      </c>
      <c r="Q788" s="23"/>
      <c r="R788" s="91" t="s">
        <v>20</v>
      </c>
      <c r="S788" s="92"/>
      <c r="T788" s="23" t="str">
        <f>IF(COUNTIF('[3]Correpondance  PREPA MARG'!A:A,'Prépa marge'!C788)=0,IF(U787="démarque connue (valeur)","",T787),'Prépa marge'!C788)</f>
        <v/>
      </c>
      <c r="U788" s="23" t="str">
        <f t="shared" si="445"/>
        <v/>
      </c>
      <c r="V788" t="str">
        <f>IF(U788="","",IF(U788="CA HT",SUMIF('[3]Correpondance  PREPA MARG'!A:A,'Prépa marge'!T788,'[3]Correpondance  PREPA MARG'!CO:CO),""))</f>
        <v/>
      </c>
      <c r="W788" t="str">
        <f t="shared" si="441"/>
        <v/>
      </c>
      <c r="X788" t="str">
        <f>IF(U788="","",IF(AND(U788="Marge ABACO (valeur)",X782=""),SUMIF('[3]Correpondance  PREPA MARG'!A:A,'Prépa marge'!T788,'[3]Correpondance  PREPA MARG'!DB:DB),""))</f>
        <v/>
      </c>
      <c r="Y788" t="str">
        <f>IF(U788="","",IF(U788="Frais accessoires",SUMIF('[3]Correpondance  PREPA MARG'!A:A,'Prépa marge'!T788,'[3]Correpondance  PREPA MARG'!AO:AO),""))</f>
        <v/>
      </c>
      <c r="Z788" t="str">
        <f>IF(U788="","",IF(U788="Cotisation Centrale",SUMIF('[3]Correpondance  PREPA MARG'!A:A,'Prépa marge'!T788,'[3]Correpondance  PREPA MARG'!BO:BO),""))</f>
        <v/>
      </c>
      <c r="AA788" t="str">
        <f>IF(U788="","",IF(U788="CA HT REEL",SUMIF('[3]Correpondance  PREPA MARG'!A:A,'Prépa marge'!T788,'[3]Correpondance  PREPA MARG'!AB:AB),""))</f>
        <v/>
      </c>
      <c r="AB788" t="str">
        <f>IF(U788="","",IF(U788="CAMV REEL",SUMIF('[3]Correpondance  PREPA MARG'!A:A,'Prépa marge'!T788,'[3]Correpondance  PREPA MARG'!BB:BB),""))</f>
        <v/>
      </c>
      <c r="AC788" t="str">
        <f>IF(U788="","",IF(U788="démarque connue (valeur)",SUMIF('[3]Correpondance  PREPA MARG'!A:A,'Prépa marge'!T788,'[3]Correpondance  PREPA MARG'!DO:DO),""))</f>
        <v/>
      </c>
      <c r="AD788" s="2" t="str">
        <f t="shared" si="443"/>
        <v/>
      </c>
      <c r="AF788" t="s">
        <v>20</v>
      </c>
    </row>
    <row r="789" spans="1:32" ht="15.75" thickBot="1">
      <c r="A789" s="23"/>
      <c r="B789" s="23"/>
      <c r="C789" s="84" t="s">
        <v>33</v>
      </c>
      <c r="D789" s="93"/>
      <c r="E789" s="94"/>
      <c r="F789" s="94"/>
      <c r="G789" s="94"/>
      <c r="H789" s="94"/>
      <c r="I789" s="94"/>
      <c r="J789" s="94"/>
      <c r="K789" s="94"/>
      <c r="L789" s="94"/>
      <c r="M789" s="94"/>
      <c r="N789" s="94"/>
      <c r="O789" s="95"/>
      <c r="P789" s="96">
        <f>SUM(D789:O789)</f>
        <v>0</v>
      </c>
      <c r="Q789" s="23"/>
      <c r="R789" s="91" t="s">
        <v>20</v>
      </c>
      <c r="S789" s="92"/>
      <c r="T789" s="23" t="str">
        <f>IF(COUNTIF('[3]Correpondance  PREPA MARG'!A:A,'Prépa marge'!C789)=0,IF(U788="démarque connue (valeur)","",T788),'Prépa marge'!C789)</f>
        <v/>
      </c>
      <c r="U789" s="23" t="str">
        <f t="shared" si="445"/>
        <v/>
      </c>
      <c r="V789" t="str">
        <f>IF(U789="","",IF(U789="CA HT",SUMIF('[3]Correpondance  PREPA MARG'!A:A,'Prépa marge'!T789,'[3]Correpondance  PREPA MARG'!CO:CO),""))</f>
        <v/>
      </c>
      <c r="W789" t="str">
        <f t="shared" si="441"/>
        <v/>
      </c>
      <c r="X789" t="str">
        <f>IF(U789="","",IF(AND(U789="Marge ABACO (valeur)",X783=""),SUMIF('[3]Correpondance  PREPA MARG'!A:A,'Prépa marge'!T789,'[3]Correpondance  PREPA MARG'!DB:DB),""))</f>
        <v/>
      </c>
      <c r="Y789" t="str">
        <f>IF(U789="","",IF(U789="Frais accessoires",SUMIF('[3]Correpondance  PREPA MARG'!A:A,'Prépa marge'!T789,'[3]Correpondance  PREPA MARG'!AO:AO),""))</f>
        <v/>
      </c>
      <c r="Z789" t="str">
        <f>IF(U789="","",IF(U789="Cotisation Centrale",SUMIF('[3]Correpondance  PREPA MARG'!A:A,'Prépa marge'!T789,'[3]Correpondance  PREPA MARG'!BO:BO),""))</f>
        <v/>
      </c>
      <c r="AA789" t="str">
        <f>IF(U789="","",IF(U789="CA HT REEL",SUMIF('[3]Correpondance  PREPA MARG'!A:A,'Prépa marge'!T789,'[3]Correpondance  PREPA MARG'!AB:AB),""))</f>
        <v/>
      </c>
      <c r="AB789" t="str">
        <f>IF(U789="","",IF(U789="CAMV REEL",SUMIF('[3]Correpondance  PREPA MARG'!A:A,'Prépa marge'!T789,'[3]Correpondance  PREPA MARG'!BB:BB),""))</f>
        <v/>
      </c>
      <c r="AC789" t="str">
        <f>IF(U789="","",IF(U789="démarque connue (valeur)",SUMIF('[3]Correpondance  PREPA MARG'!A:A,'Prépa marge'!T789,'[3]Correpondance  PREPA MARG'!DO:DO),""))</f>
        <v/>
      </c>
      <c r="AD789" s="2" t="str">
        <f t="shared" si="443"/>
        <v/>
      </c>
      <c r="AF789" t="s">
        <v>20</v>
      </c>
    </row>
    <row r="790" spans="1:32">
      <c r="A790" s="23"/>
      <c r="B790" s="23"/>
      <c r="C790" s="59" t="s">
        <v>34</v>
      </c>
      <c r="D790" s="81">
        <f t="shared" ref="D790:L790" si="449">IF(D777&lt;&gt;0,D789/D777,0)</f>
        <v>0</v>
      </c>
      <c r="E790" s="81">
        <f t="shared" si="449"/>
        <v>0</v>
      </c>
      <c r="F790" s="81">
        <f t="shared" si="449"/>
        <v>0</v>
      </c>
      <c r="G790" s="81">
        <f t="shared" si="449"/>
        <v>0</v>
      </c>
      <c r="H790" s="81">
        <f t="shared" si="449"/>
        <v>0</v>
      </c>
      <c r="I790" s="81">
        <f t="shared" si="449"/>
        <v>0</v>
      </c>
      <c r="J790" s="81">
        <f t="shared" si="449"/>
        <v>0</v>
      </c>
      <c r="K790" s="81">
        <f t="shared" si="449"/>
        <v>0</v>
      </c>
      <c r="L790" s="81">
        <f t="shared" si="449"/>
        <v>0</v>
      </c>
      <c r="M790" s="81">
        <f>IF(M777&lt;&gt;0,M789/M777,0)</f>
        <v>0</v>
      </c>
      <c r="N790" s="81">
        <f>IF(N777&lt;&gt;0,N789/N777,0)</f>
        <v>0</v>
      </c>
      <c r="O790" s="81">
        <f>IF(O777&lt;&gt;0,O789/O777,0)</f>
        <v>0</v>
      </c>
      <c r="P790" s="82">
        <f>IF(P777&lt;&gt;0,P789/P777,0)</f>
        <v>0</v>
      </c>
      <c r="Q790" s="23"/>
      <c r="R790" s="83" t="s">
        <v>20</v>
      </c>
      <c r="S790" s="97"/>
      <c r="T790" s="23" t="str">
        <f>IF(COUNTIF('[3]Correpondance  PREPA MARG'!A:A,'Prépa marge'!C790)=0,IF(U789="démarque connue (valeur)","",T789),'Prépa marge'!C790)</f>
        <v/>
      </c>
      <c r="U790" s="23" t="str">
        <f t="shared" si="445"/>
        <v/>
      </c>
      <c r="V790" t="str">
        <f>IF(U790="","",IF(U790="CA HT",SUMIF('[3]Correpondance  PREPA MARG'!A:A,'Prépa marge'!T790,'[3]Correpondance  PREPA MARG'!CO:CO),""))</f>
        <v/>
      </c>
      <c r="W790" t="str">
        <f t="shared" si="441"/>
        <v/>
      </c>
      <c r="X790" t="str">
        <f>IF(U790="","",IF(AND(U790="Marge ABACO (valeur)",X784=""),SUMIF('[3]Correpondance  PREPA MARG'!A:A,'Prépa marge'!T790,'[3]Correpondance  PREPA MARG'!DB:DB),""))</f>
        <v/>
      </c>
      <c r="Y790" t="str">
        <f>IF(U790="","",IF(U790="Frais accessoires",SUMIF('[3]Correpondance  PREPA MARG'!A:A,'Prépa marge'!T790,'[3]Correpondance  PREPA MARG'!AO:AO),""))</f>
        <v/>
      </c>
      <c r="Z790" t="str">
        <f>IF(U790="","",IF(U790="Cotisation Centrale",SUMIF('[3]Correpondance  PREPA MARG'!A:A,'Prépa marge'!T790,'[3]Correpondance  PREPA MARG'!BO:BO),""))</f>
        <v/>
      </c>
      <c r="AA790" t="str">
        <f>IF(U790="","",IF(U790="CA HT REEL",SUMIF('[3]Correpondance  PREPA MARG'!A:A,'Prépa marge'!T790,'[3]Correpondance  PREPA MARG'!AB:AB),""))</f>
        <v/>
      </c>
      <c r="AB790" t="str">
        <f>IF(U790="","",IF(U790="CAMV REEL",SUMIF('[3]Correpondance  PREPA MARG'!A:A,'Prépa marge'!T790,'[3]Correpondance  PREPA MARG'!BB:BB),""))</f>
        <v/>
      </c>
      <c r="AC790" t="str">
        <f>IF(U790="","",IF(U790="démarque connue (valeur)",SUMIF('[3]Correpondance  PREPA MARG'!A:A,'Prépa marge'!T790,'[3]Correpondance  PREPA MARG'!DO:DO),""))</f>
        <v/>
      </c>
      <c r="AD790" s="2" t="str">
        <f t="shared" si="443"/>
        <v/>
      </c>
      <c r="AF790" t="s">
        <v>20</v>
      </c>
    </row>
    <row r="791" spans="1:32">
      <c r="A791" s="23"/>
      <c r="B791" s="23"/>
      <c r="C791" s="59" t="s">
        <v>35</v>
      </c>
      <c r="D791" s="98">
        <f>D765-D777</f>
        <v>0</v>
      </c>
      <c r="E791" s="98">
        <f>E765-E777</f>
        <v>0</v>
      </c>
      <c r="F791" s="98">
        <f>F765-F777</f>
        <v>0</v>
      </c>
      <c r="G791" s="98">
        <f t="shared" ref="G791:L791" si="450">G765-G777</f>
        <v>0</v>
      </c>
      <c r="H791" s="98">
        <f t="shared" si="450"/>
        <v>0</v>
      </c>
      <c r="I791" s="98">
        <f t="shared" si="450"/>
        <v>0</v>
      </c>
      <c r="J791" s="98">
        <f t="shared" si="450"/>
        <v>0</v>
      </c>
      <c r="K791" s="98">
        <f t="shared" si="450"/>
        <v>0</v>
      </c>
      <c r="L791" s="98">
        <f t="shared" si="450"/>
        <v>0</v>
      </c>
      <c r="M791" s="98">
        <f>M765-M777</f>
        <v>0</v>
      </c>
      <c r="N791" s="98">
        <f>N765-N777</f>
        <v>0</v>
      </c>
      <c r="O791" s="98">
        <f>O765-O777</f>
        <v>0</v>
      </c>
      <c r="P791" s="74">
        <f>SUM(D791:O791)</f>
        <v>0</v>
      </c>
      <c r="Q791" s="23"/>
      <c r="R791" s="57" t="s">
        <v>20</v>
      </c>
      <c r="S791" s="92"/>
      <c r="T791" s="23" t="str">
        <f>IF(COUNTIF('[3]Correpondance  PREPA MARG'!A:A,'Prépa marge'!C791)=0,IF(U790="démarque connue (valeur)","",T790),'Prépa marge'!C791)</f>
        <v/>
      </c>
      <c r="U791" s="23" t="str">
        <f t="shared" si="445"/>
        <v/>
      </c>
      <c r="V791" t="str">
        <f>IF(U791="","",IF(U791="CA HT",SUMIF('[3]Correpondance  PREPA MARG'!A:A,'Prépa marge'!T791,'[3]Correpondance  PREPA MARG'!CO:CO),""))</f>
        <v/>
      </c>
      <c r="W791" t="str">
        <f t="shared" si="441"/>
        <v/>
      </c>
      <c r="X791" t="str">
        <f>IF(U791="","",IF(AND(U791="Marge ABACO (valeur)",X785=""),SUMIF('[3]Correpondance  PREPA MARG'!A:A,'Prépa marge'!T791,'[3]Correpondance  PREPA MARG'!DB:DB),""))</f>
        <v/>
      </c>
      <c r="Y791" t="str">
        <f>IF(U791="","",IF(U791="Frais accessoires",SUMIF('[3]Correpondance  PREPA MARG'!A:A,'Prépa marge'!T791,'[3]Correpondance  PREPA MARG'!AO:AO),""))</f>
        <v/>
      </c>
      <c r="Z791" t="str">
        <f>IF(U791="","",IF(U791="Cotisation Centrale",SUMIF('[3]Correpondance  PREPA MARG'!A:A,'Prépa marge'!T791,'[3]Correpondance  PREPA MARG'!BO:BO),""))</f>
        <v/>
      </c>
      <c r="AA791" t="str">
        <f>IF(U791="","",IF(U791="CA HT REEL",SUMIF('[3]Correpondance  PREPA MARG'!A:A,'Prépa marge'!T791,'[3]Correpondance  PREPA MARG'!AB:AB),""))</f>
        <v/>
      </c>
      <c r="AB791" t="str">
        <f>IF(U791="","",IF(U791="CAMV REEL",SUMIF('[3]Correpondance  PREPA MARG'!A:A,'Prépa marge'!T791,'[3]Correpondance  PREPA MARG'!BB:BB),""))</f>
        <v/>
      </c>
      <c r="AC791" t="str">
        <f>IF(U791="","",IF(U791="démarque connue (valeur)",SUMIF('[3]Correpondance  PREPA MARG'!A:A,'Prépa marge'!T791,'[3]Correpondance  PREPA MARG'!DO:DO),""))</f>
        <v/>
      </c>
      <c r="AD791" s="2" t="str">
        <f t="shared" si="443"/>
        <v/>
      </c>
      <c r="AF791" t="s">
        <v>20</v>
      </c>
    </row>
    <row r="792" spans="1:32">
      <c r="A792" s="23"/>
      <c r="B792" s="23"/>
      <c r="C792" s="59" t="s">
        <v>22</v>
      </c>
      <c r="D792" s="99">
        <f t="shared" ref="D792:L792" si="451">IF(D777&lt;&gt;0,D791/D777,0)</f>
        <v>0</v>
      </c>
      <c r="E792" s="99">
        <f t="shared" si="451"/>
        <v>0</v>
      </c>
      <c r="F792" s="99">
        <f t="shared" si="451"/>
        <v>0</v>
      </c>
      <c r="G792" s="99">
        <f t="shared" si="451"/>
        <v>0</v>
      </c>
      <c r="H792" s="99">
        <f t="shared" si="451"/>
        <v>0</v>
      </c>
      <c r="I792" s="99">
        <f t="shared" si="451"/>
        <v>0</v>
      </c>
      <c r="J792" s="99">
        <f t="shared" si="451"/>
        <v>0</v>
      </c>
      <c r="K792" s="99">
        <f t="shared" si="451"/>
        <v>0</v>
      </c>
      <c r="L792" s="99">
        <f t="shared" si="451"/>
        <v>0</v>
      </c>
      <c r="M792" s="99">
        <f>IF(M777&lt;&gt;0,M791/M777,0)</f>
        <v>0</v>
      </c>
      <c r="N792" s="99">
        <f>IF(N777&lt;&gt;0,N791/N777,0)</f>
        <v>0</v>
      </c>
      <c r="O792" s="99">
        <f>IF(O777&lt;&gt;0,O791/O777,0)</f>
        <v>0</v>
      </c>
      <c r="P792" s="61">
        <f>IF(P777&lt;&gt;0,P791/P777,0)</f>
        <v>0</v>
      </c>
      <c r="Q792" s="23"/>
      <c r="R792" s="62" t="s">
        <v>20</v>
      </c>
      <c r="S792" s="92"/>
      <c r="T792" s="23" t="str">
        <f>IF(COUNTIF('[3]Correpondance  PREPA MARG'!A:A,'Prépa marge'!C792)=0,IF(U791="démarque connue (valeur)","",T791),'Prépa marge'!C792)</f>
        <v/>
      </c>
      <c r="U792" s="23" t="str">
        <f t="shared" si="445"/>
        <v/>
      </c>
      <c r="V792" t="str">
        <f>IF(U792="","",IF(U792="CA HT",SUMIF('[3]Correpondance  PREPA MARG'!A:A,'Prépa marge'!T792,'[3]Correpondance  PREPA MARG'!CO:CO),""))</f>
        <v/>
      </c>
      <c r="W792" t="str">
        <f t="shared" si="441"/>
        <v/>
      </c>
      <c r="X792" t="str">
        <f>IF(U792="","",IF(AND(U792="Marge ABACO (valeur)",X786=""),SUMIF('[3]Correpondance  PREPA MARG'!A:A,'Prépa marge'!T792,'[3]Correpondance  PREPA MARG'!DB:DB),""))</f>
        <v/>
      </c>
      <c r="Y792" t="str">
        <f>IF(U792="","",IF(U792="Frais accessoires",SUMIF('[3]Correpondance  PREPA MARG'!A:A,'Prépa marge'!T792,'[3]Correpondance  PREPA MARG'!AO:AO),""))</f>
        <v/>
      </c>
      <c r="Z792" t="str">
        <f>IF(U792="","",IF(U792="Cotisation Centrale",SUMIF('[3]Correpondance  PREPA MARG'!A:A,'Prépa marge'!T792,'[3]Correpondance  PREPA MARG'!BO:BO),""))</f>
        <v/>
      </c>
      <c r="AA792" t="str">
        <f>IF(U792="","",IF(U792="CA HT REEL",SUMIF('[3]Correpondance  PREPA MARG'!A:A,'Prépa marge'!T792,'[3]Correpondance  PREPA MARG'!AB:AB),""))</f>
        <v/>
      </c>
      <c r="AB792" t="str">
        <f>IF(U792="","",IF(U792="CAMV REEL",SUMIF('[3]Correpondance  PREPA MARG'!A:A,'Prépa marge'!T792,'[3]Correpondance  PREPA MARG'!BB:BB),""))</f>
        <v/>
      </c>
      <c r="AC792" t="str">
        <f>IF(U792="","",IF(U792="démarque connue (valeur)",SUMIF('[3]Correpondance  PREPA MARG'!A:A,'Prépa marge'!T792,'[3]Correpondance  PREPA MARG'!DO:DO),""))</f>
        <v/>
      </c>
      <c r="AD792" s="2" t="str">
        <f t="shared" si="443"/>
        <v/>
      </c>
      <c r="AF792" t="s">
        <v>20</v>
      </c>
    </row>
    <row r="793" spans="1:32">
      <c r="A793" s="23"/>
      <c r="B793" s="23"/>
      <c r="C793" s="100" t="s">
        <v>36</v>
      </c>
      <c r="D793" s="47">
        <f t="shared" ref="D793:L793" si="452">D773-D785-D788-D789-D791</f>
        <v>2398</v>
      </c>
      <c r="E793" s="47">
        <f t="shared" si="452"/>
        <v>-6</v>
      </c>
      <c r="F793" s="47">
        <f t="shared" si="452"/>
        <v>0</v>
      </c>
      <c r="G793" s="47">
        <f t="shared" si="452"/>
        <v>0</v>
      </c>
      <c r="H793" s="47">
        <f t="shared" si="452"/>
        <v>0</v>
      </c>
      <c r="I793" s="47">
        <f t="shared" si="452"/>
        <v>0</v>
      </c>
      <c r="J793" s="47">
        <f t="shared" si="452"/>
        <v>0</v>
      </c>
      <c r="K793" s="47">
        <f t="shared" si="452"/>
        <v>0</v>
      </c>
      <c r="L793" s="47">
        <f t="shared" si="452"/>
        <v>0</v>
      </c>
      <c r="M793" s="47">
        <f>M773-M785-M788-M789-M791</f>
        <v>0</v>
      </c>
      <c r="N793" s="47">
        <f>N773-N785-N788-N789-N791</f>
        <v>0</v>
      </c>
      <c r="O793" s="47">
        <f>O773-O785-O788-O789-O791</f>
        <v>0</v>
      </c>
      <c r="P793" s="101">
        <f>SUM(D793:O793)</f>
        <v>2392</v>
      </c>
      <c r="Q793" s="23"/>
      <c r="R793" s="102" t="s">
        <v>20</v>
      </c>
      <c r="S793" s="92"/>
      <c r="T793" s="23" t="str">
        <f>IF(COUNTIF('[3]Correpondance  PREPA MARG'!A:A,'Prépa marge'!C793)=0,IF(U792="démarque connue (valeur)","",T792),'Prépa marge'!C793)</f>
        <v/>
      </c>
      <c r="U793" s="23" t="str">
        <f t="shared" si="445"/>
        <v/>
      </c>
      <c r="V793" t="str">
        <f>IF(U793="","",IF(U793="CA HT",SUMIF('[3]Correpondance  PREPA MARG'!A:A,'Prépa marge'!T793,'[3]Correpondance  PREPA MARG'!CO:CO),""))</f>
        <v/>
      </c>
      <c r="W793" t="str">
        <f t="shared" si="441"/>
        <v/>
      </c>
      <c r="X793" t="str">
        <f>IF(U793="","",IF(AND(U793="Marge ABACO (valeur)",X787=""),SUMIF('[3]Correpondance  PREPA MARG'!A:A,'Prépa marge'!T793,'[3]Correpondance  PREPA MARG'!DB:DB),""))</f>
        <v/>
      </c>
      <c r="Y793" t="str">
        <f>IF(U793="","",IF(U793="Frais accessoires",SUMIF('[3]Correpondance  PREPA MARG'!A:A,'Prépa marge'!T793,'[3]Correpondance  PREPA MARG'!AO:AO),""))</f>
        <v/>
      </c>
      <c r="Z793" t="str">
        <f>IF(U793="","",IF(U793="Cotisation Centrale",SUMIF('[3]Correpondance  PREPA MARG'!A:A,'Prépa marge'!T793,'[3]Correpondance  PREPA MARG'!BO:BO),""))</f>
        <v/>
      </c>
      <c r="AA793" t="str">
        <f>IF(U793="","",IF(U793="CA HT REEL",SUMIF('[3]Correpondance  PREPA MARG'!A:A,'Prépa marge'!T793,'[3]Correpondance  PREPA MARG'!AB:AB),""))</f>
        <v/>
      </c>
      <c r="AB793" t="str">
        <f>IF(U793="","",IF(U793="CAMV REEL",SUMIF('[3]Correpondance  PREPA MARG'!A:A,'Prépa marge'!T793,'[3]Correpondance  PREPA MARG'!BB:BB),""))</f>
        <v/>
      </c>
      <c r="AC793" t="str">
        <f>IF(U793="","",IF(U793="démarque connue (valeur)",SUMIF('[3]Correpondance  PREPA MARG'!A:A,'Prépa marge'!T793,'[3]Correpondance  PREPA MARG'!DO:DO),""))</f>
        <v/>
      </c>
      <c r="AD793" s="2" t="str">
        <f t="shared" si="443"/>
        <v/>
      </c>
      <c r="AF793" t="s">
        <v>20</v>
      </c>
    </row>
    <row r="794" spans="1:32">
      <c r="A794" s="23"/>
      <c r="B794" s="23"/>
      <c r="C794" s="50" t="s">
        <v>37</v>
      </c>
      <c r="D794" s="67">
        <f t="shared" ref="D794:L794" si="453">D786+D787+D790+D792</f>
        <v>0</v>
      </c>
      <c r="E794" s="67">
        <f t="shared" si="453"/>
        <v>0</v>
      </c>
      <c r="F794" s="67">
        <f t="shared" si="453"/>
        <v>0</v>
      </c>
      <c r="G794" s="67">
        <f t="shared" si="453"/>
        <v>0</v>
      </c>
      <c r="H794" s="67">
        <f t="shared" si="453"/>
        <v>0</v>
      </c>
      <c r="I794" s="67">
        <f t="shared" si="453"/>
        <v>0</v>
      </c>
      <c r="J794" s="67">
        <f t="shared" si="453"/>
        <v>0</v>
      </c>
      <c r="K794" s="67">
        <f t="shared" si="453"/>
        <v>0</v>
      </c>
      <c r="L794" s="67">
        <f t="shared" si="453"/>
        <v>0</v>
      </c>
      <c r="M794" s="67">
        <f>M786+M787+M790+M792</f>
        <v>0</v>
      </c>
      <c r="N794" s="67">
        <f>N786+N787+N790+N792</f>
        <v>0</v>
      </c>
      <c r="O794" s="67">
        <f>O786+O787+O790+O792</f>
        <v>0</v>
      </c>
      <c r="P794" s="67">
        <f>P786+P787+P790+P792</f>
        <v>6.0356100995875666E-4</v>
      </c>
      <c r="Q794" s="23"/>
      <c r="R794" s="68" t="s">
        <v>20</v>
      </c>
      <c r="S794" s="92"/>
      <c r="T794" s="23" t="str">
        <f>IF(COUNTIF('[3]Correpondance  PREPA MARG'!A:A,'Prépa marge'!C794)=0,IF(U793="démarque connue (valeur)","",T793),'Prépa marge'!C794)</f>
        <v/>
      </c>
      <c r="U794" s="23" t="str">
        <f t="shared" si="445"/>
        <v/>
      </c>
      <c r="V794" t="str">
        <f>IF(U794="","",IF(U794="CA HT",SUMIF('[3]Correpondance  PREPA MARG'!A:A,'Prépa marge'!T794,'[3]Correpondance  PREPA MARG'!CO:CO),""))</f>
        <v/>
      </c>
      <c r="W794" t="str">
        <f t="shared" si="441"/>
        <v/>
      </c>
      <c r="X794" t="str">
        <f>IF(U794="","",IF(AND(U794="Marge ABACO (valeur)",X788=""),SUMIF('[3]Correpondance  PREPA MARG'!A:A,'Prépa marge'!T794,'[3]Correpondance  PREPA MARG'!DB:DB),""))</f>
        <v/>
      </c>
      <c r="Y794" t="str">
        <f>IF(U794="","",IF(U794="Frais accessoires",SUMIF('[3]Correpondance  PREPA MARG'!A:A,'Prépa marge'!T794,'[3]Correpondance  PREPA MARG'!AO:AO),""))</f>
        <v/>
      </c>
      <c r="Z794" t="str">
        <f>IF(U794="","",IF(U794="Cotisation Centrale",SUMIF('[3]Correpondance  PREPA MARG'!A:A,'Prépa marge'!T794,'[3]Correpondance  PREPA MARG'!BO:BO),""))</f>
        <v/>
      </c>
      <c r="AA794" t="str">
        <f>IF(U794="","",IF(U794="CA HT REEL",SUMIF('[3]Correpondance  PREPA MARG'!A:A,'Prépa marge'!T794,'[3]Correpondance  PREPA MARG'!AB:AB),""))</f>
        <v/>
      </c>
      <c r="AB794" t="str">
        <f>IF(U794="","",IF(U794="CAMV REEL",SUMIF('[3]Correpondance  PREPA MARG'!A:A,'Prépa marge'!T794,'[3]Correpondance  PREPA MARG'!BB:BB),""))</f>
        <v/>
      </c>
      <c r="AC794" t="str">
        <f>IF(U794="","",IF(U794="démarque connue (valeur)",SUMIF('[3]Correpondance  PREPA MARG'!A:A,'Prépa marge'!T794,'[3]Correpondance  PREPA MARG'!DO:DO),""))</f>
        <v/>
      </c>
      <c r="AD794" s="2" t="str">
        <f t="shared" si="443"/>
        <v/>
      </c>
      <c r="AF794" t="s">
        <v>20</v>
      </c>
    </row>
    <row r="795" spans="1:32">
      <c r="A795" s="23"/>
      <c r="B795" s="23"/>
      <c r="C795" s="50" t="s">
        <v>38</v>
      </c>
      <c r="D795" s="103">
        <f t="shared" ref="D795:L795" si="454">D785+D788+D789+D791</f>
        <v>0</v>
      </c>
      <c r="E795" s="103">
        <f t="shared" si="454"/>
        <v>6</v>
      </c>
      <c r="F795" s="103">
        <f t="shared" si="454"/>
        <v>0</v>
      </c>
      <c r="G795" s="103">
        <f t="shared" si="454"/>
        <v>0</v>
      </c>
      <c r="H795" s="103">
        <f t="shared" si="454"/>
        <v>0</v>
      </c>
      <c r="I795" s="103">
        <f t="shared" si="454"/>
        <v>0</v>
      </c>
      <c r="J795" s="103">
        <f t="shared" si="454"/>
        <v>0</v>
      </c>
      <c r="K795" s="103">
        <f t="shared" si="454"/>
        <v>0</v>
      </c>
      <c r="L795" s="103">
        <f t="shared" si="454"/>
        <v>0</v>
      </c>
      <c r="M795" s="103">
        <f>M785+M788+M789+M791</f>
        <v>0</v>
      </c>
      <c r="N795" s="103">
        <f>N785+N788+N789+N791</f>
        <v>0</v>
      </c>
      <c r="O795" s="103">
        <f>O785+O788+O789+O791</f>
        <v>0</v>
      </c>
      <c r="P795" s="103">
        <f>P785+P788+P789+P791</f>
        <v>6</v>
      </c>
      <c r="Q795" s="23"/>
      <c r="R795" s="104" t="s">
        <v>20</v>
      </c>
      <c r="S795" s="92"/>
      <c r="T795" s="23" t="str">
        <f>IF(COUNTIF('[3]Correpondance  PREPA MARG'!A:A,'Prépa marge'!C795)=0,IF(U794="démarque connue (valeur)","",T794),'Prépa marge'!C795)</f>
        <v/>
      </c>
      <c r="U795" s="23" t="str">
        <f t="shared" si="445"/>
        <v/>
      </c>
      <c r="V795" t="str">
        <f>IF(U795="","",IF(U795="CA HT",SUMIF('[3]Correpondance  PREPA MARG'!A:A,'Prépa marge'!T795,'[3]Correpondance  PREPA MARG'!CO:CO),""))</f>
        <v/>
      </c>
      <c r="W795" t="str">
        <f t="shared" si="441"/>
        <v/>
      </c>
      <c r="X795" t="str">
        <f>IF(U795="","",IF(AND(U795="Marge ABACO (valeur)",X789=""),SUMIF('[3]Correpondance  PREPA MARG'!A:A,'Prépa marge'!T795,'[3]Correpondance  PREPA MARG'!DB:DB),""))</f>
        <v/>
      </c>
      <c r="Y795" t="str">
        <f>IF(U795="","",IF(U795="Frais accessoires",SUMIF('[3]Correpondance  PREPA MARG'!A:A,'Prépa marge'!T795,'[3]Correpondance  PREPA MARG'!AO:AO),""))</f>
        <v/>
      </c>
      <c r="Z795" t="str">
        <f>IF(U795="","",IF(U795="Cotisation Centrale",SUMIF('[3]Correpondance  PREPA MARG'!A:A,'Prépa marge'!T795,'[3]Correpondance  PREPA MARG'!BO:BO),""))</f>
        <v/>
      </c>
      <c r="AA795" t="str">
        <f>IF(U795="","",IF(U795="CA HT REEL",SUMIF('[3]Correpondance  PREPA MARG'!A:A,'Prépa marge'!T795,'[3]Correpondance  PREPA MARG'!AB:AB),""))</f>
        <v/>
      </c>
      <c r="AB795" t="str">
        <f>IF(U795="","",IF(U795="CAMV REEL",SUMIF('[3]Correpondance  PREPA MARG'!A:A,'Prépa marge'!T795,'[3]Correpondance  PREPA MARG'!BB:BB),""))</f>
        <v/>
      </c>
      <c r="AC795" t="str">
        <f>IF(U795="","",IF(U795="démarque connue (valeur)",SUMIF('[3]Correpondance  PREPA MARG'!A:A,'Prépa marge'!T795,'[3]Correpondance  PREPA MARG'!DO:DO),""))</f>
        <v/>
      </c>
      <c r="AD795" s="2" t="str">
        <f t="shared" si="443"/>
        <v/>
      </c>
      <c r="AF795" t="s">
        <v>20</v>
      </c>
    </row>
    <row r="796" spans="1:32">
      <c r="A796" s="23"/>
      <c r="B796" s="23"/>
      <c r="C796" s="23"/>
      <c r="D796" s="23"/>
      <c r="E796" s="23"/>
      <c r="F796" s="23"/>
      <c r="G796" s="23"/>
      <c r="H796" s="23"/>
      <c r="I796" s="23"/>
      <c r="J796" s="23"/>
      <c r="K796" s="23"/>
      <c r="L796" s="23"/>
      <c r="M796" s="23"/>
      <c r="N796" s="23"/>
      <c r="O796" s="23"/>
      <c r="P796" s="23"/>
      <c r="Q796" s="23"/>
      <c r="R796" s="29" t="s">
        <v>20</v>
      </c>
      <c r="S796" s="23"/>
      <c r="T796" s="23" t="str">
        <f>IF(COUNTIF('[3]Correpondance  PREPA MARG'!A:A,'Prépa marge'!C796)=0,IF(U795="démarque connue (valeur)","",T795),'Prépa marge'!C796)</f>
        <v/>
      </c>
      <c r="U796" s="23" t="str">
        <f t="shared" si="445"/>
        <v/>
      </c>
      <c r="V796" t="str">
        <f>IF(U796="","",IF(U796="CA HT",SUMIF('[3]Correpondance  PREPA MARG'!A:A,'Prépa marge'!T796,'[3]Correpondance  PREPA MARG'!CO:CO),""))</f>
        <v/>
      </c>
      <c r="W796" t="str">
        <f t="shared" si="441"/>
        <v/>
      </c>
      <c r="X796" t="str">
        <f>IF(U796="","",IF(AND(U796="Marge ABACO (valeur)",X790=""),SUMIF('[3]Correpondance  PREPA MARG'!A:A,'Prépa marge'!T796,'[3]Correpondance  PREPA MARG'!DB:DB),""))</f>
        <v/>
      </c>
      <c r="Y796" t="str">
        <f>IF(U796="","",IF(U796="Frais accessoires",SUMIF('[3]Correpondance  PREPA MARG'!A:A,'Prépa marge'!T796,'[3]Correpondance  PREPA MARG'!AO:AO),""))</f>
        <v/>
      </c>
      <c r="Z796" t="str">
        <f>IF(U796="","",IF(U796="Cotisation Centrale",SUMIF('[3]Correpondance  PREPA MARG'!A:A,'Prépa marge'!T796,'[3]Correpondance  PREPA MARG'!BO:BO),""))</f>
        <v/>
      </c>
      <c r="AA796" t="str">
        <f>IF(U796="","",IF(U796="CA HT REEL",SUMIF('[3]Correpondance  PREPA MARG'!A:A,'Prépa marge'!T796,'[3]Correpondance  PREPA MARG'!AB:AB),""))</f>
        <v/>
      </c>
      <c r="AB796" t="str">
        <f>IF(U796="","",IF(U796="CAMV REEL",SUMIF('[3]Correpondance  PREPA MARG'!A:A,'Prépa marge'!T796,'[3]Correpondance  PREPA MARG'!BB:BB),""))</f>
        <v/>
      </c>
      <c r="AC796" t="str">
        <f>IF(U796="","",IF(U796="démarque connue (valeur)",SUMIF('[3]Correpondance  PREPA MARG'!A:A,'Prépa marge'!T796,'[3]Correpondance  PREPA MARG'!DO:DO),""))</f>
        <v/>
      </c>
      <c r="AD796" s="2" t="str">
        <f t="shared" si="443"/>
        <v/>
      </c>
      <c r="AF796" t="s">
        <v>20</v>
      </c>
    </row>
    <row r="797" spans="1:32">
      <c r="A797" s="23"/>
      <c r="B797" s="23"/>
      <c r="C797" s="30" t="s">
        <v>39</v>
      </c>
      <c r="D797" s="105"/>
      <c r="E797" s="105"/>
      <c r="F797" s="105"/>
      <c r="G797" s="105"/>
      <c r="H797" s="105"/>
      <c r="I797" s="105"/>
      <c r="J797" s="105"/>
      <c r="K797" s="105"/>
      <c r="L797" s="105"/>
      <c r="M797" s="105"/>
      <c r="N797" s="105"/>
      <c r="O797" s="105"/>
      <c r="P797" s="32"/>
      <c r="Q797" s="23"/>
      <c r="R797" s="33" t="s">
        <v>20</v>
      </c>
      <c r="S797" s="92"/>
      <c r="T797" s="23" t="str">
        <f>IF(COUNTIF('[3]Correpondance  PREPA MARG'!A:A,'Prépa marge'!C797)=0,IF(U796="démarque connue (valeur)","",T796),'Prépa marge'!C797)</f>
        <v/>
      </c>
      <c r="U797" s="23" t="str">
        <f t="shared" si="445"/>
        <v/>
      </c>
      <c r="V797" t="str">
        <f>IF(U797="","",IF(U797="CA HT",SUMIF('[3]Correpondance  PREPA MARG'!A:A,'Prépa marge'!T797,'[3]Correpondance  PREPA MARG'!CO:CO),""))</f>
        <v/>
      </c>
      <c r="W797" t="str">
        <f t="shared" si="441"/>
        <v/>
      </c>
      <c r="X797" t="str">
        <f>IF(U797="","",IF(AND(U797="Marge ABACO (valeur)",X791=""),SUMIF('[3]Correpondance  PREPA MARG'!A:A,'Prépa marge'!T797,'[3]Correpondance  PREPA MARG'!DB:DB),""))</f>
        <v/>
      </c>
      <c r="Y797" t="str">
        <f>IF(U797="","",IF(U797="Frais accessoires",SUMIF('[3]Correpondance  PREPA MARG'!A:A,'Prépa marge'!T797,'[3]Correpondance  PREPA MARG'!AO:AO),""))</f>
        <v/>
      </c>
      <c r="Z797" t="str">
        <f>IF(U797="","",IF(U797="Cotisation Centrale",SUMIF('[3]Correpondance  PREPA MARG'!A:A,'Prépa marge'!T797,'[3]Correpondance  PREPA MARG'!BO:BO),""))</f>
        <v/>
      </c>
      <c r="AA797" t="str">
        <f>IF(U797="","",IF(U797="CA HT REEL",SUMIF('[3]Correpondance  PREPA MARG'!A:A,'Prépa marge'!T797,'[3]Correpondance  PREPA MARG'!AB:AB),""))</f>
        <v/>
      </c>
      <c r="AB797" t="str">
        <f>IF(U797="","",IF(U797="CAMV REEL",SUMIF('[3]Correpondance  PREPA MARG'!A:A,'Prépa marge'!T797,'[3]Correpondance  PREPA MARG'!BB:BB),""))</f>
        <v/>
      </c>
      <c r="AC797" t="str">
        <f>IF(U797="","",IF(U797="démarque connue (valeur)",SUMIF('[3]Correpondance  PREPA MARG'!A:A,'Prépa marge'!T797,'[3]Correpondance  PREPA MARG'!DO:DO),""))</f>
        <v/>
      </c>
      <c r="AD797" s="2" t="str">
        <f t="shared" si="443"/>
        <v/>
      </c>
      <c r="AF797" t="s">
        <v>20</v>
      </c>
    </row>
    <row r="798" spans="1:32">
      <c r="A798" s="23"/>
      <c r="B798" s="23"/>
      <c r="C798" s="106" t="s">
        <v>40</v>
      </c>
      <c r="D798" s="107">
        <f t="shared" ref="D798:L798" si="455">IF(D777&lt;&gt;0,D793/D777,0)</f>
        <v>0.24122321698018309</v>
      </c>
      <c r="E798" s="107">
        <f t="shared" si="455"/>
        <v>0</v>
      </c>
      <c r="F798" s="107">
        <f t="shared" si="455"/>
        <v>0</v>
      </c>
      <c r="G798" s="107">
        <f t="shared" si="455"/>
        <v>0</v>
      </c>
      <c r="H798" s="107">
        <f t="shared" si="455"/>
        <v>0</v>
      </c>
      <c r="I798" s="107">
        <f t="shared" si="455"/>
        <v>0</v>
      </c>
      <c r="J798" s="107">
        <f t="shared" si="455"/>
        <v>0</v>
      </c>
      <c r="K798" s="107">
        <f t="shared" si="455"/>
        <v>0</v>
      </c>
      <c r="L798" s="107">
        <f t="shared" si="455"/>
        <v>0</v>
      </c>
      <c r="M798" s="107">
        <f>IF(M777&lt;&gt;0,M793/M777,0)</f>
        <v>0</v>
      </c>
      <c r="N798" s="107">
        <f>IF(N777&lt;&gt;0,N793/N777,0)</f>
        <v>0</v>
      </c>
      <c r="O798" s="107">
        <f>IF(O777&lt;&gt;0,O793/O777,0)</f>
        <v>0</v>
      </c>
      <c r="P798" s="107">
        <f>IF(P777&lt;&gt;0,P793/P777,0)</f>
        <v>0.24061965597022433</v>
      </c>
      <c r="Q798" s="23"/>
      <c r="R798" s="108" t="s">
        <v>20</v>
      </c>
      <c r="S798" s="92"/>
      <c r="T798" s="23" t="str">
        <f>IF(COUNTIF('[3]Correpondance  PREPA MARG'!A:A,'Prépa marge'!C798)=0,IF(U797="démarque connue (valeur)","",T797),'Prépa marge'!C798)</f>
        <v/>
      </c>
      <c r="U798" s="23" t="str">
        <f t="shared" si="445"/>
        <v/>
      </c>
      <c r="V798" t="str">
        <f>IF(U798="","",IF(U798="CA HT",SUMIF('[3]Correpondance  PREPA MARG'!A:A,'Prépa marge'!T798,'[3]Correpondance  PREPA MARG'!CO:CO),""))</f>
        <v/>
      </c>
      <c r="W798" t="str">
        <f t="shared" si="441"/>
        <v/>
      </c>
      <c r="X798" t="str">
        <f>IF(U798="","",IF(AND(U798="Marge ABACO (valeur)",X792=""),SUMIF('[3]Correpondance  PREPA MARG'!A:A,'Prépa marge'!T798,'[3]Correpondance  PREPA MARG'!DB:DB),""))</f>
        <v/>
      </c>
      <c r="Y798" t="str">
        <f>IF(U798="","",IF(U798="Frais accessoires",SUMIF('[3]Correpondance  PREPA MARG'!A:A,'Prépa marge'!T798,'[3]Correpondance  PREPA MARG'!AO:AO),""))</f>
        <v/>
      </c>
      <c r="Z798" t="str">
        <f>IF(U798="","",IF(U798="Cotisation Centrale",SUMIF('[3]Correpondance  PREPA MARG'!A:A,'Prépa marge'!T798,'[3]Correpondance  PREPA MARG'!BO:BO),""))</f>
        <v/>
      </c>
      <c r="AA798" t="str">
        <f>IF(U798="","",IF(U798="CA HT REEL",SUMIF('[3]Correpondance  PREPA MARG'!A:A,'Prépa marge'!T798,'[3]Correpondance  PREPA MARG'!AB:AB),""))</f>
        <v/>
      </c>
      <c r="AB798" t="str">
        <f>IF(U798="","",IF(U798="CAMV REEL",SUMIF('[3]Correpondance  PREPA MARG'!A:A,'Prépa marge'!T798,'[3]Correpondance  PREPA MARG'!BB:BB),""))</f>
        <v/>
      </c>
      <c r="AC798" t="str">
        <f>IF(U798="","",IF(U798="démarque connue (valeur)",SUMIF('[3]Correpondance  PREPA MARG'!A:A,'Prépa marge'!T798,'[3]Correpondance  PREPA MARG'!DO:DO),""))</f>
        <v/>
      </c>
      <c r="AD798" s="2" t="str">
        <f t="shared" si="443"/>
        <v/>
      </c>
      <c r="AF798" t="s">
        <v>20</v>
      </c>
    </row>
    <row r="799" spans="1:32">
      <c r="A799" s="23"/>
      <c r="B799" s="23"/>
      <c r="C799" s="109" t="s">
        <v>41</v>
      </c>
      <c r="D799" s="110">
        <f>D793</f>
        <v>2398</v>
      </c>
      <c r="E799" s="110">
        <f t="shared" ref="E799:L799" si="456">D799+E793</f>
        <v>2392</v>
      </c>
      <c r="F799" s="110">
        <f t="shared" si="456"/>
        <v>2392</v>
      </c>
      <c r="G799" s="110">
        <f t="shared" si="456"/>
        <v>2392</v>
      </c>
      <c r="H799" s="110">
        <f t="shared" si="456"/>
        <v>2392</v>
      </c>
      <c r="I799" s="110">
        <f t="shared" si="456"/>
        <v>2392</v>
      </c>
      <c r="J799" s="110">
        <f t="shared" si="456"/>
        <v>2392</v>
      </c>
      <c r="K799" s="110">
        <f t="shared" si="456"/>
        <v>2392</v>
      </c>
      <c r="L799" s="110">
        <f t="shared" si="456"/>
        <v>2392</v>
      </c>
      <c r="M799" s="110">
        <f>L799+M793</f>
        <v>2392</v>
      </c>
      <c r="N799" s="110">
        <f>M799+N793</f>
        <v>2392</v>
      </c>
      <c r="O799" s="110">
        <f>N799+O793</f>
        <v>2392</v>
      </c>
      <c r="P799" s="111"/>
      <c r="Q799" s="23"/>
      <c r="R799" s="112" t="s">
        <v>20</v>
      </c>
      <c r="S799" s="92"/>
      <c r="T799" s="23" t="str">
        <f>IF(COUNTIF('[3]Correpondance  PREPA MARG'!A:A,'Prépa marge'!C799)=0,IF(U798="démarque connue (valeur)","",T798),'Prépa marge'!C799)</f>
        <v/>
      </c>
      <c r="U799" s="23" t="str">
        <f t="shared" si="445"/>
        <v/>
      </c>
      <c r="V799" t="str">
        <f>IF(U799="","",IF(U799="CA HT",SUMIF('[3]Correpondance  PREPA MARG'!A:A,'Prépa marge'!T799,'[3]Correpondance  PREPA MARG'!CO:CO),""))</f>
        <v/>
      </c>
      <c r="W799" t="str">
        <f t="shared" si="441"/>
        <v/>
      </c>
      <c r="X799" t="str">
        <f>IF(U799="","",IF(AND(U799="Marge ABACO (valeur)",X793=""),SUMIF('[3]Correpondance  PREPA MARG'!A:A,'Prépa marge'!T799,'[3]Correpondance  PREPA MARG'!DB:DB),""))</f>
        <v/>
      </c>
      <c r="Y799" t="str">
        <f>IF(U799="","",IF(U799="Frais accessoires",SUMIF('[3]Correpondance  PREPA MARG'!A:A,'Prépa marge'!T799,'[3]Correpondance  PREPA MARG'!AO:AO),""))</f>
        <v/>
      </c>
      <c r="Z799" t="str">
        <f>IF(U799="","",IF(U799="Cotisation Centrale",SUMIF('[3]Correpondance  PREPA MARG'!A:A,'Prépa marge'!T799,'[3]Correpondance  PREPA MARG'!BO:BO),""))</f>
        <v/>
      </c>
      <c r="AA799" t="str">
        <f>IF(U799="","",IF(U799="CA HT REEL",SUMIF('[3]Correpondance  PREPA MARG'!A:A,'Prépa marge'!T799,'[3]Correpondance  PREPA MARG'!AB:AB),""))</f>
        <v/>
      </c>
      <c r="AB799" t="str">
        <f>IF(U799="","",IF(U799="CAMV REEL",SUMIF('[3]Correpondance  PREPA MARG'!A:A,'Prépa marge'!T799,'[3]Correpondance  PREPA MARG'!BB:BB),""))</f>
        <v/>
      </c>
      <c r="AC799" t="str">
        <f>IF(U799="","",IF(U799="démarque connue (valeur)",SUMIF('[3]Correpondance  PREPA MARG'!A:A,'Prépa marge'!T799,'[3]Correpondance  PREPA MARG'!DO:DO),""))</f>
        <v/>
      </c>
      <c r="AD799" s="2" t="str">
        <f t="shared" si="443"/>
        <v/>
      </c>
      <c r="AF799" t="s">
        <v>20</v>
      </c>
    </row>
    <row r="800" spans="1:32">
      <c r="A800" s="23"/>
      <c r="B800" s="23"/>
      <c r="C800" s="109" t="s">
        <v>42</v>
      </c>
      <c r="D800" s="110">
        <f>D777</f>
        <v>9941</v>
      </c>
      <c r="E800" s="110">
        <f t="shared" ref="E800:L800" si="457">D800+E777</f>
        <v>9941</v>
      </c>
      <c r="F800" s="110">
        <f t="shared" si="457"/>
        <v>9941</v>
      </c>
      <c r="G800" s="110">
        <f t="shared" si="457"/>
        <v>9941</v>
      </c>
      <c r="H800" s="110">
        <f t="shared" si="457"/>
        <v>9941</v>
      </c>
      <c r="I800" s="110">
        <f t="shared" si="457"/>
        <v>9941</v>
      </c>
      <c r="J800" s="110">
        <f t="shared" si="457"/>
        <v>9941</v>
      </c>
      <c r="K800" s="110">
        <f t="shared" si="457"/>
        <v>9941</v>
      </c>
      <c r="L800" s="110">
        <f t="shared" si="457"/>
        <v>9941</v>
      </c>
      <c r="M800" s="110">
        <f>L800+M777</f>
        <v>9941</v>
      </c>
      <c r="N800" s="110">
        <f>M800+N777</f>
        <v>9941</v>
      </c>
      <c r="O800" s="110">
        <f>N800+O777</f>
        <v>9941</v>
      </c>
      <c r="P800" s="111"/>
      <c r="Q800" s="23"/>
      <c r="R800" s="112" t="s">
        <v>20</v>
      </c>
      <c r="S800" s="92"/>
      <c r="T800" s="23" t="str">
        <f>IF(COUNTIF('[3]Correpondance  PREPA MARG'!A:A,'Prépa marge'!C800)=0,IF(U799="démarque connue (valeur)","",T799),'Prépa marge'!C800)</f>
        <v/>
      </c>
      <c r="U800" s="23" t="str">
        <f t="shared" si="445"/>
        <v/>
      </c>
      <c r="V800" t="str">
        <f>IF(U800="","",IF(U800="CA HT",SUMIF('[3]Correpondance  PREPA MARG'!A:A,'Prépa marge'!T800,'[3]Correpondance  PREPA MARG'!CO:CO),""))</f>
        <v/>
      </c>
      <c r="W800" t="str">
        <f t="shared" si="441"/>
        <v/>
      </c>
      <c r="X800" t="str">
        <f>IF(U800="","",IF(AND(U800="Marge ABACO (valeur)",X794=""),SUMIF('[3]Correpondance  PREPA MARG'!A:A,'Prépa marge'!T800,'[3]Correpondance  PREPA MARG'!DB:DB),""))</f>
        <v/>
      </c>
      <c r="Y800" t="str">
        <f>IF(U800="","",IF(U800="Frais accessoires",SUMIF('[3]Correpondance  PREPA MARG'!A:A,'Prépa marge'!T800,'[3]Correpondance  PREPA MARG'!AO:AO),""))</f>
        <v/>
      </c>
      <c r="Z800" t="str">
        <f>IF(U800="","",IF(U800="Cotisation Centrale",SUMIF('[3]Correpondance  PREPA MARG'!A:A,'Prépa marge'!T800,'[3]Correpondance  PREPA MARG'!BO:BO),""))</f>
        <v/>
      </c>
      <c r="AA800" t="str">
        <f>IF(U800="","",IF(U800="CA HT REEL",SUMIF('[3]Correpondance  PREPA MARG'!A:A,'Prépa marge'!T800,'[3]Correpondance  PREPA MARG'!AB:AB),""))</f>
        <v/>
      </c>
      <c r="AB800" t="str">
        <f>IF(U800="","",IF(U800="CAMV REEL",SUMIF('[3]Correpondance  PREPA MARG'!A:A,'Prépa marge'!T800,'[3]Correpondance  PREPA MARG'!BB:BB),""))</f>
        <v/>
      </c>
      <c r="AC800" t="str">
        <f>IF(U800="","",IF(U800="démarque connue (valeur)",SUMIF('[3]Correpondance  PREPA MARG'!A:A,'Prépa marge'!T800,'[3]Correpondance  PREPA MARG'!DO:DO),""))</f>
        <v/>
      </c>
      <c r="AD800" s="2" t="str">
        <f t="shared" si="443"/>
        <v/>
      </c>
      <c r="AF800" t="s">
        <v>20</v>
      </c>
    </row>
    <row r="801" spans="1:32" ht="15.75" thickBot="1">
      <c r="A801" s="23"/>
      <c r="B801" s="23"/>
      <c r="C801" s="113" t="s">
        <v>43</v>
      </c>
      <c r="D801" s="114">
        <f>D798</f>
        <v>0.24122321698018309</v>
      </c>
      <c r="E801" s="114">
        <f t="shared" ref="E801:L801" si="458">IF(E777&lt;&gt;0,E799/E800,0)</f>
        <v>0</v>
      </c>
      <c r="F801" s="114">
        <f t="shared" si="458"/>
        <v>0</v>
      </c>
      <c r="G801" s="114">
        <f t="shared" si="458"/>
        <v>0</v>
      </c>
      <c r="H801" s="114">
        <f t="shared" si="458"/>
        <v>0</v>
      </c>
      <c r="I801" s="114">
        <f t="shared" si="458"/>
        <v>0</v>
      </c>
      <c r="J801" s="114">
        <f t="shared" si="458"/>
        <v>0</v>
      </c>
      <c r="K801" s="114">
        <f t="shared" si="458"/>
        <v>0</v>
      </c>
      <c r="L801" s="114">
        <f t="shared" si="458"/>
        <v>0</v>
      </c>
      <c r="M801" s="114">
        <f>IF(M777&lt;&gt;0,M799/M800,0)</f>
        <v>0</v>
      </c>
      <c r="N801" s="114">
        <f>IF(N777&lt;&gt;0,N799/N800,0)</f>
        <v>0</v>
      </c>
      <c r="O801" s="114">
        <f>IF(O777&lt;&gt;0,O799/O800,0)</f>
        <v>0</v>
      </c>
      <c r="P801" s="115"/>
      <c r="Q801" s="23"/>
      <c r="R801" s="116" t="s">
        <v>20</v>
      </c>
      <c r="S801" s="92"/>
      <c r="T801" s="23" t="str">
        <f>IF(COUNTIF('[3]Correpondance  PREPA MARG'!A:A,'Prépa marge'!C801)=0,IF(U800="démarque connue (valeur)","",T800),'Prépa marge'!C801)</f>
        <v/>
      </c>
      <c r="U801" s="23" t="str">
        <f t="shared" si="445"/>
        <v/>
      </c>
      <c r="V801" t="str">
        <f>IF(U801="","",IF(U801="CA HT",SUMIF('[3]Correpondance  PREPA MARG'!A:A,'Prépa marge'!T801,'[3]Correpondance  PREPA MARG'!CO:CO),""))</f>
        <v/>
      </c>
      <c r="W801" t="str">
        <f t="shared" si="441"/>
        <v/>
      </c>
      <c r="X801" t="str">
        <f>IF(U801="","",IF(AND(U801="Marge ABACO (valeur)",X795=""),SUMIF('[3]Correpondance  PREPA MARG'!A:A,'Prépa marge'!T801,'[3]Correpondance  PREPA MARG'!DB:DB),""))</f>
        <v/>
      </c>
      <c r="Y801" t="str">
        <f>IF(U801="","",IF(U801="Frais accessoires",SUMIF('[3]Correpondance  PREPA MARG'!A:A,'Prépa marge'!T801,'[3]Correpondance  PREPA MARG'!AO:AO),""))</f>
        <v/>
      </c>
      <c r="Z801" t="str">
        <f>IF(U801="","",IF(U801="Cotisation Centrale",SUMIF('[3]Correpondance  PREPA MARG'!A:A,'Prépa marge'!T801,'[3]Correpondance  PREPA MARG'!BO:BO),""))</f>
        <v/>
      </c>
      <c r="AA801" t="str">
        <f>IF(U801="","",IF(U801="CA HT REEL",SUMIF('[3]Correpondance  PREPA MARG'!A:A,'Prépa marge'!T801,'[3]Correpondance  PREPA MARG'!AB:AB),""))</f>
        <v/>
      </c>
      <c r="AB801" t="str">
        <f>IF(U801="","",IF(U801="CAMV REEL",SUMIF('[3]Correpondance  PREPA MARG'!A:A,'Prépa marge'!T801,'[3]Correpondance  PREPA MARG'!BB:BB),""))</f>
        <v/>
      </c>
      <c r="AC801" t="str">
        <f>IF(U801="","",IF(U801="démarque connue (valeur)",SUMIF('[3]Correpondance  PREPA MARG'!A:A,'Prépa marge'!T801,'[3]Correpondance  PREPA MARG'!DO:DO),""))</f>
        <v/>
      </c>
      <c r="AD801" s="2" t="str">
        <f t="shared" si="443"/>
        <v/>
      </c>
      <c r="AF801" t="s">
        <v>20</v>
      </c>
    </row>
    <row r="802" spans="1:32" ht="15.75" thickBot="1">
      <c r="A802" s="23"/>
      <c r="B802" s="23"/>
      <c r="C802" s="117" t="s">
        <v>44</v>
      </c>
      <c r="D802" s="118" t="s">
        <v>11</v>
      </c>
      <c r="E802" s="119" t="s">
        <v>11</v>
      </c>
      <c r="F802" s="119" t="s">
        <v>11</v>
      </c>
      <c r="G802" s="119" t="s">
        <v>14</v>
      </c>
      <c r="H802" s="119" t="s">
        <v>11</v>
      </c>
      <c r="I802" s="119" t="s">
        <v>14</v>
      </c>
      <c r="J802" s="119" t="s">
        <v>14</v>
      </c>
      <c r="K802" s="119" t="s">
        <v>11</v>
      </c>
      <c r="L802" s="119" t="s">
        <v>14</v>
      </c>
      <c r="M802" s="119" t="s">
        <v>11</v>
      </c>
      <c r="N802" s="119" t="s">
        <v>11</v>
      </c>
      <c r="O802" s="119" t="s">
        <v>14</v>
      </c>
      <c r="P802" s="120" t="s">
        <v>14</v>
      </c>
      <c r="Q802" s="23"/>
      <c r="R802" s="121" t="s">
        <v>20</v>
      </c>
      <c r="S802" s="92"/>
      <c r="T802" s="23" t="str">
        <f>IF(COUNTIF('[3]Correpondance  PREPA MARG'!A:A,'Prépa marge'!C802)=0,IF(U801="démarque connue (valeur)","",T801),'Prépa marge'!C802)</f>
        <v/>
      </c>
      <c r="U802" s="23" t="str">
        <f t="shared" si="445"/>
        <v/>
      </c>
      <c r="V802" t="str">
        <f>IF(U802="","",IF(U802="CA HT",SUMIF('[3]Correpondance  PREPA MARG'!A:A,'Prépa marge'!T802,'[3]Correpondance  PREPA MARG'!CO:CO),""))</f>
        <v/>
      </c>
      <c r="W802" t="str">
        <f t="shared" si="441"/>
        <v/>
      </c>
      <c r="X802" t="str">
        <f>IF(U802="","",IF(AND(U802="Marge ABACO (valeur)",X796=""),SUMIF('[3]Correpondance  PREPA MARG'!A:A,'Prépa marge'!T802,'[3]Correpondance  PREPA MARG'!DB:DB),""))</f>
        <v/>
      </c>
      <c r="Y802" t="str">
        <f>IF(U802="","",IF(U802="Frais accessoires",SUMIF('[3]Correpondance  PREPA MARG'!A:A,'Prépa marge'!T802,'[3]Correpondance  PREPA MARG'!AO:AO),""))</f>
        <v/>
      </c>
      <c r="Z802" t="str">
        <f>IF(U802="","",IF(U802="Cotisation Centrale",SUMIF('[3]Correpondance  PREPA MARG'!A:A,'Prépa marge'!T802,'[3]Correpondance  PREPA MARG'!BO:BO),""))</f>
        <v/>
      </c>
      <c r="AA802" t="str">
        <f>IF(U802="","",IF(U802="CA HT REEL",SUMIF('[3]Correpondance  PREPA MARG'!A:A,'Prépa marge'!T802,'[3]Correpondance  PREPA MARG'!AB:AB),""))</f>
        <v/>
      </c>
      <c r="AB802" t="str">
        <f>IF(U802="","",IF(U802="CAMV REEL",SUMIF('[3]Correpondance  PREPA MARG'!A:A,'Prépa marge'!T802,'[3]Correpondance  PREPA MARG'!BB:BB),""))</f>
        <v/>
      </c>
      <c r="AC802" t="str">
        <f>IF(U802="","",IF(U802="démarque connue (valeur)",SUMIF('[3]Correpondance  PREPA MARG'!A:A,'Prépa marge'!T802,'[3]Correpondance  PREPA MARG'!DO:DO),""))</f>
        <v/>
      </c>
      <c r="AD802" s="2" t="str">
        <f t="shared" si="443"/>
        <v/>
      </c>
      <c r="AF802" t="s">
        <v>20</v>
      </c>
    </row>
    <row r="803" spans="1:32">
      <c r="A803" s="23"/>
      <c r="B803" s="23"/>
      <c r="C803" s="23"/>
      <c r="D803" s="23"/>
      <c r="E803" s="23"/>
      <c r="F803" s="23"/>
      <c r="G803" s="23"/>
      <c r="H803" s="23"/>
      <c r="I803" s="23"/>
      <c r="J803" s="23"/>
      <c r="K803" s="23"/>
      <c r="L803" s="23"/>
      <c r="M803" s="23"/>
      <c r="N803" s="23"/>
      <c r="O803" s="23"/>
      <c r="P803" s="23"/>
      <c r="Q803" s="23"/>
      <c r="R803" s="29" t="s">
        <v>20</v>
      </c>
      <c r="S803" s="92"/>
      <c r="T803" s="23" t="str">
        <f>IF(COUNTIF('[3]Correpondance  PREPA MARG'!A:A,'Prépa marge'!C803)=0,IF(U802="démarque connue (valeur)","",T802),'Prépa marge'!C803)</f>
        <v/>
      </c>
      <c r="U803" s="23" t="str">
        <f t="shared" si="445"/>
        <v/>
      </c>
      <c r="V803" t="str">
        <f>IF(U803="","",IF(U803="CA HT",SUMIF('[3]Correpondance  PREPA MARG'!A:A,'Prépa marge'!T803,'[3]Correpondance  PREPA MARG'!CO:CO),""))</f>
        <v/>
      </c>
      <c r="W803" t="str">
        <f t="shared" si="441"/>
        <v/>
      </c>
      <c r="X803" t="str">
        <f>IF(U803="","",IF(AND(U803="Marge ABACO (valeur)",X797=""),SUMIF('[3]Correpondance  PREPA MARG'!A:A,'Prépa marge'!T803,'[3]Correpondance  PREPA MARG'!DB:DB),""))</f>
        <v/>
      </c>
      <c r="Y803" t="str">
        <f>IF(U803="","",IF(U803="Frais accessoires",SUMIF('[3]Correpondance  PREPA MARG'!A:A,'Prépa marge'!T803,'[3]Correpondance  PREPA MARG'!AO:AO),""))</f>
        <v/>
      </c>
      <c r="Z803" t="str">
        <f>IF(U803="","",IF(U803="Cotisation Centrale",SUMIF('[3]Correpondance  PREPA MARG'!A:A,'Prépa marge'!T803,'[3]Correpondance  PREPA MARG'!BO:BO),""))</f>
        <v/>
      </c>
      <c r="AA803" t="str">
        <f>IF(U803="","",IF(U803="CA HT REEL",SUMIF('[3]Correpondance  PREPA MARG'!A:A,'Prépa marge'!T803,'[3]Correpondance  PREPA MARG'!AB:AB),""))</f>
        <v/>
      </c>
      <c r="AB803" t="str">
        <f>IF(U803="","",IF(U803="CAMV REEL",SUMIF('[3]Correpondance  PREPA MARG'!A:A,'Prépa marge'!T803,'[3]Correpondance  PREPA MARG'!BB:BB),""))</f>
        <v/>
      </c>
      <c r="AC803" t="str">
        <f>IF(U803="","",IF(U803="démarque connue (valeur)",SUMIF('[3]Correpondance  PREPA MARG'!A:A,'Prépa marge'!T803,'[3]Correpondance  PREPA MARG'!DO:DO),""))</f>
        <v/>
      </c>
      <c r="AD803" s="2" t="str">
        <f t="shared" si="443"/>
        <v/>
      </c>
      <c r="AF803" t="s">
        <v>20</v>
      </c>
    </row>
    <row r="804" spans="1:32" hidden="1">
      <c r="A804" s="23"/>
      <c r="B804" s="23"/>
      <c r="C804" s="24" t="str">
        <f>[2]Rens!$C$35</f>
        <v>Autres produits Frais Libre 1</v>
      </c>
      <c r="D804" s="26">
        <f>+D762</f>
        <v>41943</v>
      </c>
      <c r="E804" s="26">
        <f t="shared" ref="E804:L804" si="459">DATE(YEAR(D804),MONTH(D804)+2,0)</f>
        <v>41973</v>
      </c>
      <c r="F804" s="26">
        <f t="shared" si="459"/>
        <v>42004</v>
      </c>
      <c r="G804" s="26">
        <f t="shared" si="459"/>
        <v>42035</v>
      </c>
      <c r="H804" s="26">
        <f t="shared" si="459"/>
        <v>42063</v>
      </c>
      <c r="I804" s="26">
        <f t="shared" si="459"/>
        <v>42094</v>
      </c>
      <c r="J804" s="26">
        <f t="shared" si="459"/>
        <v>42124</v>
      </c>
      <c r="K804" s="26">
        <f t="shared" si="459"/>
        <v>42155</v>
      </c>
      <c r="L804" s="26">
        <f t="shared" si="459"/>
        <v>42185</v>
      </c>
      <c r="M804" s="26">
        <f>DATE(YEAR(L804),MONTH(L804)+2,0)</f>
        <v>42216</v>
      </c>
      <c r="N804" s="26">
        <f>DATE(YEAR(M804),MONTH(M804)+2,0)</f>
        <v>42247</v>
      </c>
      <c r="O804" s="26">
        <f>DATE(YEAR(N804),MONTH(N804)+2,0)</f>
        <v>42277</v>
      </c>
      <c r="P804" s="27" t="s">
        <v>16</v>
      </c>
      <c r="Q804" s="23"/>
      <c r="R804" s="28" t="s">
        <v>20</v>
      </c>
      <c r="S804" s="23"/>
      <c r="T804" s="23" t="str">
        <f>IF(COUNTIF('[3]Correpondance  PREPA MARG'!A:A,'Prépa marge'!C804)=0,IF(U803="démarque connue (valeur)","",T803),'Prépa marge'!C804)</f>
        <v/>
      </c>
      <c r="U804" s="23" t="str">
        <f t="shared" si="445"/>
        <v/>
      </c>
      <c r="V804" t="str">
        <f>IF(U804="","",IF(U804="CA HT",SUMIF('[3]Correpondance  PREPA MARG'!A:A,'Prépa marge'!T804,'[3]Correpondance  PREPA MARG'!CO:CO),""))</f>
        <v/>
      </c>
      <c r="W804" t="str">
        <f t="shared" si="441"/>
        <v/>
      </c>
      <c r="X804" t="str">
        <f>IF(U804="","",IF(AND(U804="Marge ABACO (valeur)",X798=""),SUMIF('[3]Correpondance  PREPA MARG'!A:A,'Prépa marge'!T804,'[3]Correpondance  PREPA MARG'!DB:DB),""))</f>
        <v/>
      </c>
      <c r="Y804" t="str">
        <f>IF(U804="","",IF(U804="Frais accessoires",SUMIF('[3]Correpondance  PREPA MARG'!A:A,'Prépa marge'!T804,'[3]Correpondance  PREPA MARG'!AO:AO),""))</f>
        <v/>
      </c>
      <c r="Z804" t="str">
        <f>IF(U804="","",IF(U804="Cotisation Centrale",SUMIF('[3]Correpondance  PREPA MARG'!A:A,'Prépa marge'!T804,'[3]Correpondance  PREPA MARG'!BO:BO),""))</f>
        <v/>
      </c>
      <c r="AA804" t="str">
        <f>IF(U804="","",IF(U804="CA HT REEL",SUMIF('[3]Correpondance  PREPA MARG'!A:A,'Prépa marge'!T804,'[3]Correpondance  PREPA MARG'!AB:AB),""))</f>
        <v/>
      </c>
      <c r="AB804" t="str">
        <f>IF(U804="","",IF(U804="CAMV REEL",SUMIF('[3]Correpondance  PREPA MARG'!A:A,'Prépa marge'!T804,'[3]Correpondance  PREPA MARG'!BB:BB),""))</f>
        <v/>
      </c>
      <c r="AC804" t="str">
        <f>IF(U804="","",IF(U804="démarque connue (valeur)",SUMIF('[3]Correpondance  PREPA MARG'!A:A,'Prépa marge'!T804,'[3]Correpondance  PREPA MARG'!DO:DO),""))</f>
        <v/>
      </c>
      <c r="AD804" s="2" t="str">
        <f t="shared" si="443"/>
        <v/>
      </c>
      <c r="AF804" t="s">
        <v>20</v>
      </c>
    </row>
    <row r="805" spans="1:32" hidden="1">
      <c r="A805" s="23"/>
      <c r="B805" s="23"/>
      <c r="C805" s="23"/>
      <c r="D805" s="23"/>
      <c r="E805" s="23"/>
      <c r="F805" s="23"/>
      <c r="G805" s="23"/>
      <c r="H805" s="23"/>
      <c r="I805" s="23"/>
      <c r="J805" s="23"/>
      <c r="K805" s="23"/>
      <c r="L805" s="23"/>
      <c r="M805" s="23"/>
      <c r="N805" s="23"/>
      <c r="O805" s="23"/>
      <c r="P805" s="23"/>
      <c r="Q805" s="23"/>
      <c r="R805" s="29" t="s">
        <v>20</v>
      </c>
      <c r="S805" s="23"/>
      <c r="T805" s="23" t="str">
        <f>IF(COUNTIF('[3]Correpondance  PREPA MARG'!A:A,'Prépa marge'!C805)=0,IF(U804="démarque connue (valeur)","",T804),'Prépa marge'!C805)</f>
        <v/>
      </c>
      <c r="U805" s="23" t="str">
        <f t="shared" si="445"/>
        <v/>
      </c>
      <c r="V805" t="str">
        <f>IF(U805="","",IF(U805="CA HT",SUMIF('[3]Correpondance  PREPA MARG'!A:A,'Prépa marge'!T805,'[3]Correpondance  PREPA MARG'!CO:CO),""))</f>
        <v/>
      </c>
      <c r="W805" t="str">
        <f t="shared" si="441"/>
        <v/>
      </c>
      <c r="X805" t="str">
        <f>IF(U805="","",IF(AND(U805="Marge ABACO (valeur)",X799=""),SUMIF('[3]Correpondance  PREPA MARG'!A:A,'Prépa marge'!T805,'[3]Correpondance  PREPA MARG'!DB:DB),""))</f>
        <v/>
      </c>
      <c r="Y805" t="str">
        <f>IF(U805="","",IF(U805="Frais accessoires",SUMIF('[3]Correpondance  PREPA MARG'!A:A,'Prépa marge'!T805,'[3]Correpondance  PREPA MARG'!AO:AO),""))</f>
        <v/>
      </c>
      <c r="Z805" t="str">
        <f>IF(U805="","",IF(U805="Cotisation Centrale",SUMIF('[3]Correpondance  PREPA MARG'!A:A,'Prépa marge'!T805,'[3]Correpondance  PREPA MARG'!BO:BO),""))</f>
        <v/>
      </c>
      <c r="AA805" t="str">
        <f>IF(U805="","",IF(U805="CA HT REEL",SUMIF('[3]Correpondance  PREPA MARG'!A:A,'Prépa marge'!T805,'[3]Correpondance  PREPA MARG'!AB:AB),""))</f>
        <v/>
      </c>
      <c r="AB805" t="str">
        <f>IF(U805="","",IF(U805="CAMV REEL",SUMIF('[3]Correpondance  PREPA MARG'!A:A,'Prépa marge'!T805,'[3]Correpondance  PREPA MARG'!BB:BB),""))</f>
        <v/>
      </c>
      <c r="AC805" t="str">
        <f>IF(U805="","",IF(U805="démarque connue (valeur)",SUMIF('[3]Correpondance  PREPA MARG'!A:A,'Prépa marge'!T805,'[3]Correpondance  PREPA MARG'!DO:DO),""))</f>
        <v/>
      </c>
      <c r="AD805" s="2" t="str">
        <f t="shared" si="443"/>
        <v/>
      </c>
      <c r="AF805" t="s">
        <v>20</v>
      </c>
    </row>
    <row r="806" spans="1:32" hidden="1">
      <c r="A806" s="23"/>
      <c r="B806" s="23"/>
      <c r="C806" s="30" t="s">
        <v>18</v>
      </c>
      <c r="D806" s="31"/>
      <c r="E806" s="31"/>
      <c r="F806" s="31"/>
      <c r="G806" s="31"/>
      <c r="H806" s="31"/>
      <c r="I806" s="31"/>
      <c r="J806" s="31"/>
      <c r="K806" s="31"/>
      <c r="L806" s="31"/>
      <c r="M806" s="31"/>
      <c r="N806" s="31"/>
      <c r="O806" s="31"/>
      <c r="P806" s="32"/>
      <c r="Q806" s="23"/>
      <c r="R806" s="33" t="s">
        <v>20</v>
      </c>
      <c r="S806" s="23"/>
      <c r="T806" s="23" t="str">
        <f>IF(COUNTIF('[3]Correpondance  PREPA MARG'!A:A,'Prépa marge'!C806)=0,IF(U805="démarque connue (valeur)","",T805),'Prépa marge'!C806)</f>
        <v/>
      </c>
      <c r="U806" s="23" t="str">
        <f t="shared" si="445"/>
        <v/>
      </c>
      <c r="V806" t="str">
        <f>IF(U806="","",IF(U806="CA HT",SUMIF('[3]Correpondance  PREPA MARG'!A:A,'Prépa marge'!T806,'[3]Correpondance  PREPA MARG'!CO:CO),""))</f>
        <v/>
      </c>
      <c r="W806" t="str">
        <f t="shared" si="441"/>
        <v/>
      </c>
      <c r="X806" t="str">
        <f>IF(U806="","",IF(AND(U806="Marge ABACO (valeur)",X800=""),SUMIF('[3]Correpondance  PREPA MARG'!A:A,'Prépa marge'!T806,'[3]Correpondance  PREPA MARG'!DB:DB),""))</f>
        <v/>
      </c>
      <c r="Y806" t="str">
        <f>IF(U806="","",IF(U806="Frais accessoires",SUMIF('[3]Correpondance  PREPA MARG'!A:A,'Prépa marge'!T806,'[3]Correpondance  PREPA MARG'!AO:AO),""))</f>
        <v/>
      </c>
      <c r="Z806" t="str">
        <f>IF(U806="","",IF(U806="Cotisation Centrale",SUMIF('[3]Correpondance  PREPA MARG'!A:A,'Prépa marge'!T806,'[3]Correpondance  PREPA MARG'!BO:BO),""))</f>
        <v/>
      </c>
      <c r="AA806" t="str">
        <f>IF(U806="","",IF(U806="CA HT REEL",SUMIF('[3]Correpondance  PREPA MARG'!A:A,'Prépa marge'!T806,'[3]Correpondance  PREPA MARG'!AB:AB),""))</f>
        <v/>
      </c>
      <c r="AB806" t="str">
        <f>IF(U806="","",IF(U806="CAMV REEL",SUMIF('[3]Correpondance  PREPA MARG'!A:A,'Prépa marge'!T806,'[3]Correpondance  PREPA MARG'!BB:BB),""))</f>
        <v/>
      </c>
      <c r="AC806" t="str">
        <f>IF(U806="","",IF(U806="démarque connue (valeur)",SUMIF('[3]Correpondance  PREPA MARG'!A:A,'Prépa marge'!T806,'[3]Correpondance  PREPA MARG'!DO:DO),""))</f>
        <v/>
      </c>
      <c r="AD806" s="2" t="str">
        <f t="shared" si="443"/>
        <v/>
      </c>
      <c r="AF806" t="s">
        <v>20</v>
      </c>
    </row>
    <row r="807" spans="1:32" hidden="1">
      <c r="A807" s="23"/>
      <c r="B807" s="23"/>
      <c r="C807" s="34" t="s">
        <v>0</v>
      </c>
      <c r="D807" s="35"/>
      <c r="E807" s="36"/>
      <c r="F807" s="36"/>
      <c r="G807" s="36"/>
      <c r="H807" s="36"/>
      <c r="I807" s="36"/>
      <c r="J807" s="36"/>
      <c r="K807" s="36"/>
      <c r="L807" s="36"/>
      <c r="M807" s="36"/>
      <c r="N807" s="36"/>
      <c r="O807" s="37"/>
      <c r="P807" s="38">
        <f>SUM(D807:O807)</f>
        <v>0</v>
      </c>
      <c r="Q807" s="23"/>
      <c r="R807" s="39" t="s">
        <v>20</v>
      </c>
      <c r="S807" s="23"/>
      <c r="T807" s="23" t="str">
        <f>IF(COUNTIF('[3]Correpondance  PREPA MARG'!A:A,'Prépa marge'!C807)=0,IF(U806="démarque connue (valeur)","",T806),'Prépa marge'!C807)</f>
        <v/>
      </c>
      <c r="U807" s="23" t="str">
        <f t="shared" si="445"/>
        <v>CA HT</v>
      </c>
      <c r="V807">
        <f>IF(U807="","",IF(U807="CA HT",SUMIF('[3]Correpondance  PREPA MARG'!A:A,'Prépa marge'!T807,'[3]Correpondance  PREPA MARG'!CO:CO),""))</f>
        <v>0</v>
      </c>
      <c r="W807" t="str">
        <f t="shared" si="441"/>
        <v/>
      </c>
      <c r="X807" t="str">
        <f>IF(U807="","",IF(AND(U807="Marge ABACO (valeur)",X801=""),SUMIF('[3]Correpondance  PREPA MARG'!A:A,'Prépa marge'!T807,'[3]Correpondance  PREPA MARG'!DB:DB),""))</f>
        <v/>
      </c>
      <c r="Y807" t="str">
        <f>IF(U807="","",IF(U807="Frais accessoires",SUMIF('[3]Correpondance  PREPA MARG'!A:A,'Prépa marge'!T807,'[3]Correpondance  PREPA MARG'!AO:AO),""))</f>
        <v/>
      </c>
      <c r="Z807" t="str">
        <f>IF(U807="","",IF(U807="Cotisation Centrale",SUMIF('[3]Correpondance  PREPA MARG'!A:A,'Prépa marge'!T807,'[3]Correpondance  PREPA MARG'!BO:BO),""))</f>
        <v/>
      </c>
      <c r="AA807" t="str">
        <f>IF(U807="","",IF(U807="CA HT REEL",SUMIF('[3]Correpondance  PREPA MARG'!A:A,'Prépa marge'!T807,'[3]Correpondance  PREPA MARG'!AB:AB),""))</f>
        <v/>
      </c>
      <c r="AB807" t="str">
        <f>IF(U807="","",IF(U807="CAMV REEL",SUMIF('[3]Correpondance  PREPA MARG'!A:A,'Prépa marge'!T807,'[3]Correpondance  PREPA MARG'!BB:BB),""))</f>
        <v/>
      </c>
      <c r="AC807" t="str">
        <f>IF(U807="","",IF(U807="démarque connue (valeur)",SUMIF('[3]Correpondance  PREPA MARG'!A:A,'Prépa marge'!T807,'[3]Correpondance  PREPA MARG'!DO:DO),""))</f>
        <v/>
      </c>
      <c r="AD807" s="2" t="str">
        <f t="shared" si="443"/>
        <v/>
      </c>
      <c r="AF807" t="s">
        <v>20</v>
      </c>
    </row>
    <row r="808" spans="1:32" ht="15.75" hidden="1" thickBot="1">
      <c r="A808" s="23"/>
      <c r="B808" s="23"/>
      <c r="C808" s="40" t="s">
        <v>1</v>
      </c>
      <c r="D808" s="41"/>
      <c r="E808" s="42"/>
      <c r="F808" s="42"/>
      <c r="G808" s="42"/>
      <c r="H808" s="42"/>
      <c r="I808" s="42"/>
      <c r="J808" s="42"/>
      <c r="K808" s="42"/>
      <c r="L808" s="42"/>
      <c r="M808" s="42"/>
      <c r="N808" s="42"/>
      <c r="O808" s="43"/>
      <c r="P808" s="44">
        <f>SUM(D808:O808)</f>
        <v>0</v>
      </c>
      <c r="Q808" s="23"/>
      <c r="R808" s="45" t="s">
        <v>20</v>
      </c>
      <c r="S808" s="23"/>
      <c r="T808" s="23" t="str">
        <f>IF(COUNTIF('[3]Correpondance  PREPA MARG'!A:A,'Prépa marge'!C808)=0,IF(U807="démarque connue (valeur)","",T807),'Prépa marge'!C808)</f>
        <v/>
      </c>
      <c r="U808" s="23" t="str">
        <f t="shared" si="445"/>
        <v>PRMV ABACO</v>
      </c>
      <c r="V808" t="str">
        <f>IF(U808="","",IF(U808="CA HT",SUMIF('[3]Correpondance  PREPA MARG'!A:A,'Prépa marge'!T808,'[3]Correpondance  PREPA MARG'!CO:CO),""))</f>
        <v/>
      </c>
      <c r="W808">
        <f t="shared" si="441"/>
        <v>0</v>
      </c>
      <c r="X808" t="str">
        <f>IF(U808="","",IF(AND(U808="Marge ABACO (valeur)",X802=""),SUMIF('[3]Correpondance  PREPA MARG'!A:A,'Prépa marge'!T808,'[3]Correpondance  PREPA MARG'!DB:DB),""))</f>
        <v/>
      </c>
      <c r="Y808" t="str">
        <f>IF(U808="","",IF(U808="Frais accessoires",SUMIF('[3]Correpondance  PREPA MARG'!A:A,'Prépa marge'!T808,'[3]Correpondance  PREPA MARG'!AO:AO),""))</f>
        <v/>
      </c>
      <c r="Z808" t="str">
        <f>IF(U808="","",IF(U808="Cotisation Centrale",SUMIF('[3]Correpondance  PREPA MARG'!A:A,'Prépa marge'!T808,'[3]Correpondance  PREPA MARG'!BO:BO),""))</f>
        <v/>
      </c>
      <c r="AA808" t="str">
        <f>IF(U808="","",IF(U808="CA HT REEL",SUMIF('[3]Correpondance  PREPA MARG'!A:A,'Prépa marge'!T808,'[3]Correpondance  PREPA MARG'!AB:AB),""))</f>
        <v/>
      </c>
      <c r="AB808" t="str">
        <f>IF(U808="","",IF(U808="CAMV REEL",SUMIF('[3]Correpondance  PREPA MARG'!A:A,'Prépa marge'!T808,'[3]Correpondance  PREPA MARG'!BB:BB),""))</f>
        <v/>
      </c>
      <c r="AC808" t="str">
        <f>IF(U808="","",IF(U808="démarque connue (valeur)",SUMIF('[3]Correpondance  PREPA MARG'!A:A,'Prépa marge'!T808,'[3]Correpondance  PREPA MARG'!DO:DO),""))</f>
        <v/>
      </c>
      <c r="AD808" s="2" t="str">
        <f t="shared" si="443"/>
        <v/>
      </c>
      <c r="AF808" t="s">
        <v>20</v>
      </c>
    </row>
    <row r="809" spans="1:32" hidden="1">
      <c r="A809" s="23"/>
      <c r="B809" s="23"/>
      <c r="C809" s="46" t="s">
        <v>19</v>
      </c>
      <c r="D809" s="47">
        <f t="shared" ref="D809:L809" si="460">D807-D808</f>
        <v>0</v>
      </c>
      <c r="E809" s="47">
        <f t="shared" si="460"/>
        <v>0</v>
      </c>
      <c r="F809" s="47">
        <f t="shared" si="460"/>
        <v>0</v>
      </c>
      <c r="G809" s="47">
        <f t="shared" si="460"/>
        <v>0</v>
      </c>
      <c r="H809" s="47">
        <f t="shared" si="460"/>
        <v>0</v>
      </c>
      <c r="I809" s="47">
        <f t="shared" si="460"/>
        <v>0</v>
      </c>
      <c r="J809" s="47">
        <f t="shared" si="460"/>
        <v>0</v>
      </c>
      <c r="K809" s="47">
        <f t="shared" si="460"/>
        <v>0</v>
      </c>
      <c r="L809" s="47">
        <f t="shared" si="460"/>
        <v>0</v>
      </c>
      <c r="M809" s="47">
        <f>M807-M808</f>
        <v>0</v>
      </c>
      <c r="N809" s="47">
        <f>N807-N808</f>
        <v>0</v>
      </c>
      <c r="O809" s="47">
        <f>O807-O808</f>
        <v>0</v>
      </c>
      <c r="P809" s="48">
        <f>P807-P808</f>
        <v>0</v>
      </c>
      <c r="Q809" s="23"/>
      <c r="R809" s="49" t="s">
        <v>20</v>
      </c>
      <c r="S809" s="23"/>
      <c r="T809" s="23" t="str">
        <f>IF(COUNTIF('[3]Correpondance  PREPA MARG'!A:A,'Prépa marge'!C809)=0,IF(U808="démarque connue (valeur)","",T808),'Prépa marge'!C809)</f>
        <v/>
      </c>
      <c r="U809" s="23" t="str">
        <f t="shared" si="445"/>
        <v>Marge ABACO (valeur)</v>
      </c>
      <c r="V809" t="str">
        <f>IF(U809="","",IF(U809="CA HT",SUMIF('[3]Correpondance  PREPA MARG'!A:A,'Prépa marge'!T809,'[3]Correpondance  PREPA MARG'!CO:CO),""))</f>
        <v/>
      </c>
      <c r="W809" t="str">
        <f t="shared" si="441"/>
        <v/>
      </c>
      <c r="X809">
        <f>IF(U809="","",IF(AND(U809="Marge ABACO (valeur)",X803=""),SUMIF('[3]Correpondance  PREPA MARG'!A:A,'Prépa marge'!T809,'[3]Correpondance  PREPA MARG'!DB:DB),""))</f>
        <v>0</v>
      </c>
      <c r="Y809" t="str">
        <f>IF(U809="","",IF(U809="Frais accessoires",SUMIF('[3]Correpondance  PREPA MARG'!A:A,'Prépa marge'!T809,'[3]Correpondance  PREPA MARG'!AO:AO),""))</f>
        <v/>
      </c>
      <c r="Z809" t="str">
        <f>IF(U809="","",IF(U809="Cotisation Centrale",SUMIF('[3]Correpondance  PREPA MARG'!A:A,'Prépa marge'!T809,'[3]Correpondance  PREPA MARG'!BO:BO),""))</f>
        <v/>
      </c>
      <c r="AA809" t="str">
        <f>IF(U809="","",IF(U809="CA HT REEL",SUMIF('[3]Correpondance  PREPA MARG'!A:A,'Prépa marge'!T809,'[3]Correpondance  PREPA MARG'!AB:AB),""))</f>
        <v/>
      </c>
      <c r="AB809" t="str">
        <f>IF(U809="","",IF(U809="CAMV REEL",SUMIF('[3]Correpondance  PREPA MARG'!A:A,'Prépa marge'!T809,'[3]Correpondance  PREPA MARG'!BB:BB),""))</f>
        <v/>
      </c>
      <c r="AC809" t="str">
        <f>IF(U809="","",IF(U809="démarque connue (valeur)",SUMIF('[3]Correpondance  PREPA MARG'!A:A,'Prépa marge'!T809,'[3]Correpondance  PREPA MARG'!DO:DO),""))</f>
        <v/>
      </c>
      <c r="AD809" s="2" t="str">
        <f t="shared" si="443"/>
        <v/>
      </c>
      <c r="AF809" t="s">
        <v>20</v>
      </c>
    </row>
    <row r="810" spans="1:32" hidden="1">
      <c r="A810" s="23"/>
      <c r="B810" s="23"/>
      <c r="C810" s="50" t="s">
        <v>21</v>
      </c>
      <c r="D810" s="51">
        <f t="shared" ref="D810:L810" si="461">IF(D807=0,0,D809/D807)</f>
        <v>0</v>
      </c>
      <c r="E810" s="51">
        <f t="shared" si="461"/>
        <v>0</v>
      </c>
      <c r="F810" s="51">
        <f t="shared" si="461"/>
        <v>0</v>
      </c>
      <c r="G810" s="51">
        <f t="shared" si="461"/>
        <v>0</v>
      </c>
      <c r="H810" s="51">
        <f t="shared" si="461"/>
        <v>0</v>
      </c>
      <c r="I810" s="51">
        <f t="shared" si="461"/>
        <v>0</v>
      </c>
      <c r="J810" s="51">
        <f t="shared" si="461"/>
        <v>0</v>
      </c>
      <c r="K810" s="51">
        <f t="shared" si="461"/>
        <v>0</v>
      </c>
      <c r="L810" s="51">
        <f t="shared" si="461"/>
        <v>0</v>
      </c>
      <c r="M810" s="51">
        <f>IF(M807=0,0,M809/M807)</f>
        <v>0</v>
      </c>
      <c r="N810" s="51">
        <f>IF(N807=0,0,N809/N807)</f>
        <v>0</v>
      </c>
      <c r="O810" s="51">
        <f>IF(O807=0,0,O809/O807)</f>
        <v>0</v>
      </c>
      <c r="P810" s="52">
        <f>IF(P807=0,0,P809/P807)</f>
        <v>0</v>
      </c>
      <c r="Q810" s="23"/>
      <c r="R810" s="53" t="s">
        <v>20</v>
      </c>
      <c r="S810" s="23"/>
      <c r="T810" s="23" t="str">
        <f>IF(COUNTIF('[3]Correpondance  PREPA MARG'!A:A,'Prépa marge'!C810)=0,IF(U809="démarque connue (valeur)","",T809),'Prépa marge'!C810)</f>
        <v/>
      </c>
      <c r="U810" s="23" t="str">
        <f t="shared" si="445"/>
        <v/>
      </c>
      <c r="V810" t="str">
        <f>IF(U810="","",IF(U810="CA HT",SUMIF('[3]Correpondance  PREPA MARG'!A:A,'Prépa marge'!T810,'[3]Correpondance  PREPA MARG'!CO:CO),""))</f>
        <v/>
      </c>
      <c r="W810" t="str">
        <f t="shared" si="441"/>
        <v/>
      </c>
      <c r="X810" t="str">
        <f>IF(U810="","",IF(AND(U810="Marge ABACO (valeur)",X804=""),SUMIF('[3]Correpondance  PREPA MARG'!A:A,'Prépa marge'!T810,'[3]Correpondance  PREPA MARG'!DB:DB),""))</f>
        <v/>
      </c>
      <c r="Y810" t="str">
        <f>IF(U810="","",IF(U810="Frais accessoires",SUMIF('[3]Correpondance  PREPA MARG'!A:A,'Prépa marge'!T810,'[3]Correpondance  PREPA MARG'!AO:AO),""))</f>
        <v/>
      </c>
      <c r="Z810" t="str">
        <f>IF(U810="","",IF(U810="Cotisation Centrale",SUMIF('[3]Correpondance  PREPA MARG'!A:A,'Prépa marge'!T810,'[3]Correpondance  PREPA MARG'!BO:BO),""))</f>
        <v/>
      </c>
      <c r="AA810" t="str">
        <f>IF(U810="","",IF(U810="CA HT REEL",SUMIF('[3]Correpondance  PREPA MARG'!A:A,'Prépa marge'!T810,'[3]Correpondance  PREPA MARG'!AB:AB),""))</f>
        <v/>
      </c>
      <c r="AB810" t="str">
        <f>IF(U810="","",IF(U810="CAMV REEL",SUMIF('[3]Correpondance  PREPA MARG'!A:A,'Prépa marge'!T810,'[3]Correpondance  PREPA MARG'!BB:BB),""))</f>
        <v/>
      </c>
      <c r="AC810" t="str">
        <f>IF(U810="","",IF(U810="démarque connue (valeur)",SUMIF('[3]Correpondance  PREPA MARG'!A:A,'Prépa marge'!T810,'[3]Correpondance  PREPA MARG'!DO:DO),""))</f>
        <v/>
      </c>
      <c r="AD810" s="2" t="str">
        <f t="shared" si="443"/>
        <v/>
      </c>
      <c r="AF810" t="s">
        <v>20</v>
      </c>
    </row>
    <row r="811" spans="1:32" hidden="1">
      <c r="A811" s="23"/>
      <c r="B811" s="23"/>
      <c r="C811" s="54" t="s">
        <v>3</v>
      </c>
      <c r="D811" s="35"/>
      <c r="E811" s="36"/>
      <c r="F811" s="36"/>
      <c r="G811" s="36"/>
      <c r="H811" s="36"/>
      <c r="I811" s="55"/>
      <c r="J811" s="55"/>
      <c r="K811" s="36"/>
      <c r="L811" s="36"/>
      <c r="M811" s="36"/>
      <c r="N811" s="36"/>
      <c r="O811" s="37"/>
      <c r="P811" s="56">
        <f>SUM(D811:O811)</f>
        <v>0</v>
      </c>
      <c r="Q811" s="23"/>
      <c r="R811" s="57" t="s">
        <v>20</v>
      </c>
      <c r="S811" s="23"/>
      <c r="T811" s="23" t="str">
        <f>IF(COUNTIF('[3]Correpondance  PREPA MARG'!A:A,'Prépa marge'!C811)=0,IF(U810="démarque connue (valeur)","",T810),'Prépa marge'!C811)</f>
        <v/>
      </c>
      <c r="U811" s="23" t="str">
        <f t="shared" si="445"/>
        <v>Frais accessoires</v>
      </c>
      <c r="V811" t="str">
        <f>IF(U811="","",IF(U811="CA HT",SUMIF('[3]Correpondance  PREPA MARG'!A:A,'Prépa marge'!T811,'[3]Correpondance  PREPA MARG'!CO:CO),""))</f>
        <v/>
      </c>
      <c r="W811" t="str">
        <f t="shared" si="441"/>
        <v/>
      </c>
      <c r="X811" t="str">
        <f>IF(U811="","",IF(AND(U811="Marge ABACO (valeur)",X805=""),SUMIF('[3]Correpondance  PREPA MARG'!A:A,'Prépa marge'!T811,'[3]Correpondance  PREPA MARG'!DB:DB),""))</f>
        <v/>
      </c>
      <c r="Y811">
        <f>IF(U811="","",IF(U811="Frais accessoires",SUMIF('[3]Correpondance  PREPA MARG'!A:A,'Prépa marge'!T811,'[3]Correpondance  PREPA MARG'!AO:AO),""))</f>
        <v>0</v>
      </c>
      <c r="Z811" t="str">
        <f>IF(U811="","",IF(U811="Cotisation Centrale",SUMIF('[3]Correpondance  PREPA MARG'!A:A,'Prépa marge'!T811,'[3]Correpondance  PREPA MARG'!BO:BO),""))</f>
        <v/>
      </c>
      <c r="AA811" t="str">
        <f>IF(U811="","",IF(U811="CA HT REEL",SUMIF('[3]Correpondance  PREPA MARG'!A:A,'Prépa marge'!T811,'[3]Correpondance  PREPA MARG'!AB:AB),""))</f>
        <v/>
      </c>
      <c r="AB811" t="str">
        <f>IF(U811="","",IF(U811="CAMV REEL",SUMIF('[3]Correpondance  PREPA MARG'!A:A,'Prépa marge'!T811,'[3]Correpondance  PREPA MARG'!BB:BB),""))</f>
        <v/>
      </c>
      <c r="AC811" t="str">
        <f>IF(U811="","",IF(U811="démarque connue (valeur)",SUMIF('[3]Correpondance  PREPA MARG'!A:A,'Prépa marge'!T811,'[3]Correpondance  PREPA MARG'!DO:DO),""))</f>
        <v/>
      </c>
      <c r="AD811" s="2" t="str">
        <f t="shared" si="443"/>
        <v/>
      </c>
      <c r="AF811" t="s">
        <v>20</v>
      </c>
    </row>
    <row r="812" spans="1:32" ht="15.75" hidden="1" thickBot="1">
      <c r="A812" s="23"/>
      <c r="B812" s="23"/>
      <c r="C812" s="58" t="s">
        <v>4</v>
      </c>
      <c r="D812" s="41"/>
      <c r="E812" s="42"/>
      <c r="F812" s="42"/>
      <c r="G812" s="42"/>
      <c r="H812" s="42"/>
      <c r="I812" s="42"/>
      <c r="J812" s="42"/>
      <c r="K812" s="42"/>
      <c r="L812" s="42"/>
      <c r="M812" s="42"/>
      <c r="N812" s="42"/>
      <c r="O812" s="43"/>
      <c r="P812" s="56">
        <f>SUM(D812:O812)</f>
        <v>0</v>
      </c>
      <c r="Q812" s="23"/>
      <c r="R812" s="57" t="s">
        <v>20</v>
      </c>
      <c r="S812" s="23"/>
      <c r="T812" s="23" t="str">
        <f>IF(COUNTIF('[3]Correpondance  PREPA MARG'!A:A,'Prépa marge'!C812)=0,IF(U811="démarque connue (valeur)","",T811),'Prépa marge'!C812)</f>
        <v/>
      </c>
      <c r="U812" s="23" t="str">
        <f t="shared" si="445"/>
        <v>Cotisation Centrale</v>
      </c>
      <c r="V812" t="str">
        <f>IF(U812="","",IF(U812="CA HT",SUMIF('[3]Correpondance  PREPA MARG'!A:A,'Prépa marge'!T812,'[3]Correpondance  PREPA MARG'!CO:CO),""))</f>
        <v/>
      </c>
      <c r="W812" t="str">
        <f t="shared" si="441"/>
        <v/>
      </c>
      <c r="X812" t="str">
        <f>IF(U812="","",IF(AND(U812="Marge ABACO (valeur)",X806=""),SUMIF('[3]Correpondance  PREPA MARG'!A:A,'Prépa marge'!T812,'[3]Correpondance  PREPA MARG'!DB:DB),""))</f>
        <v/>
      </c>
      <c r="Y812" t="str">
        <f>IF(U812="","",IF(U812="Frais accessoires",SUMIF('[3]Correpondance  PREPA MARG'!A:A,'Prépa marge'!T812,'[3]Correpondance  PREPA MARG'!AO:AO),""))</f>
        <v/>
      </c>
      <c r="Z812">
        <f>IF(U812="","",IF(U812="Cotisation Centrale",SUMIF('[3]Correpondance  PREPA MARG'!A:A,'Prépa marge'!T812,'[3]Correpondance  PREPA MARG'!BO:BO),""))</f>
        <v>0</v>
      </c>
      <c r="AA812" t="str">
        <f>IF(U812="","",IF(U812="CA HT REEL",SUMIF('[3]Correpondance  PREPA MARG'!A:A,'Prépa marge'!T812,'[3]Correpondance  PREPA MARG'!AB:AB),""))</f>
        <v/>
      </c>
      <c r="AB812" t="str">
        <f>IF(U812="","",IF(U812="CAMV REEL",SUMIF('[3]Correpondance  PREPA MARG'!A:A,'Prépa marge'!T812,'[3]Correpondance  PREPA MARG'!BB:BB),""))</f>
        <v/>
      </c>
      <c r="AC812" t="str">
        <f>IF(U812="","",IF(U812="démarque connue (valeur)",SUMIF('[3]Correpondance  PREPA MARG'!A:A,'Prépa marge'!T812,'[3]Correpondance  PREPA MARG'!DO:DO),""))</f>
        <v/>
      </c>
      <c r="AD812" s="2" t="str">
        <f t="shared" si="443"/>
        <v/>
      </c>
      <c r="AF812" t="s">
        <v>20</v>
      </c>
    </row>
    <row r="813" spans="1:32" hidden="1">
      <c r="A813" s="23"/>
      <c r="B813" s="23"/>
      <c r="C813" s="59" t="s">
        <v>22</v>
      </c>
      <c r="D813" s="60">
        <f t="shared" ref="D813:L813" si="462">IF(D819&lt;&gt;0,(D811+D812)/D819,0)</f>
        <v>0</v>
      </c>
      <c r="E813" s="60">
        <f t="shared" si="462"/>
        <v>0</v>
      </c>
      <c r="F813" s="60">
        <f t="shared" si="462"/>
        <v>0</v>
      </c>
      <c r="G813" s="60">
        <f t="shared" si="462"/>
        <v>0</v>
      </c>
      <c r="H813" s="60">
        <f t="shared" si="462"/>
        <v>0</v>
      </c>
      <c r="I813" s="60">
        <f t="shared" si="462"/>
        <v>0</v>
      </c>
      <c r="J813" s="60">
        <f t="shared" si="462"/>
        <v>0</v>
      </c>
      <c r="K813" s="60">
        <f t="shared" si="462"/>
        <v>0</v>
      </c>
      <c r="L813" s="60">
        <f t="shared" si="462"/>
        <v>0</v>
      </c>
      <c r="M813" s="60">
        <f>IF(M819&lt;&gt;0,(M811+M812)/M819,0)</f>
        <v>0</v>
      </c>
      <c r="N813" s="60">
        <f>IF(N819&lt;&gt;0,(N811+N812)/N819,0)</f>
        <v>0</v>
      </c>
      <c r="O813" s="60">
        <f>IF(O819&lt;&gt;0,(O811+O812)/O819,0)</f>
        <v>0</v>
      </c>
      <c r="P813" s="61">
        <f>IF(P819&lt;&gt;0,(P811+P812)/P819,0)</f>
        <v>0</v>
      </c>
      <c r="Q813" s="23"/>
      <c r="R813" s="62" t="s">
        <v>20</v>
      </c>
      <c r="S813" s="23"/>
      <c r="T813" s="23" t="str">
        <f>IF(COUNTIF('[3]Correpondance  PREPA MARG'!A:A,'Prépa marge'!C813)=0,IF(U812="démarque connue (valeur)","",T812),'Prépa marge'!C813)</f>
        <v/>
      </c>
      <c r="U813" s="23" t="str">
        <f t="shared" si="445"/>
        <v/>
      </c>
      <c r="V813" t="str">
        <f>IF(U813="","",IF(U813="CA HT",SUMIF('[3]Correpondance  PREPA MARG'!A:A,'Prépa marge'!T813,'[3]Correpondance  PREPA MARG'!CO:CO),""))</f>
        <v/>
      </c>
      <c r="W813" t="str">
        <f t="shared" si="441"/>
        <v/>
      </c>
      <c r="X813" t="str">
        <f>IF(U813="","",IF(AND(U813="Marge ABACO (valeur)",X807=""),SUMIF('[3]Correpondance  PREPA MARG'!A:A,'Prépa marge'!T813,'[3]Correpondance  PREPA MARG'!DB:DB),""))</f>
        <v/>
      </c>
      <c r="Y813" t="str">
        <f>IF(U813="","",IF(U813="Frais accessoires",SUMIF('[3]Correpondance  PREPA MARG'!A:A,'Prépa marge'!T813,'[3]Correpondance  PREPA MARG'!AO:AO),""))</f>
        <v/>
      </c>
      <c r="Z813" t="str">
        <f>IF(U813="","",IF(U813="Cotisation Centrale",SUMIF('[3]Correpondance  PREPA MARG'!A:A,'Prépa marge'!T813,'[3]Correpondance  PREPA MARG'!BO:BO),""))</f>
        <v/>
      </c>
      <c r="AA813" t="str">
        <f>IF(U813="","",IF(U813="CA HT REEL",SUMIF('[3]Correpondance  PREPA MARG'!A:A,'Prépa marge'!T813,'[3]Correpondance  PREPA MARG'!AB:AB),""))</f>
        <v/>
      </c>
      <c r="AB813" t="str">
        <f>IF(U813="","",IF(U813="CAMV REEL",SUMIF('[3]Correpondance  PREPA MARG'!A:A,'Prépa marge'!T813,'[3]Correpondance  PREPA MARG'!BB:BB),""))</f>
        <v/>
      </c>
      <c r="AC813" t="str">
        <f>IF(U813="","",IF(U813="démarque connue (valeur)",SUMIF('[3]Correpondance  PREPA MARG'!A:A,'Prépa marge'!T813,'[3]Correpondance  PREPA MARG'!DO:DO),""))</f>
        <v/>
      </c>
      <c r="AD813" s="2" t="str">
        <f t="shared" si="443"/>
        <v/>
      </c>
      <c r="AF813" t="s">
        <v>20</v>
      </c>
    </row>
    <row r="814" spans="1:32" hidden="1">
      <c r="A814" s="23"/>
      <c r="B814" s="23"/>
      <c r="C814" s="63" t="s">
        <v>23</v>
      </c>
      <c r="D814" s="64">
        <f>D808+D811+D812</f>
        <v>0</v>
      </c>
      <c r="E814" s="64">
        <f t="shared" ref="E814:L814" si="463">E808+E811+E812</f>
        <v>0</v>
      </c>
      <c r="F814" s="64">
        <f t="shared" si="463"/>
        <v>0</v>
      </c>
      <c r="G814" s="64">
        <f t="shared" si="463"/>
        <v>0</v>
      </c>
      <c r="H814" s="64">
        <f t="shared" si="463"/>
        <v>0</v>
      </c>
      <c r="I814" s="64">
        <f t="shared" si="463"/>
        <v>0</v>
      </c>
      <c r="J814" s="64">
        <f t="shared" si="463"/>
        <v>0</v>
      </c>
      <c r="K814" s="64">
        <f t="shared" si="463"/>
        <v>0</v>
      </c>
      <c r="L814" s="64">
        <f t="shared" si="463"/>
        <v>0</v>
      </c>
      <c r="M814" s="64">
        <f>M808+M811+M812</f>
        <v>0</v>
      </c>
      <c r="N814" s="64">
        <f>N808+N811+N812</f>
        <v>0</v>
      </c>
      <c r="O814" s="64">
        <f>O808+O811+O812</f>
        <v>0</v>
      </c>
      <c r="P814" s="65">
        <f>SUM(D814:O814)</f>
        <v>0</v>
      </c>
      <c r="Q814" s="23"/>
      <c r="R814" s="66" t="s">
        <v>20</v>
      </c>
      <c r="S814" s="23"/>
      <c r="T814" s="23" t="str">
        <f>IF(COUNTIF('[3]Correpondance  PREPA MARG'!A:A,'Prépa marge'!C814)=0,IF(U813="démarque connue (valeur)","",T813),'Prépa marge'!C814)</f>
        <v/>
      </c>
      <c r="U814" s="23" t="str">
        <f t="shared" si="445"/>
        <v/>
      </c>
      <c r="V814" t="str">
        <f>IF(U814="","",IF(U814="CA HT",SUMIF('[3]Correpondance  PREPA MARG'!A:A,'Prépa marge'!T814,'[3]Correpondance  PREPA MARG'!CO:CO),""))</f>
        <v/>
      </c>
      <c r="W814" t="str">
        <f t="shared" si="441"/>
        <v/>
      </c>
      <c r="X814" t="str">
        <f>IF(U814="","",IF(AND(U814="Marge ABACO (valeur)",X808=""),SUMIF('[3]Correpondance  PREPA MARG'!A:A,'Prépa marge'!T814,'[3]Correpondance  PREPA MARG'!DB:DB),""))</f>
        <v/>
      </c>
      <c r="Y814" t="str">
        <f>IF(U814="","",IF(U814="Frais accessoires",SUMIF('[3]Correpondance  PREPA MARG'!A:A,'Prépa marge'!T814,'[3]Correpondance  PREPA MARG'!AO:AO),""))</f>
        <v/>
      </c>
      <c r="Z814" t="str">
        <f>IF(U814="","",IF(U814="Cotisation Centrale",SUMIF('[3]Correpondance  PREPA MARG'!A:A,'Prépa marge'!T814,'[3]Correpondance  PREPA MARG'!BO:BO),""))</f>
        <v/>
      </c>
      <c r="AA814" t="str">
        <f>IF(U814="","",IF(U814="CA HT REEL",SUMIF('[3]Correpondance  PREPA MARG'!A:A,'Prépa marge'!T814,'[3]Correpondance  PREPA MARG'!AB:AB),""))</f>
        <v/>
      </c>
      <c r="AB814" t="str">
        <f>IF(U814="","",IF(U814="CAMV REEL",SUMIF('[3]Correpondance  PREPA MARG'!A:A,'Prépa marge'!T814,'[3]Correpondance  PREPA MARG'!BB:BB),""))</f>
        <v/>
      </c>
      <c r="AC814" t="str">
        <f>IF(U814="","",IF(U814="démarque connue (valeur)",SUMIF('[3]Correpondance  PREPA MARG'!A:A,'Prépa marge'!T814,'[3]Correpondance  PREPA MARG'!DO:DO),""))</f>
        <v/>
      </c>
      <c r="AD814" s="2" t="str">
        <f t="shared" si="443"/>
        <v/>
      </c>
      <c r="AF814" t="s">
        <v>20</v>
      </c>
    </row>
    <row r="815" spans="1:32" hidden="1">
      <c r="A815" s="23"/>
      <c r="B815" s="23"/>
      <c r="C815" s="63" t="s">
        <v>19</v>
      </c>
      <c r="D815" s="64">
        <f t="shared" ref="D815:L815" si="464">D807-D814</f>
        <v>0</v>
      </c>
      <c r="E815" s="64">
        <f t="shared" si="464"/>
        <v>0</v>
      </c>
      <c r="F815" s="64">
        <f t="shared" si="464"/>
        <v>0</v>
      </c>
      <c r="G815" s="64">
        <f t="shared" si="464"/>
        <v>0</v>
      </c>
      <c r="H815" s="64">
        <f t="shared" si="464"/>
        <v>0</v>
      </c>
      <c r="I815" s="64">
        <f t="shared" si="464"/>
        <v>0</v>
      </c>
      <c r="J815" s="64">
        <f t="shared" si="464"/>
        <v>0</v>
      </c>
      <c r="K815" s="64">
        <f t="shared" si="464"/>
        <v>0</v>
      </c>
      <c r="L815" s="64">
        <f t="shared" si="464"/>
        <v>0</v>
      </c>
      <c r="M815" s="64">
        <f>M807-M814</f>
        <v>0</v>
      </c>
      <c r="N815" s="64">
        <f>N807-N814</f>
        <v>0</v>
      </c>
      <c r="O815" s="64">
        <f>O807-O814</f>
        <v>0</v>
      </c>
      <c r="P815" s="65">
        <f>SUM(D815:O815)</f>
        <v>0</v>
      </c>
      <c r="Q815" s="23"/>
      <c r="R815" s="66" t="s">
        <v>20</v>
      </c>
      <c r="S815" s="23"/>
      <c r="T815" s="23" t="str">
        <f>IF(COUNTIF('[3]Correpondance  PREPA MARG'!A:A,'Prépa marge'!C815)=0,IF(U814="démarque connue (valeur)","",T814),'Prépa marge'!C815)</f>
        <v/>
      </c>
      <c r="U815" s="23" t="str">
        <f t="shared" si="445"/>
        <v>Marge ABACO (valeur)</v>
      </c>
      <c r="V815" t="str">
        <f>IF(U815="","",IF(U815="CA HT",SUMIF('[3]Correpondance  PREPA MARG'!A:A,'Prépa marge'!T815,'[3]Correpondance  PREPA MARG'!CO:CO),""))</f>
        <v/>
      </c>
      <c r="W815" t="str">
        <f t="shared" si="441"/>
        <v/>
      </c>
      <c r="X815" t="str">
        <f>IF(U815="","",IF(AND(U815="Marge ABACO (valeur)",X809=""),SUMIF('[3]Correpondance  PREPA MARG'!A:A,'Prépa marge'!T815,'[3]Correpondance  PREPA MARG'!DB:DB),""))</f>
        <v/>
      </c>
      <c r="Y815" t="str">
        <f>IF(U815="","",IF(U815="Frais accessoires",SUMIF('[3]Correpondance  PREPA MARG'!A:A,'Prépa marge'!T815,'[3]Correpondance  PREPA MARG'!AO:AO),""))</f>
        <v/>
      </c>
      <c r="Z815" t="str">
        <f>IF(U815="","",IF(U815="Cotisation Centrale",SUMIF('[3]Correpondance  PREPA MARG'!A:A,'Prépa marge'!T815,'[3]Correpondance  PREPA MARG'!BO:BO),""))</f>
        <v/>
      </c>
      <c r="AA815" t="str">
        <f>IF(U815="","",IF(U815="CA HT REEL",SUMIF('[3]Correpondance  PREPA MARG'!A:A,'Prépa marge'!T815,'[3]Correpondance  PREPA MARG'!AB:AB),""))</f>
        <v/>
      </c>
      <c r="AB815" t="str">
        <f>IF(U815="","",IF(U815="CAMV REEL",SUMIF('[3]Correpondance  PREPA MARG'!A:A,'Prépa marge'!T815,'[3]Correpondance  PREPA MARG'!BB:BB),""))</f>
        <v/>
      </c>
      <c r="AC815" t="str">
        <f>IF(U815="","",IF(U815="démarque connue (valeur)",SUMIF('[3]Correpondance  PREPA MARG'!A:A,'Prépa marge'!T815,'[3]Correpondance  PREPA MARG'!DO:DO),""))</f>
        <v/>
      </c>
      <c r="AD815" s="2" t="str">
        <f t="shared" si="443"/>
        <v/>
      </c>
      <c r="AF815" t="s">
        <v>20</v>
      </c>
    </row>
    <row r="816" spans="1:32" hidden="1">
      <c r="A816" s="23"/>
      <c r="B816" s="23"/>
      <c r="C816" s="50" t="s">
        <v>24</v>
      </c>
      <c r="D816" s="67">
        <f t="shared" ref="D816:L816" si="465">IF(D807=0,0,D815/D807)</f>
        <v>0</v>
      </c>
      <c r="E816" s="67">
        <f t="shared" si="465"/>
        <v>0</v>
      </c>
      <c r="F816" s="67">
        <f t="shared" si="465"/>
        <v>0</v>
      </c>
      <c r="G816" s="67">
        <f t="shared" si="465"/>
        <v>0</v>
      </c>
      <c r="H816" s="67">
        <f t="shared" si="465"/>
        <v>0</v>
      </c>
      <c r="I816" s="67">
        <f t="shared" si="465"/>
        <v>0</v>
      </c>
      <c r="J816" s="67">
        <f t="shared" si="465"/>
        <v>0</v>
      </c>
      <c r="K816" s="67">
        <f t="shared" si="465"/>
        <v>0</v>
      </c>
      <c r="L816" s="67">
        <f t="shared" si="465"/>
        <v>0</v>
      </c>
      <c r="M816" s="67">
        <f>IF(M807=0,0,M815/M807)</f>
        <v>0</v>
      </c>
      <c r="N816" s="67">
        <f>IF(N807=0,0,N815/N807)</f>
        <v>0</v>
      </c>
      <c r="O816" s="67">
        <f>IF(O807=0,0,O815/O807)</f>
        <v>0</v>
      </c>
      <c r="P816" s="67">
        <f>IF(P807=0,0,P815/P807)</f>
        <v>0</v>
      </c>
      <c r="Q816" s="23"/>
      <c r="R816" s="68" t="s">
        <v>20</v>
      </c>
      <c r="S816" s="23"/>
      <c r="T816" s="23" t="str">
        <f>IF(COUNTIF('[3]Correpondance  PREPA MARG'!A:A,'Prépa marge'!C816)=0,IF(U815="démarque connue (valeur)","",T815),'Prépa marge'!C816)</f>
        <v/>
      </c>
      <c r="U816" s="23" t="str">
        <f t="shared" si="445"/>
        <v/>
      </c>
      <c r="V816" t="str">
        <f>IF(U816="","",IF(U816="CA HT",SUMIF('[3]Correpondance  PREPA MARG'!A:A,'Prépa marge'!T816,'[3]Correpondance  PREPA MARG'!CO:CO),""))</f>
        <v/>
      </c>
      <c r="W816" t="str">
        <f t="shared" si="441"/>
        <v/>
      </c>
      <c r="X816" t="str">
        <f>IF(U816="","",IF(AND(U816="Marge ABACO (valeur)",X810=""),SUMIF('[3]Correpondance  PREPA MARG'!A:A,'Prépa marge'!T816,'[3]Correpondance  PREPA MARG'!DB:DB),""))</f>
        <v/>
      </c>
      <c r="Y816" t="str">
        <f>IF(U816="","",IF(U816="Frais accessoires",SUMIF('[3]Correpondance  PREPA MARG'!A:A,'Prépa marge'!T816,'[3]Correpondance  PREPA MARG'!AO:AO),""))</f>
        <v/>
      </c>
      <c r="Z816" t="str">
        <f>IF(U816="","",IF(U816="Cotisation Centrale",SUMIF('[3]Correpondance  PREPA MARG'!A:A,'Prépa marge'!T816,'[3]Correpondance  PREPA MARG'!BO:BO),""))</f>
        <v/>
      </c>
      <c r="AA816" t="str">
        <f>IF(U816="","",IF(U816="CA HT REEL",SUMIF('[3]Correpondance  PREPA MARG'!A:A,'Prépa marge'!T816,'[3]Correpondance  PREPA MARG'!AB:AB),""))</f>
        <v/>
      </c>
      <c r="AB816" t="str">
        <f>IF(U816="","",IF(U816="CAMV REEL",SUMIF('[3]Correpondance  PREPA MARG'!A:A,'Prépa marge'!T816,'[3]Correpondance  PREPA MARG'!BB:BB),""))</f>
        <v/>
      </c>
      <c r="AC816" t="str">
        <f>IF(U816="","",IF(U816="démarque connue (valeur)",SUMIF('[3]Correpondance  PREPA MARG'!A:A,'Prépa marge'!T816,'[3]Correpondance  PREPA MARG'!DO:DO),""))</f>
        <v/>
      </c>
      <c r="AD816" s="2" t="str">
        <f t="shared" si="443"/>
        <v/>
      </c>
      <c r="AF816" t="s">
        <v>20</v>
      </c>
    </row>
    <row r="817" spans="1:32" hidden="1">
      <c r="A817" s="23"/>
      <c r="B817" s="23"/>
      <c r="C817" s="23"/>
      <c r="D817" s="23"/>
      <c r="E817" s="23"/>
      <c r="F817" s="23"/>
      <c r="G817" s="23"/>
      <c r="H817" s="23"/>
      <c r="I817" s="23"/>
      <c r="J817" s="23"/>
      <c r="K817" s="23"/>
      <c r="L817" s="23"/>
      <c r="M817" s="23"/>
      <c r="N817" s="23"/>
      <c r="O817" s="23"/>
      <c r="P817" s="23"/>
      <c r="Q817" s="23"/>
      <c r="R817" s="29" t="s">
        <v>20</v>
      </c>
      <c r="S817" s="23"/>
      <c r="T817" s="23" t="str">
        <f>IF(COUNTIF('[3]Correpondance  PREPA MARG'!A:A,'Prépa marge'!C817)=0,IF(U816="démarque connue (valeur)","",T816),'Prépa marge'!C817)</f>
        <v/>
      </c>
      <c r="U817" s="23" t="str">
        <f t="shared" si="445"/>
        <v/>
      </c>
      <c r="V817" t="str">
        <f>IF(U817="","",IF(U817="CA HT",SUMIF('[3]Correpondance  PREPA MARG'!A:A,'Prépa marge'!T817,'[3]Correpondance  PREPA MARG'!CO:CO),""))</f>
        <v/>
      </c>
      <c r="W817" t="str">
        <f t="shared" si="441"/>
        <v/>
      </c>
      <c r="X817" t="str">
        <f>IF(U817="","",IF(AND(U817="Marge ABACO (valeur)",X811=""),SUMIF('[3]Correpondance  PREPA MARG'!A:A,'Prépa marge'!T817,'[3]Correpondance  PREPA MARG'!DB:DB),""))</f>
        <v/>
      </c>
      <c r="Y817" t="str">
        <f>IF(U817="","",IF(U817="Frais accessoires",SUMIF('[3]Correpondance  PREPA MARG'!A:A,'Prépa marge'!T817,'[3]Correpondance  PREPA MARG'!AO:AO),""))</f>
        <v/>
      </c>
      <c r="Z817" t="str">
        <f>IF(U817="","",IF(U817="Cotisation Centrale",SUMIF('[3]Correpondance  PREPA MARG'!A:A,'Prépa marge'!T817,'[3]Correpondance  PREPA MARG'!BO:BO),""))</f>
        <v/>
      </c>
      <c r="AA817" t="str">
        <f>IF(U817="","",IF(U817="CA HT REEL",SUMIF('[3]Correpondance  PREPA MARG'!A:A,'Prépa marge'!T817,'[3]Correpondance  PREPA MARG'!AB:AB),""))</f>
        <v/>
      </c>
      <c r="AB817" t="str">
        <f>IF(U817="","",IF(U817="CAMV REEL",SUMIF('[3]Correpondance  PREPA MARG'!A:A,'Prépa marge'!T817,'[3]Correpondance  PREPA MARG'!BB:BB),""))</f>
        <v/>
      </c>
      <c r="AC817" t="str">
        <f>IF(U817="","",IF(U817="démarque connue (valeur)",SUMIF('[3]Correpondance  PREPA MARG'!A:A,'Prépa marge'!T817,'[3]Correpondance  PREPA MARG'!DO:DO),""))</f>
        <v/>
      </c>
      <c r="AD817" s="2" t="str">
        <f t="shared" si="443"/>
        <v/>
      </c>
      <c r="AF817" t="s">
        <v>20</v>
      </c>
    </row>
    <row r="818" spans="1:32" hidden="1">
      <c r="A818" s="23"/>
      <c r="B818" s="23"/>
      <c r="C818" s="30" t="s">
        <v>25</v>
      </c>
      <c r="D818" s="31"/>
      <c r="E818" s="31"/>
      <c r="F818" s="31"/>
      <c r="G818" s="31"/>
      <c r="H818" s="31"/>
      <c r="I818" s="31"/>
      <c r="J818" s="31"/>
      <c r="K818" s="31"/>
      <c r="L818" s="31"/>
      <c r="M818" s="31"/>
      <c r="N818" s="31"/>
      <c r="O818" s="31"/>
      <c r="P818" s="32"/>
      <c r="Q818" s="23"/>
      <c r="R818" s="33" t="s">
        <v>20</v>
      </c>
      <c r="S818" s="23"/>
      <c r="T818" s="23" t="str">
        <f>IF(COUNTIF('[3]Correpondance  PREPA MARG'!A:A,'Prépa marge'!C818)=0,IF(U817="démarque connue (valeur)","",T817),'Prépa marge'!C818)</f>
        <v/>
      </c>
      <c r="U818" s="23" t="str">
        <f t="shared" si="445"/>
        <v/>
      </c>
      <c r="V818" t="str">
        <f>IF(U818="","",IF(U818="CA HT",SUMIF('[3]Correpondance  PREPA MARG'!A:A,'Prépa marge'!T818,'[3]Correpondance  PREPA MARG'!CO:CO),""))</f>
        <v/>
      </c>
      <c r="W818" t="str">
        <f t="shared" si="441"/>
        <v/>
      </c>
      <c r="X818" t="str">
        <f>IF(U818="","",IF(AND(U818="Marge ABACO (valeur)",X812=""),SUMIF('[3]Correpondance  PREPA MARG'!A:A,'Prépa marge'!T818,'[3]Correpondance  PREPA MARG'!DB:DB),""))</f>
        <v/>
      </c>
      <c r="Y818" t="str">
        <f>IF(U818="","",IF(U818="Frais accessoires",SUMIF('[3]Correpondance  PREPA MARG'!A:A,'Prépa marge'!T818,'[3]Correpondance  PREPA MARG'!AO:AO),""))</f>
        <v/>
      </c>
      <c r="Z818" t="str">
        <f>IF(U818="","",IF(U818="Cotisation Centrale",SUMIF('[3]Correpondance  PREPA MARG'!A:A,'Prépa marge'!T818,'[3]Correpondance  PREPA MARG'!BO:BO),""))</f>
        <v/>
      </c>
      <c r="AA818" t="str">
        <f>IF(U818="","",IF(U818="CA HT REEL",SUMIF('[3]Correpondance  PREPA MARG'!A:A,'Prépa marge'!T818,'[3]Correpondance  PREPA MARG'!AB:AB),""))</f>
        <v/>
      </c>
      <c r="AB818" t="str">
        <f>IF(U818="","",IF(U818="CAMV REEL",SUMIF('[3]Correpondance  PREPA MARG'!A:A,'Prépa marge'!T818,'[3]Correpondance  PREPA MARG'!BB:BB),""))</f>
        <v/>
      </c>
      <c r="AC818" t="str">
        <f>IF(U818="","",IF(U818="démarque connue (valeur)",SUMIF('[3]Correpondance  PREPA MARG'!A:A,'Prépa marge'!T818,'[3]Correpondance  PREPA MARG'!DO:DO),""))</f>
        <v/>
      </c>
      <c r="AD818" s="2" t="str">
        <f t="shared" si="443"/>
        <v/>
      </c>
      <c r="AF818" t="s">
        <v>20</v>
      </c>
    </row>
    <row r="819" spans="1:32" hidden="1">
      <c r="A819" s="23"/>
      <c r="B819" s="23"/>
      <c r="C819" s="69" t="s">
        <v>5</v>
      </c>
      <c r="D819" s="35"/>
      <c r="E819" s="36"/>
      <c r="F819" s="36"/>
      <c r="G819" s="36"/>
      <c r="H819" s="36"/>
      <c r="I819" s="36"/>
      <c r="J819" s="55"/>
      <c r="K819" s="55"/>
      <c r="L819" s="55"/>
      <c r="M819" s="55"/>
      <c r="N819" s="55"/>
      <c r="O819" s="70"/>
      <c r="P819" s="38">
        <f>SUM(D819:O819)</f>
        <v>0</v>
      </c>
      <c r="Q819" s="23"/>
      <c r="R819" s="39" t="s">
        <v>20</v>
      </c>
      <c r="S819" s="23"/>
      <c r="T819" s="23" t="str">
        <f>IF(COUNTIF('[3]Correpondance  PREPA MARG'!A:A,'Prépa marge'!C819)=0,IF(U818="démarque connue (valeur)","",T818),'Prépa marge'!C819)</f>
        <v/>
      </c>
      <c r="U819" s="23" t="str">
        <f t="shared" si="445"/>
        <v>CA HT REEL</v>
      </c>
      <c r="V819" t="str">
        <f>IF(U819="","",IF(U819="CA HT",SUMIF('[3]Correpondance  PREPA MARG'!A:A,'Prépa marge'!T819,'[3]Correpondance  PREPA MARG'!CO:CO),""))</f>
        <v/>
      </c>
      <c r="W819" t="str">
        <f t="shared" si="441"/>
        <v/>
      </c>
      <c r="X819" t="str">
        <f>IF(U819="","",IF(AND(U819="Marge ABACO (valeur)",X813=""),SUMIF('[3]Correpondance  PREPA MARG'!A:A,'Prépa marge'!T819,'[3]Correpondance  PREPA MARG'!DB:DB),""))</f>
        <v/>
      </c>
      <c r="Y819" t="str">
        <f>IF(U819="","",IF(U819="Frais accessoires",SUMIF('[3]Correpondance  PREPA MARG'!A:A,'Prépa marge'!T819,'[3]Correpondance  PREPA MARG'!AO:AO),""))</f>
        <v/>
      </c>
      <c r="Z819" t="str">
        <f>IF(U819="","",IF(U819="Cotisation Centrale",SUMIF('[3]Correpondance  PREPA MARG'!A:A,'Prépa marge'!T819,'[3]Correpondance  PREPA MARG'!BO:BO),""))</f>
        <v/>
      </c>
      <c r="AA819">
        <f>IF(U819="","",IF(U819="CA HT REEL",SUMIF('[3]Correpondance  PREPA MARG'!A:A,'Prépa marge'!T819,'[3]Correpondance  PREPA MARG'!AB:AB),""))</f>
        <v>0</v>
      </c>
      <c r="AB819" t="str">
        <f>IF(U819="","",IF(U819="CAMV REEL",SUMIF('[3]Correpondance  PREPA MARG'!A:A,'Prépa marge'!T819,'[3]Correpondance  PREPA MARG'!BB:BB),""))</f>
        <v/>
      </c>
      <c r="AC819" t="str">
        <f>IF(U819="","",IF(U819="démarque connue (valeur)",SUMIF('[3]Correpondance  PREPA MARG'!A:A,'Prépa marge'!T819,'[3]Correpondance  PREPA MARG'!DO:DO),""))</f>
        <v/>
      </c>
      <c r="AD819" s="2" t="str">
        <f t="shared" si="443"/>
        <v/>
      </c>
      <c r="AF819" t="s">
        <v>20</v>
      </c>
    </row>
    <row r="820" spans="1:32" ht="15.75" hidden="1" thickBot="1">
      <c r="A820" s="23"/>
      <c r="B820" s="23"/>
      <c r="C820" s="58" t="s">
        <v>6</v>
      </c>
      <c r="D820" s="41"/>
      <c r="E820" s="42"/>
      <c r="F820" s="42"/>
      <c r="G820" s="42"/>
      <c r="H820" s="42"/>
      <c r="I820" s="42"/>
      <c r="J820" s="71"/>
      <c r="K820" s="71"/>
      <c r="L820" s="71"/>
      <c r="M820" s="71"/>
      <c r="N820" s="71"/>
      <c r="O820" s="72"/>
      <c r="P820" s="56">
        <f>SUM(D820:O820)</f>
        <v>0</v>
      </c>
      <c r="Q820" s="23"/>
      <c r="R820" s="57" t="s">
        <v>20</v>
      </c>
      <c r="S820" s="23"/>
      <c r="T820" s="23" t="str">
        <f>IF(COUNTIF('[3]Correpondance  PREPA MARG'!A:A,'Prépa marge'!C820)=0,IF(U819="démarque connue (valeur)","",T819),'Prépa marge'!C820)</f>
        <v/>
      </c>
      <c r="U820" s="23" t="str">
        <f t="shared" si="445"/>
        <v>CAMV REEL</v>
      </c>
      <c r="V820" t="str">
        <f>IF(U820="","",IF(U820="CA HT",SUMIF('[3]Correpondance  PREPA MARG'!A:A,'Prépa marge'!T820,'[3]Correpondance  PREPA MARG'!CO:CO),""))</f>
        <v/>
      </c>
      <c r="W820" t="str">
        <f t="shared" si="441"/>
        <v/>
      </c>
      <c r="X820" t="str">
        <f>IF(U820="","",IF(AND(U820="Marge ABACO (valeur)",X814=""),SUMIF('[3]Correpondance  PREPA MARG'!A:A,'Prépa marge'!T820,'[3]Correpondance  PREPA MARG'!DB:DB),""))</f>
        <v/>
      </c>
      <c r="Y820" t="str">
        <f>IF(U820="","",IF(U820="Frais accessoires",SUMIF('[3]Correpondance  PREPA MARG'!A:A,'Prépa marge'!T820,'[3]Correpondance  PREPA MARG'!AO:AO),""))</f>
        <v/>
      </c>
      <c r="Z820" t="str">
        <f>IF(U820="","",IF(U820="Cotisation Centrale",SUMIF('[3]Correpondance  PREPA MARG'!A:A,'Prépa marge'!T820,'[3]Correpondance  PREPA MARG'!BO:BO),""))</f>
        <v/>
      </c>
      <c r="AA820" t="str">
        <f>IF(U820="","",IF(U820="CA HT REEL",SUMIF('[3]Correpondance  PREPA MARG'!A:A,'Prépa marge'!T820,'[3]Correpondance  PREPA MARG'!AB:AB),""))</f>
        <v/>
      </c>
      <c r="AB820">
        <f>IF(U820="","",IF(U820="CAMV REEL",SUMIF('[3]Correpondance  PREPA MARG'!A:A,'Prépa marge'!T820,'[3]Correpondance  PREPA MARG'!BB:BB),""))</f>
        <v>0</v>
      </c>
      <c r="AC820" t="str">
        <f>IF(U820="","",IF(U820="démarque connue (valeur)",SUMIF('[3]Correpondance  PREPA MARG'!A:A,'Prépa marge'!T820,'[3]Correpondance  PREPA MARG'!DO:DO),""))</f>
        <v/>
      </c>
      <c r="AD820" s="2" t="str">
        <f t="shared" si="443"/>
        <v/>
      </c>
      <c r="AF820" t="s">
        <v>20</v>
      </c>
    </row>
    <row r="821" spans="1:32" hidden="1">
      <c r="A821" s="23"/>
      <c r="B821" s="23"/>
      <c r="C821" s="59" t="s">
        <v>26</v>
      </c>
      <c r="D821" s="73">
        <f t="shared" ref="D821:L821" si="466">D819-D820-D811-D812</f>
        <v>0</v>
      </c>
      <c r="E821" s="73">
        <f t="shared" si="466"/>
        <v>0</v>
      </c>
      <c r="F821" s="73">
        <f t="shared" si="466"/>
        <v>0</v>
      </c>
      <c r="G821" s="73">
        <f t="shared" si="466"/>
        <v>0</v>
      </c>
      <c r="H821" s="73">
        <f t="shared" si="466"/>
        <v>0</v>
      </c>
      <c r="I821" s="73">
        <f t="shared" si="466"/>
        <v>0</v>
      </c>
      <c r="J821" s="73">
        <f t="shared" si="466"/>
        <v>0</v>
      </c>
      <c r="K821" s="73">
        <f t="shared" si="466"/>
        <v>0</v>
      </c>
      <c r="L821" s="73">
        <f t="shared" si="466"/>
        <v>0</v>
      </c>
      <c r="M821" s="73">
        <f>M819-M820-M811-M812</f>
        <v>0</v>
      </c>
      <c r="N821" s="73">
        <f>N819-N820-N811-N812</f>
        <v>0</v>
      </c>
      <c r="O821" s="73">
        <f>O819-O820-O811-O812</f>
        <v>0</v>
      </c>
      <c r="P821" s="74">
        <f>SUM(D821:O821)</f>
        <v>0</v>
      </c>
      <c r="Q821" s="23"/>
      <c r="R821" s="57" t="s">
        <v>20</v>
      </c>
      <c r="S821" s="23"/>
      <c r="T821" s="23" t="str">
        <f>IF(COUNTIF('[3]Correpondance  PREPA MARG'!A:A,'Prépa marge'!C821)=0,IF(U820="démarque connue (valeur)","",T820),'Prépa marge'!C821)</f>
        <v/>
      </c>
      <c r="U821" s="23" t="str">
        <f t="shared" si="445"/>
        <v/>
      </c>
      <c r="V821" t="str">
        <f>IF(U821="","",IF(U821="CA HT",SUMIF('[3]Correpondance  PREPA MARG'!A:A,'Prépa marge'!T821,'[3]Correpondance  PREPA MARG'!CO:CO),""))</f>
        <v/>
      </c>
      <c r="W821" t="str">
        <f t="shared" si="441"/>
        <v/>
      </c>
      <c r="X821" t="str">
        <f>IF(U821="","",IF(AND(U821="Marge ABACO (valeur)",X815=""),SUMIF('[3]Correpondance  PREPA MARG'!A:A,'Prépa marge'!T821,'[3]Correpondance  PREPA MARG'!DB:DB),""))</f>
        <v/>
      </c>
      <c r="Y821" t="str">
        <f>IF(U821="","",IF(U821="Frais accessoires",SUMIF('[3]Correpondance  PREPA MARG'!A:A,'Prépa marge'!T821,'[3]Correpondance  PREPA MARG'!AO:AO),""))</f>
        <v/>
      </c>
      <c r="Z821" t="str">
        <f>IF(U821="","",IF(U821="Cotisation Centrale",SUMIF('[3]Correpondance  PREPA MARG'!A:A,'Prépa marge'!T821,'[3]Correpondance  PREPA MARG'!BO:BO),""))</f>
        <v/>
      </c>
      <c r="AA821" t="str">
        <f>IF(U821="","",IF(U821="CA HT REEL",SUMIF('[3]Correpondance  PREPA MARG'!A:A,'Prépa marge'!T821,'[3]Correpondance  PREPA MARG'!AB:AB),""))</f>
        <v/>
      </c>
      <c r="AB821" t="str">
        <f>IF(U821="","",IF(U821="CAMV REEL",SUMIF('[3]Correpondance  PREPA MARG'!A:A,'Prépa marge'!T821,'[3]Correpondance  PREPA MARG'!BB:BB),""))</f>
        <v/>
      </c>
      <c r="AC821" t="str">
        <f>IF(U821="","",IF(U821="démarque connue (valeur)",SUMIF('[3]Correpondance  PREPA MARG'!A:A,'Prépa marge'!T821,'[3]Correpondance  PREPA MARG'!DO:DO),""))</f>
        <v/>
      </c>
      <c r="AD821" s="2" t="str">
        <f t="shared" si="443"/>
        <v/>
      </c>
      <c r="AF821" t="s">
        <v>20</v>
      </c>
    </row>
    <row r="822" spans="1:32" hidden="1">
      <c r="A822" s="23"/>
      <c r="B822" s="23"/>
      <c r="C822" s="50" t="s">
        <v>27</v>
      </c>
      <c r="D822" s="67">
        <f t="shared" ref="D822:L822" si="467">IF(D844="ABACO","     néant",IF(D807=0,0,D821/D819))</f>
        <v>0</v>
      </c>
      <c r="E822" s="67" t="str">
        <f t="shared" si="467"/>
        <v xml:space="preserve">     néant</v>
      </c>
      <c r="F822" s="67" t="str">
        <f t="shared" si="467"/>
        <v xml:space="preserve">     néant</v>
      </c>
      <c r="G822" s="67" t="str">
        <f t="shared" si="467"/>
        <v xml:space="preserve">     néant</v>
      </c>
      <c r="H822" s="67" t="str">
        <f t="shared" si="467"/>
        <v xml:space="preserve">     néant</v>
      </c>
      <c r="I822" s="67" t="str">
        <f t="shared" si="467"/>
        <v xml:space="preserve">     néant</v>
      </c>
      <c r="J822" s="67" t="str">
        <f t="shared" si="467"/>
        <v xml:space="preserve">     néant</v>
      </c>
      <c r="K822" s="67" t="str">
        <f t="shared" si="467"/>
        <v xml:space="preserve">     néant</v>
      </c>
      <c r="L822" s="67" t="str">
        <f t="shared" si="467"/>
        <v xml:space="preserve">     néant</v>
      </c>
      <c r="M822" s="67" t="str">
        <f>IF(M844="ABACO","     néant",IF(M807=0,0,M821/M819))</f>
        <v xml:space="preserve">     néant</v>
      </c>
      <c r="N822" s="67" t="str">
        <f>IF(N844="ABACO","     néant",IF(N807=0,0,N821/N819))</f>
        <v xml:space="preserve">     néant</v>
      </c>
      <c r="O822" s="67" t="str">
        <f>IF(O844="ABACO","     néant",IF(O807=0,0,O821/O819))</f>
        <v xml:space="preserve">     néant</v>
      </c>
      <c r="P822" s="67">
        <f>IF(P844="ABACO","     néant",IF(P807=0,0,P821/P819))</f>
        <v>0</v>
      </c>
      <c r="Q822" s="23"/>
      <c r="R822" s="68" t="s">
        <v>20</v>
      </c>
      <c r="S822" s="23"/>
      <c r="T822" s="23" t="str">
        <f>IF(COUNTIF('[3]Correpondance  PREPA MARG'!A:A,'Prépa marge'!C822)=0,IF(U821="démarque connue (valeur)","",T821),'Prépa marge'!C822)</f>
        <v/>
      </c>
      <c r="U822" s="23" t="str">
        <f t="shared" si="445"/>
        <v/>
      </c>
      <c r="V822" t="str">
        <f>IF(U822="","",IF(U822="CA HT",SUMIF('[3]Correpondance  PREPA MARG'!A:A,'Prépa marge'!T822,'[3]Correpondance  PREPA MARG'!CO:CO),""))</f>
        <v/>
      </c>
      <c r="W822" t="str">
        <f t="shared" si="441"/>
        <v/>
      </c>
      <c r="X822" t="str">
        <f>IF(U822="","",IF(AND(U822="Marge ABACO (valeur)",X816=""),SUMIF('[3]Correpondance  PREPA MARG'!A:A,'Prépa marge'!T822,'[3]Correpondance  PREPA MARG'!DB:DB),""))</f>
        <v/>
      </c>
      <c r="Y822" t="str">
        <f>IF(U822="","",IF(U822="Frais accessoires",SUMIF('[3]Correpondance  PREPA MARG'!A:A,'Prépa marge'!T822,'[3]Correpondance  PREPA MARG'!AO:AO),""))</f>
        <v/>
      </c>
      <c r="Z822" t="str">
        <f>IF(U822="","",IF(U822="Cotisation Centrale",SUMIF('[3]Correpondance  PREPA MARG'!A:A,'Prépa marge'!T822,'[3]Correpondance  PREPA MARG'!BO:BO),""))</f>
        <v/>
      </c>
      <c r="AA822" t="str">
        <f>IF(U822="","",IF(U822="CA HT REEL",SUMIF('[3]Correpondance  PREPA MARG'!A:A,'Prépa marge'!T822,'[3]Correpondance  PREPA MARG'!AB:AB),""))</f>
        <v/>
      </c>
      <c r="AB822" t="str">
        <f>IF(U822="","",IF(U822="CAMV REEL",SUMIF('[3]Correpondance  PREPA MARG'!A:A,'Prépa marge'!T822,'[3]Correpondance  PREPA MARG'!BB:BB),""))</f>
        <v/>
      </c>
      <c r="AC822" t="str">
        <f>IF(U822="","",IF(U822="démarque connue (valeur)",SUMIF('[3]Correpondance  PREPA MARG'!A:A,'Prépa marge'!T822,'[3]Correpondance  PREPA MARG'!DO:DO),""))</f>
        <v/>
      </c>
      <c r="AD822" s="2" t="str">
        <f t="shared" si="443"/>
        <v/>
      </c>
      <c r="AF822" t="s">
        <v>20</v>
      </c>
    </row>
    <row r="823" spans="1:32" hidden="1">
      <c r="A823" s="23"/>
      <c r="B823" s="23"/>
      <c r="C823" s="23"/>
      <c r="D823" s="23"/>
      <c r="E823" s="23"/>
      <c r="F823" s="23"/>
      <c r="G823" s="23"/>
      <c r="H823" s="23"/>
      <c r="I823" s="23"/>
      <c r="J823" s="23"/>
      <c r="K823" s="23"/>
      <c r="L823" s="23"/>
      <c r="M823" s="23"/>
      <c r="N823" s="23"/>
      <c r="O823" s="23"/>
      <c r="P823" s="23"/>
      <c r="Q823" s="23"/>
      <c r="R823" s="29" t="s">
        <v>20</v>
      </c>
      <c r="S823" s="23"/>
      <c r="T823" s="23" t="str">
        <f>IF(COUNTIF('[3]Correpondance  PREPA MARG'!A:A,'Prépa marge'!C823)=0,IF(U822="démarque connue (valeur)","",T822),'Prépa marge'!C823)</f>
        <v/>
      </c>
      <c r="U823" s="23" t="str">
        <f t="shared" si="445"/>
        <v/>
      </c>
      <c r="V823" t="str">
        <f>IF(U823="","",IF(U823="CA HT",SUMIF('[3]Correpondance  PREPA MARG'!A:A,'Prépa marge'!T823,'[3]Correpondance  PREPA MARG'!CO:CO),""))</f>
        <v/>
      </c>
      <c r="W823" t="str">
        <f t="shared" si="441"/>
        <v/>
      </c>
      <c r="X823" t="str">
        <f>IF(U823="","",IF(AND(U823="Marge ABACO (valeur)",X817=""),SUMIF('[3]Correpondance  PREPA MARG'!A:A,'Prépa marge'!T823,'[3]Correpondance  PREPA MARG'!DB:DB),""))</f>
        <v/>
      </c>
      <c r="Y823" t="str">
        <f>IF(U823="","",IF(U823="Frais accessoires",SUMIF('[3]Correpondance  PREPA MARG'!A:A,'Prépa marge'!T823,'[3]Correpondance  PREPA MARG'!AO:AO),""))</f>
        <v/>
      </c>
      <c r="Z823" t="str">
        <f>IF(U823="","",IF(U823="Cotisation Centrale",SUMIF('[3]Correpondance  PREPA MARG'!A:A,'Prépa marge'!T823,'[3]Correpondance  PREPA MARG'!BO:BO),""))</f>
        <v/>
      </c>
      <c r="AA823" t="str">
        <f>IF(U823="","",IF(U823="CA HT REEL",SUMIF('[3]Correpondance  PREPA MARG'!A:A,'Prépa marge'!T823,'[3]Correpondance  PREPA MARG'!AB:AB),""))</f>
        <v/>
      </c>
      <c r="AB823" t="str">
        <f>IF(U823="","",IF(U823="CAMV REEL",SUMIF('[3]Correpondance  PREPA MARG'!A:A,'Prépa marge'!T823,'[3]Correpondance  PREPA MARG'!BB:BB),""))</f>
        <v/>
      </c>
      <c r="AC823" t="str">
        <f>IF(U823="","",IF(U823="démarque connue (valeur)",SUMIF('[3]Correpondance  PREPA MARG'!A:A,'Prépa marge'!T823,'[3]Correpondance  PREPA MARG'!DO:DO),""))</f>
        <v/>
      </c>
      <c r="AD823" s="2" t="str">
        <f t="shared" si="443"/>
        <v/>
      </c>
      <c r="AF823" t="s">
        <v>20</v>
      </c>
    </row>
    <row r="824" spans="1:32" hidden="1">
      <c r="A824" s="23"/>
      <c r="B824" s="23"/>
      <c r="C824" s="75" t="s">
        <v>28</v>
      </c>
      <c r="D824" s="76">
        <f t="shared" ref="D824:L824" si="468">IF(D844="ABACO","       NA",D816-D822)</f>
        <v>0</v>
      </c>
      <c r="E824" s="76" t="str">
        <f t="shared" si="468"/>
        <v xml:space="preserve">       NA</v>
      </c>
      <c r="F824" s="76" t="str">
        <f t="shared" si="468"/>
        <v xml:space="preserve">       NA</v>
      </c>
      <c r="G824" s="76" t="str">
        <f t="shared" si="468"/>
        <v xml:space="preserve">       NA</v>
      </c>
      <c r="H824" s="76" t="str">
        <f t="shared" si="468"/>
        <v xml:space="preserve">       NA</v>
      </c>
      <c r="I824" s="76" t="str">
        <f t="shared" si="468"/>
        <v xml:space="preserve">       NA</v>
      </c>
      <c r="J824" s="76" t="str">
        <f t="shared" si="468"/>
        <v xml:space="preserve">       NA</v>
      </c>
      <c r="K824" s="76" t="str">
        <f t="shared" si="468"/>
        <v xml:space="preserve">       NA</v>
      </c>
      <c r="L824" s="76" t="str">
        <f t="shared" si="468"/>
        <v xml:space="preserve">       NA</v>
      </c>
      <c r="M824" s="76" t="str">
        <f>IF(M844="ABACO","       NA",M816-M822)</f>
        <v xml:space="preserve">       NA</v>
      </c>
      <c r="N824" s="76" t="str">
        <f>IF(N844="ABACO","       NA",N816-N822)</f>
        <v xml:space="preserve">       NA</v>
      </c>
      <c r="O824" s="76" t="str">
        <f>IF(O844="ABACO","       NA",O816-O822)</f>
        <v xml:space="preserve">       NA</v>
      </c>
      <c r="P824" s="76">
        <f>IF(P844="ABACO","       NA",P816-P822)</f>
        <v>0</v>
      </c>
      <c r="Q824" s="23"/>
      <c r="R824" s="77" t="s">
        <v>20</v>
      </c>
      <c r="S824" s="23"/>
      <c r="T824" s="23" t="str">
        <f>IF(COUNTIF('[3]Correpondance  PREPA MARG'!A:A,'Prépa marge'!C824)=0,IF(U823="démarque connue (valeur)","",T823),'Prépa marge'!C824)</f>
        <v/>
      </c>
      <c r="U824" s="23" t="str">
        <f t="shared" si="445"/>
        <v/>
      </c>
      <c r="V824" t="str">
        <f>IF(U824="","",IF(U824="CA HT",SUMIF('[3]Correpondance  PREPA MARG'!A:A,'Prépa marge'!T824,'[3]Correpondance  PREPA MARG'!CO:CO),""))</f>
        <v/>
      </c>
      <c r="W824" t="str">
        <f t="shared" si="441"/>
        <v/>
      </c>
      <c r="X824" t="str">
        <f>IF(U824="","",IF(AND(U824="Marge ABACO (valeur)",X818=""),SUMIF('[3]Correpondance  PREPA MARG'!A:A,'Prépa marge'!T824,'[3]Correpondance  PREPA MARG'!DB:DB),""))</f>
        <v/>
      </c>
      <c r="Y824" t="str">
        <f>IF(U824="","",IF(U824="Frais accessoires",SUMIF('[3]Correpondance  PREPA MARG'!A:A,'Prépa marge'!T824,'[3]Correpondance  PREPA MARG'!AO:AO),""))</f>
        <v/>
      </c>
      <c r="Z824" t="str">
        <f>IF(U824="","",IF(U824="Cotisation Centrale",SUMIF('[3]Correpondance  PREPA MARG'!A:A,'Prépa marge'!T824,'[3]Correpondance  PREPA MARG'!BO:BO),""))</f>
        <v/>
      </c>
      <c r="AA824" t="str">
        <f>IF(U824="","",IF(U824="CA HT REEL",SUMIF('[3]Correpondance  PREPA MARG'!A:A,'Prépa marge'!T824,'[3]Correpondance  PREPA MARG'!AB:AB),""))</f>
        <v/>
      </c>
      <c r="AB824" t="str">
        <f>IF(U824="","",IF(U824="CAMV REEL",SUMIF('[3]Correpondance  PREPA MARG'!A:A,'Prépa marge'!T824,'[3]Correpondance  PREPA MARG'!BB:BB),""))</f>
        <v/>
      </c>
      <c r="AC824" t="str">
        <f>IF(U824="","",IF(U824="démarque connue (valeur)",SUMIF('[3]Correpondance  PREPA MARG'!A:A,'Prépa marge'!T824,'[3]Correpondance  PREPA MARG'!DO:DO),""))</f>
        <v/>
      </c>
      <c r="AD824" s="2" t="str">
        <f t="shared" si="443"/>
        <v/>
      </c>
      <c r="AF824" t="s">
        <v>20</v>
      </c>
    </row>
    <row r="825" spans="1:32" hidden="1">
      <c r="A825" s="23"/>
      <c r="B825" s="23"/>
      <c r="C825" s="23"/>
      <c r="D825" s="23"/>
      <c r="E825" s="23"/>
      <c r="F825" s="23"/>
      <c r="G825" s="23"/>
      <c r="H825" s="23"/>
      <c r="I825" s="23"/>
      <c r="J825" s="23"/>
      <c r="K825" s="23"/>
      <c r="L825" s="23"/>
      <c r="M825" s="23"/>
      <c r="N825" s="23"/>
      <c r="O825" s="23"/>
      <c r="P825" s="23"/>
      <c r="Q825" s="23"/>
      <c r="R825" s="29" t="s">
        <v>20</v>
      </c>
      <c r="S825" s="23"/>
      <c r="T825" s="23" t="str">
        <f>IF(COUNTIF('[3]Correpondance  PREPA MARG'!A:A,'Prépa marge'!C825)=0,IF(U824="démarque connue (valeur)","",T824),'Prépa marge'!C825)</f>
        <v/>
      </c>
      <c r="U825" s="23" t="str">
        <f t="shared" si="445"/>
        <v/>
      </c>
      <c r="V825" t="str">
        <f>IF(U825="","",IF(U825="CA HT",SUMIF('[3]Correpondance  PREPA MARG'!A:A,'Prépa marge'!T825,'[3]Correpondance  PREPA MARG'!CO:CO),""))</f>
        <v/>
      </c>
      <c r="W825" t="str">
        <f t="shared" si="441"/>
        <v/>
      </c>
      <c r="X825" t="str">
        <f>IF(U825="","",IF(AND(U825="Marge ABACO (valeur)",X819=""),SUMIF('[3]Correpondance  PREPA MARG'!A:A,'Prépa marge'!T825,'[3]Correpondance  PREPA MARG'!DB:DB),""))</f>
        <v/>
      </c>
      <c r="Y825" t="str">
        <f>IF(U825="","",IF(U825="Frais accessoires",SUMIF('[3]Correpondance  PREPA MARG'!A:A,'Prépa marge'!T825,'[3]Correpondance  PREPA MARG'!AO:AO),""))</f>
        <v/>
      </c>
      <c r="Z825" t="str">
        <f>IF(U825="","",IF(U825="Cotisation Centrale",SUMIF('[3]Correpondance  PREPA MARG'!A:A,'Prépa marge'!T825,'[3]Correpondance  PREPA MARG'!BO:BO),""))</f>
        <v/>
      </c>
      <c r="AA825" t="str">
        <f>IF(U825="","",IF(U825="CA HT REEL",SUMIF('[3]Correpondance  PREPA MARG'!A:A,'Prépa marge'!T825,'[3]Correpondance  PREPA MARG'!AB:AB),""))</f>
        <v/>
      </c>
      <c r="AB825" t="str">
        <f>IF(U825="","",IF(U825="CAMV REEL",SUMIF('[3]Correpondance  PREPA MARG'!A:A,'Prépa marge'!T825,'[3]Correpondance  PREPA MARG'!BB:BB),""))</f>
        <v/>
      </c>
      <c r="AC825" t="str">
        <f>IF(U825="","",IF(U825="démarque connue (valeur)",SUMIF('[3]Correpondance  PREPA MARG'!A:A,'Prépa marge'!T825,'[3]Correpondance  PREPA MARG'!DO:DO),""))</f>
        <v/>
      </c>
      <c r="AD825" s="2" t="str">
        <f t="shared" si="443"/>
        <v/>
      </c>
      <c r="AF825" t="s">
        <v>20</v>
      </c>
    </row>
    <row r="826" spans="1:32" hidden="1">
      <c r="A826" s="23"/>
      <c r="B826" s="23"/>
      <c r="C826" s="30" t="s">
        <v>29</v>
      </c>
      <c r="D826" s="31"/>
      <c r="E826" s="31"/>
      <c r="F826" s="31"/>
      <c r="G826" s="31"/>
      <c r="H826" s="31"/>
      <c r="I826" s="31"/>
      <c r="J826" s="31"/>
      <c r="K826" s="31"/>
      <c r="L826" s="31"/>
      <c r="M826" s="31"/>
      <c r="N826" s="31"/>
      <c r="O826" s="31"/>
      <c r="P826" s="32"/>
      <c r="Q826" s="23"/>
      <c r="R826" s="33" t="s">
        <v>20</v>
      </c>
      <c r="S826" s="23"/>
      <c r="T826" s="23" t="str">
        <f>IF(COUNTIF('[3]Correpondance  PREPA MARG'!A:A,'Prépa marge'!C826)=0,IF(U825="démarque connue (valeur)","",T825),'Prépa marge'!C826)</f>
        <v/>
      </c>
      <c r="U826" s="23" t="str">
        <f t="shared" si="445"/>
        <v/>
      </c>
      <c r="V826" t="str">
        <f>IF(U826="","",IF(U826="CA HT",SUMIF('[3]Correpondance  PREPA MARG'!A:A,'Prépa marge'!T826,'[3]Correpondance  PREPA MARG'!CO:CO),""))</f>
        <v/>
      </c>
      <c r="W826" t="str">
        <f t="shared" si="441"/>
        <v/>
      </c>
      <c r="X826" t="str">
        <f>IF(U826="","",IF(AND(U826="Marge ABACO (valeur)",X820=""),SUMIF('[3]Correpondance  PREPA MARG'!A:A,'Prépa marge'!T826,'[3]Correpondance  PREPA MARG'!DB:DB),""))</f>
        <v/>
      </c>
      <c r="Y826" t="str">
        <f>IF(U826="","",IF(U826="Frais accessoires",SUMIF('[3]Correpondance  PREPA MARG'!A:A,'Prépa marge'!T826,'[3]Correpondance  PREPA MARG'!AO:AO),""))</f>
        <v/>
      </c>
      <c r="Z826" t="str">
        <f>IF(U826="","",IF(U826="Cotisation Centrale",SUMIF('[3]Correpondance  PREPA MARG'!A:A,'Prépa marge'!T826,'[3]Correpondance  PREPA MARG'!BO:BO),""))</f>
        <v/>
      </c>
      <c r="AA826" t="str">
        <f>IF(U826="","",IF(U826="CA HT REEL",SUMIF('[3]Correpondance  PREPA MARG'!A:A,'Prépa marge'!T826,'[3]Correpondance  PREPA MARG'!AB:AB),""))</f>
        <v/>
      </c>
      <c r="AB826" t="str">
        <f>IF(U826="","",IF(U826="CAMV REEL",SUMIF('[3]Correpondance  PREPA MARG'!A:A,'Prépa marge'!T826,'[3]Correpondance  PREPA MARG'!BB:BB),""))</f>
        <v/>
      </c>
      <c r="AC826" t="str">
        <f>IF(U826="","",IF(U826="démarque connue (valeur)",SUMIF('[3]Correpondance  PREPA MARG'!A:A,'Prépa marge'!T826,'[3]Correpondance  PREPA MARG'!DO:DO),""))</f>
        <v/>
      </c>
      <c r="AD826" s="2" t="str">
        <f t="shared" si="443"/>
        <v/>
      </c>
      <c r="AF826" t="s">
        <v>20</v>
      </c>
    </row>
    <row r="827" spans="1:32" ht="15.75" hidden="1" thickBot="1">
      <c r="A827" s="23"/>
      <c r="B827" s="23"/>
      <c r="C827" s="54" t="s">
        <v>7</v>
      </c>
      <c r="D827" s="78"/>
      <c r="E827" s="79"/>
      <c r="F827" s="79"/>
      <c r="G827" s="79"/>
      <c r="H827" s="79"/>
      <c r="I827" s="79"/>
      <c r="J827" s="79"/>
      <c r="K827" s="79"/>
      <c r="L827" s="79"/>
      <c r="M827" s="79"/>
      <c r="N827" s="79"/>
      <c r="O827" s="80"/>
      <c r="P827" s="44">
        <f>SUM(D827:O827)</f>
        <v>0</v>
      </c>
      <c r="Q827" s="23"/>
      <c r="R827" s="45" t="s">
        <v>20</v>
      </c>
      <c r="S827" s="23"/>
      <c r="T827" s="23" t="str">
        <f>IF(COUNTIF('[3]Correpondance  PREPA MARG'!A:A,'Prépa marge'!C827)=0,IF(U826="démarque connue (valeur)","",T826),'Prépa marge'!C827)</f>
        <v/>
      </c>
      <c r="U827" s="23" t="str">
        <f t="shared" si="445"/>
        <v>démarque connue (valeur)</v>
      </c>
      <c r="V827" t="str">
        <f>IF(U827="","",IF(U827="CA HT",SUMIF('[3]Correpondance  PREPA MARG'!A:A,'Prépa marge'!T827,'[3]Correpondance  PREPA MARG'!CO:CO),""))</f>
        <v/>
      </c>
      <c r="W827" t="str">
        <f t="shared" si="441"/>
        <v/>
      </c>
      <c r="X827" t="str">
        <f>IF(U827="","",IF(AND(U827="Marge ABACO (valeur)",X821=""),SUMIF('[3]Correpondance  PREPA MARG'!A:A,'Prépa marge'!T827,'[3]Correpondance  PREPA MARG'!DB:DB),""))</f>
        <v/>
      </c>
      <c r="Y827" t="str">
        <f>IF(U827="","",IF(U827="Frais accessoires",SUMIF('[3]Correpondance  PREPA MARG'!A:A,'Prépa marge'!T827,'[3]Correpondance  PREPA MARG'!AO:AO),""))</f>
        <v/>
      </c>
      <c r="Z827" t="str">
        <f>IF(U827="","",IF(U827="Cotisation Centrale",SUMIF('[3]Correpondance  PREPA MARG'!A:A,'Prépa marge'!T827,'[3]Correpondance  PREPA MARG'!BO:BO),""))</f>
        <v/>
      </c>
      <c r="AA827" t="str">
        <f>IF(U827="","",IF(U827="CA HT REEL",SUMIF('[3]Correpondance  PREPA MARG'!A:A,'Prépa marge'!T827,'[3]Correpondance  PREPA MARG'!AB:AB),""))</f>
        <v/>
      </c>
      <c r="AB827" t="str">
        <f>IF(U827="","",IF(U827="CAMV REEL",SUMIF('[3]Correpondance  PREPA MARG'!A:A,'Prépa marge'!T827,'[3]Correpondance  PREPA MARG'!BB:BB),""))</f>
        <v/>
      </c>
      <c r="AC827">
        <f>IF(U827="","",IF(U827="démarque connue (valeur)",SUMIF('[3]Correpondance  PREPA MARG'!A:A,'Prépa marge'!T827,'[3]Correpondance  PREPA MARG'!DO:DO),""))</f>
        <v>0</v>
      </c>
      <c r="AD827" s="2" t="str">
        <f t="shared" si="443"/>
        <v/>
      </c>
      <c r="AF827" t="s">
        <v>20</v>
      </c>
    </row>
    <row r="828" spans="1:32" hidden="1">
      <c r="A828" s="23"/>
      <c r="B828" s="23"/>
      <c r="C828" s="59" t="s">
        <v>30</v>
      </c>
      <c r="D828" s="81">
        <f t="shared" ref="D828:L828" si="469">IF(D819=0,0,D827/D819)</f>
        <v>0</v>
      </c>
      <c r="E828" s="81">
        <f t="shared" si="469"/>
        <v>0</v>
      </c>
      <c r="F828" s="81">
        <f t="shared" si="469"/>
        <v>0</v>
      </c>
      <c r="G828" s="81">
        <f t="shared" si="469"/>
        <v>0</v>
      </c>
      <c r="H828" s="81">
        <f t="shared" si="469"/>
        <v>0</v>
      </c>
      <c r="I828" s="81">
        <f t="shared" si="469"/>
        <v>0</v>
      </c>
      <c r="J828" s="81">
        <f t="shared" si="469"/>
        <v>0</v>
      </c>
      <c r="K828" s="81">
        <f t="shared" si="469"/>
        <v>0</v>
      </c>
      <c r="L828" s="81">
        <f t="shared" si="469"/>
        <v>0</v>
      </c>
      <c r="M828" s="81">
        <f>IF(M819=0,0,M827/M819)</f>
        <v>0</v>
      </c>
      <c r="N828" s="81">
        <f>IF(N819=0,0,N827/N819)</f>
        <v>0</v>
      </c>
      <c r="O828" s="81">
        <f>IF(O819=0,0,O827/O819)</f>
        <v>0</v>
      </c>
      <c r="P828" s="82">
        <f>IF(P819=0,0,P827/P819)</f>
        <v>0</v>
      </c>
      <c r="Q828" s="23"/>
      <c r="R828" s="83" t="s">
        <v>20</v>
      </c>
      <c r="S828" s="23"/>
      <c r="T828" s="23" t="str">
        <f>IF(COUNTIF('[3]Correpondance  PREPA MARG'!A:A,'Prépa marge'!C828)=0,IF(U827="démarque connue (valeur)","",T827),'Prépa marge'!C828)</f>
        <v/>
      </c>
      <c r="U828" s="23" t="str">
        <f t="shared" si="445"/>
        <v/>
      </c>
      <c r="V828" t="str">
        <f>IF(U828="","",IF(U828="CA HT",SUMIF('[3]Correpondance  PREPA MARG'!A:A,'Prépa marge'!T828,'[3]Correpondance  PREPA MARG'!CO:CO),""))</f>
        <v/>
      </c>
      <c r="W828" t="str">
        <f t="shared" si="441"/>
        <v/>
      </c>
      <c r="X828" t="str">
        <f>IF(U828="","",IF(AND(U828="Marge ABACO (valeur)",X822=""),SUMIF('[3]Correpondance  PREPA MARG'!A:A,'Prépa marge'!T828,'[3]Correpondance  PREPA MARG'!DB:DB),""))</f>
        <v/>
      </c>
      <c r="Y828" t="str">
        <f>IF(U828="","",IF(U828="Frais accessoires",SUMIF('[3]Correpondance  PREPA MARG'!A:A,'Prépa marge'!T828,'[3]Correpondance  PREPA MARG'!AO:AO),""))</f>
        <v/>
      </c>
      <c r="Z828" t="str">
        <f>IF(U828="","",IF(U828="Cotisation Centrale",SUMIF('[3]Correpondance  PREPA MARG'!A:A,'Prépa marge'!T828,'[3]Correpondance  PREPA MARG'!BO:BO),""))</f>
        <v/>
      </c>
      <c r="AA828" t="str">
        <f>IF(U828="","",IF(U828="CA HT REEL",SUMIF('[3]Correpondance  PREPA MARG'!A:A,'Prépa marge'!T828,'[3]Correpondance  PREPA MARG'!AB:AB),""))</f>
        <v/>
      </c>
      <c r="AB828" t="str">
        <f>IF(U828="","",IF(U828="CAMV REEL",SUMIF('[3]Correpondance  PREPA MARG'!A:A,'Prépa marge'!T828,'[3]Correpondance  PREPA MARG'!BB:BB),""))</f>
        <v/>
      </c>
      <c r="AC828" t="str">
        <f>IF(U828="","",IF(U828="démarque connue (valeur)",SUMIF('[3]Correpondance  PREPA MARG'!A:A,'Prépa marge'!T828,'[3]Correpondance  PREPA MARG'!DO:DO),""))</f>
        <v/>
      </c>
      <c r="AD828" s="2" t="str">
        <f t="shared" si="443"/>
        <v/>
      </c>
      <c r="AF828" t="s">
        <v>20</v>
      </c>
    </row>
    <row r="829" spans="1:32" ht="15.75" hidden="1" thickBot="1">
      <c r="A829" s="23"/>
      <c r="B829" s="23"/>
      <c r="C829" s="84" t="s">
        <v>31</v>
      </c>
      <c r="D829" s="85"/>
      <c r="E829" s="86"/>
      <c r="F829" s="86"/>
      <c r="G829" s="86"/>
      <c r="H829" s="86"/>
      <c r="I829" s="86"/>
      <c r="J829" s="86"/>
      <c r="K829" s="86"/>
      <c r="L829" s="86"/>
      <c r="M829" s="86"/>
      <c r="N829" s="86"/>
      <c r="O829" s="87"/>
      <c r="P829" s="88">
        <f>IF(P819&lt;&gt;0,P830/P819,0)</f>
        <v>0</v>
      </c>
      <c r="Q829" s="23"/>
      <c r="R829" s="83" t="s">
        <v>20</v>
      </c>
      <c r="S829" s="23"/>
      <c r="T829" s="23" t="str">
        <f>IF(COUNTIF('[3]Correpondance  PREPA MARG'!A:A,'Prépa marge'!C829)=0,IF(U828="démarque connue (valeur)","",T828),'Prépa marge'!C829)</f>
        <v/>
      </c>
      <c r="U829" s="23" t="str">
        <f t="shared" si="445"/>
        <v/>
      </c>
      <c r="V829" t="str">
        <f>IF(U829="","",IF(U829="CA HT",SUMIF('[3]Correpondance  PREPA MARG'!A:A,'Prépa marge'!T829,'[3]Correpondance  PREPA MARG'!CO:CO),""))</f>
        <v/>
      </c>
      <c r="W829" t="str">
        <f t="shared" si="441"/>
        <v/>
      </c>
      <c r="X829" t="str">
        <f>IF(U829="","",IF(AND(U829="Marge ABACO (valeur)",X823=""),SUMIF('[3]Correpondance  PREPA MARG'!A:A,'Prépa marge'!T829,'[3]Correpondance  PREPA MARG'!DB:DB),""))</f>
        <v/>
      </c>
      <c r="Y829" t="str">
        <f>IF(U829="","",IF(U829="Frais accessoires",SUMIF('[3]Correpondance  PREPA MARG'!A:A,'Prépa marge'!T829,'[3]Correpondance  PREPA MARG'!AO:AO),""))</f>
        <v/>
      </c>
      <c r="Z829" t="str">
        <f>IF(U829="","",IF(U829="Cotisation Centrale",SUMIF('[3]Correpondance  PREPA MARG'!A:A,'Prépa marge'!T829,'[3]Correpondance  PREPA MARG'!BO:BO),""))</f>
        <v/>
      </c>
      <c r="AA829" t="str">
        <f>IF(U829="","",IF(U829="CA HT REEL",SUMIF('[3]Correpondance  PREPA MARG'!A:A,'Prépa marge'!T829,'[3]Correpondance  PREPA MARG'!AB:AB),""))</f>
        <v/>
      </c>
      <c r="AB829" t="str">
        <f>IF(U829="","",IF(U829="CAMV REEL",SUMIF('[3]Correpondance  PREPA MARG'!A:A,'Prépa marge'!T829,'[3]Correpondance  PREPA MARG'!BB:BB),""))</f>
        <v/>
      </c>
      <c r="AC829" t="str">
        <f>IF(U829="","",IF(U829="démarque connue (valeur)",SUMIF('[3]Correpondance  PREPA MARG'!A:A,'Prépa marge'!T829,'[3]Correpondance  PREPA MARG'!DO:DO),""))</f>
        <v/>
      </c>
      <c r="AD829" s="2" t="str">
        <f t="shared" si="443"/>
        <v/>
      </c>
      <c r="AF829" t="s">
        <v>20</v>
      </c>
    </row>
    <row r="830" spans="1:32" hidden="1">
      <c r="A830" s="23"/>
      <c r="B830" s="23"/>
      <c r="C830" s="89" t="s">
        <v>32</v>
      </c>
      <c r="D830" s="47">
        <f t="shared" ref="D830:L830" si="470">D819*D829</f>
        <v>0</v>
      </c>
      <c r="E830" s="47">
        <f t="shared" si="470"/>
        <v>0</v>
      </c>
      <c r="F830" s="47">
        <f t="shared" si="470"/>
        <v>0</v>
      </c>
      <c r="G830" s="47">
        <f t="shared" si="470"/>
        <v>0</v>
      </c>
      <c r="H830" s="47">
        <f t="shared" si="470"/>
        <v>0</v>
      </c>
      <c r="I830" s="47">
        <f t="shared" si="470"/>
        <v>0</v>
      </c>
      <c r="J830" s="47">
        <f t="shared" si="470"/>
        <v>0</v>
      </c>
      <c r="K830" s="47">
        <f t="shared" si="470"/>
        <v>0</v>
      </c>
      <c r="L830" s="47">
        <f t="shared" si="470"/>
        <v>0</v>
      </c>
      <c r="M830" s="47">
        <f>M819*M829</f>
        <v>0</v>
      </c>
      <c r="N830" s="47">
        <f>N819*N829</f>
        <v>0</v>
      </c>
      <c r="O830" s="47">
        <f>O819*O829</f>
        <v>0</v>
      </c>
      <c r="P830" s="90">
        <f>SUM(D830:O830)</f>
        <v>0</v>
      </c>
      <c r="Q830" s="23"/>
      <c r="R830" s="91" t="s">
        <v>20</v>
      </c>
      <c r="S830" s="92"/>
      <c r="T830" s="23" t="str">
        <f>IF(COUNTIF('[3]Correpondance  PREPA MARG'!A:A,'Prépa marge'!C830)=0,IF(U829="démarque connue (valeur)","",T829),'Prépa marge'!C830)</f>
        <v/>
      </c>
      <c r="U830" s="23" t="str">
        <f t="shared" si="445"/>
        <v/>
      </c>
      <c r="V830" t="str">
        <f>IF(U830="","",IF(U830="CA HT",SUMIF('[3]Correpondance  PREPA MARG'!A:A,'Prépa marge'!T830,'[3]Correpondance  PREPA MARG'!CO:CO),""))</f>
        <v/>
      </c>
      <c r="W830" t="str">
        <f t="shared" si="441"/>
        <v/>
      </c>
      <c r="X830" t="str">
        <f>IF(U830="","",IF(AND(U830="Marge ABACO (valeur)",X824=""),SUMIF('[3]Correpondance  PREPA MARG'!A:A,'Prépa marge'!T830,'[3]Correpondance  PREPA MARG'!DB:DB),""))</f>
        <v/>
      </c>
      <c r="Y830" t="str">
        <f>IF(U830="","",IF(U830="Frais accessoires",SUMIF('[3]Correpondance  PREPA MARG'!A:A,'Prépa marge'!T830,'[3]Correpondance  PREPA MARG'!AO:AO),""))</f>
        <v/>
      </c>
      <c r="Z830" t="str">
        <f>IF(U830="","",IF(U830="Cotisation Centrale",SUMIF('[3]Correpondance  PREPA MARG'!A:A,'Prépa marge'!T830,'[3]Correpondance  PREPA MARG'!BO:BO),""))</f>
        <v/>
      </c>
      <c r="AA830" t="str">
        <f>IF(U830="","",IF(U830="CA HT REEL",SUMIF('[3]Correpondance  PREPA MARG'!A:A,'Prépa marge'!T830,'[3]Correpondance  PREPA MARG'!AB:AB),""))</f>
        <v/>
      </c>
      <c r="AB830" t="str">
        <f>IF(U830="","",IF(U830="CAMV REEL",SUMIF('[3]Correpondance  PREPA MARG'!A:A,'Prépa marge'!T830,'[3]Correpondance  PREPA MARG'!BB:BB),""))</f>
        <v/>
      </c>
      <c r="AC830" t="str">
        <f>IF(U830="","",IF(U830="démarque connue (valeur)",SUMIF('[3]Correpondance  PREPA MARG'!A:A,'Prépa marge'!T830,'[3]Correpondance  PREPA MARG'!DO:DO),""))</f>
        <v/>
      </c>
      <c r="AD830" s="2" t="str">
        <f t="shared" si="443"/>
        <v/>
      </c>
      <c r="AF830" t="s">
        <v>20</v>
      </c>
    </row>
    <row r="831" spans="1:32" ht="15.75" hidden="1" thickBot="1">
      <c r="A831" s="23"/>
      <c r="B831" s="23"/>
      <c r="C831" s="84" t="s">
        <v>33</v>
      </c>
      <c r="D831" s="93"/>
      <c r="E831" s="94"/>
      <c r="F831" s="94"/>
      <c r="G831" s="94"/>
      <c r="H831" s="94"/>
      <c r="I831" s="94"/>
      <c r="J831" s="94"/>
      <c r="K831" s="94"/>
      <c r="L831" s="94"/>
      <c r="M831" s="94"/>
      <c r="N831" s="94"/>
      <c r="O831" s="95"/>
      <c r="P831" s="96">
        <f>SUM(D831:O831)</f>
        <v>0</v>
      </c>
      <c r="Q831" s="23"/>
      <c r="R831" s="91" t="s">
        <v>20</v>
      </c>
      <c r="S831" s="92"/>
      <c r="T831" s="23" t="str">
        <f>IF(COUNTIF('[3]Correpondance  PREPA MARG'!A:A,'Prépa marge'!C831)=0,IF(U830="démarque connue (valeur)","",T830),'Prépa marge'!C831)</f>
        <v/>
      </c>
      <c r="U831" s="23" t="str">
        <f t="shared" si="445"/>
        <v/>
      </c>
      <c r="V831" t="str">
        <f>IF(U831="","",IF(U831="CA HT",SUMIF('[3]Correpondance  PREPA MARG'!A:A,'Prépa marge'!T831,'[3]Correpondance  PREPA MARG'!CO:CO),""))</f>
        <v/>
      </c>
      <c r="W831" t="str">
        <f t="shared" si="441"/>
        <v/>
      </c>
      <c r="X831" t="str">
        <f>IF(U831="","",IF(AND(U831="Marge ABACO (valeur)",X825=""),SUMIF('[3]Correpondance  PREPA MARG'!A:A,'Prépa marge'!T831,'[3]Correpondance  PREPA MARG'!DB:DB),""))</f>
        <v/>
      </c>
      <c r="Y831" t="str">
        <f>IF(U831="","",IF(U831="Frais accessoires",SUMIF('[3]Correpondance  PREPA MARG'!A:A,'Prépa marge'!T831,'[3]Correpondance  PREPA MARG'!AO:AO),""))</f>
        <v/>
      </c>
      <c r="Z831" t="str">
        <f>IF(U831="","",IF(U831="Cotisation Centrale",SUMIF('[3]Correpondance  PREPA MARG'!A:A,'Prépa marge'!T831,'[3]Correpondance  PREPA MARG'!BO:BO),""))</f>
        <v/>
      </c>
      <c r="AA831" t="str">
        <f>IF(U831="","",IF(U831="CA HT REEL",SUMIF('[3]Correpondance  PREPA MARG'!A:A,'Prépa marge'!T831,'[3]Correpondance  PREPA MARG'!AB:AB),""))</f>
        <v/>
      </c>
      <c r="AB831" t="str">
        <f>IF(U831="","",IF(U831="CAMV REEL",SUMIF('[3]Correpondance  PREPA MARG'!A:A,'Prépa marge'!T831,'[3]Correpondance  PREPA MARG'!BB:BB),""))</f>
        <v/>
      </c>
      <c r="AC831" t="str">
        <f>IF(U831="","",IF(U831="démarque connue (valeur)",SUMIF('[3]Correpondance  PREPA MARG'!A:A,'Prépa marge'!T831,'[3]Correpondance  PREPA MARG'!DO:DO),""))</f>
        <v/>
      </c>
      <c r="AD831" s="2" t="str">
        <f t="shared" si="443"/>
        <v/>
      </c>
      <c r="AF831" t="s">
        <v>20</v>
      </c>
    </row>
    <row r="832" spans="1:32" hidden="1">
      <c r="A832" s="23"/>
      <c r="B832" s="23"/>
      <c r="C832" s="59" t="s">
        <v>34</v>
      </c>
      <c r="D832" s="81">
        <f t="shared" ref="D832:L832" si="471">IF(D819&lt;&gt;0,D831/D819,0)</f>
        <v>0</v>
      </c>
      <c r="E832" s="81">
        <f t="shared" si="471"/>
        <v>0</v>
      </c>
      <c r="F832" s="81">
        <f t="shared" si="471"/>
        <v>0</v>
      </c>
      <c r="G832" s="81">
        <f t="shared" si="471"/>
        <v>0</v>
      </c>
      <c r="H832" s="81">
        <f t="shared" si="471"/>
        <v>0</v>
      </c>
      <c r="I832" s="81">
        <f t="shared" si="471"/>
        <v>0</v>
      </c>
      <c r="J832" s="81">
        <f t="shared" si="471"/>
        <v>0</v>
      </c>
      <c r="K832" s="81">
        <f t="shared" si="471"/>
        <v>0</v>
      </c>
      <c r="L832" s="81">
        <f t="shared" si="471"/>
        <v>0</v>
      </c>
      <c r="M832" s="81">
        <f>IF(M819&lt;&gt;0,M831/M819,0)</f>
        <v>0</v>
      </c>
      <c r="N832" s="81">
        <f>IF(N819&lt;&gt;0,N831/N819,0)</f>
        <v>0</v>
      </c>
      <c r="O832" s="81">
        <f>IF(O819&lt;&gt;0,O831/O819,0)</f>
        <v>0</v>
      </c>
      <c r="P832" s="82">
        <f>IF(P819&lt;&gt;0,P831/P819,0)</f>
        <v>0</v>
      </c>
      <c r="Q832" s="23"/>
      <c r="R832" s="83" t="s">
        <v>20</v>
      </c>
      <c r="S832" s="97"/>
      <c r="T832" s="23" t="str">
        <f>IF(COUNTIF('[3]Correpondance  PREPA MARG'!A:A,'Prépa marge'!C832)=0,IF(U831="démarque connue (valeur)","",T831),'Prépa marge'!C832)</f>
        <v/>
      </c>
      <c r="U832" s="23" t="str">
        <f t="shared" si="445"/>
        <v/>
      </c>
      <c r="V832" t="str">
        <f>IF(U832="","",IF(U832="CA HT",SUMIF('[3]Correpondance  PREPA MARG'!A:A,'Prépa marge'!T832,'[3]Correpondance  PREPA MARG'!CO:CO),""))</f>
        <v/>
      </c>
      <c r="W832" t="str">
        <f t="shared" si="441"/>
        <v/>
      </c>
      <c r="X832" t="str">
        <f>IF(U832="","",IF(AND(U832="Marge ABACO (valeur)",X826=""),SUMIF('[3]Correpondance  PREPA MARG'!A:A,'Prépa marge'!T832,'[3]Correpondance  PREPA MARG'!DB:DB),""))</f>
        <v/>
      </c>
      <c r="Y832" t="str">
        <f>IF(U832="","",IF(U832="Frais accessoires",SUMIF('[3]Correpondance  PREPA MARG'!A:A,'Prépa marge'!T832,'[3]Correpondance  PREPA MARG'!AO:AO),""))</f>
        <v/>
      </c>
      <c r="Z832" t="str">
        <f>IF(U832="","",IF(U832="Cotisation Centrale",SUMIF('[3]Correpondance  PREPA MARG'!A:A,'Prépa marge'!T832,'[3]Correpondance  PREPA MARG'!BO:BO),""))</f>
        <v/>
      </c>
      <c r="AA832" t="str">
        <f>IF(U832="","",IF(U832="CA HT REEL",SUMIF('[3]Correpondance  PREPA MARG'!A:A,'Prépa marge'!T832,'[3]Correpondance  PREPA MARG'!AB:AB),""))</f>
        <v/>
      </c>
      <c r="AB832" t="str">
        <f>IF(U832="","",IF(U832="CAMV REEL",SUMIF('[3]Correpondance  PREPA MARG'!A:A,'Prépa marge'!T832,'[3]Correpondance  PREPA MARG'!BB:BB),""))</f>
        <v/>
      </c>
      <c r="AC832" t="str">
        <f>IF(U832="","",IF(U832="démarque connue (valeur)",SUMIF('[3]Correpondance  PREPA MARG'!A:A,'Prépa marge'!T832,'[3]Correpondance  PREPA MARG'!DO:DO),""))</f>
        <v/>
      </c>
      <c r="AD832" s="2" t="str">
        <f t="shared" si="443"/>
        <v/>
      </c>
      <c r="AF832" t="s">
        <v>20</v>
      </c>
    </row>
    <row r="833" spans="1:32" hidden="1">
      <c r="A833" s="23"/>
      <c r="B833" s="23"/>
      <c r="C833" s="59" t="s">
        <v>35</v>
      </c>
      <c r="D833" s="98">
        <f>D807-D819</f>
        <v>0</v>
      </c>
      <c r="E833" s="98">
        <f>E807-E819</f>
        <v>0</v>
      </c>
      <c r="F833" s="98">
        <f>F807-F819</f>
        <v>0</v>
      </c>
      <c r="G833" s="98">
        <f t="shared" ref="G833:L833" si="472">G807-G819</f>
        <v>0</v>
      </c>
      <c r="H833" s="98">
        <f t="shared" si="472"/>
        <v>0</v>
      </c>
      <c r="I833" s="98">
        <f t="shared" si="472"/>
        <v>0</v>
      </c>
      <c r="J833" s="98">
        <f t="shared" si="472"/>
        <v>0</v>
      </c>
      <c r="K833" s="98">
        <f t="shared" si="472"/>
        <v>0</v>
      </c>
      <c r="L833" s="98">
        <f t="shared" si="472"/>
        <v>0</v>
      </c>
      <c r="M833" s="98">
        <f>M807-M819</f>
        <v>0</v>
      </c>
      <c r="N833" s="98">
        <f>N807-N819</f>
        <v>0</v>
      </c>
      <c r="O833" s="98">
        <f>O807-O819</f>
        <v>0</v>
      </c>
      <c r="P833" s="74">
        <f>SUM(D833:O833)</f>
        <v>0</v>
      </c>
      <c r="Q833" s="23"/>
      <c r="R833" s="57" t="s">
        <v>20</v>
      </c>
      <c r="S833" s="92"/>
      <c r="T833" s="23" t="str">
        <f>IF(COUNTIF('[3]Correpondance  PREPA MARG'!A:A,'Prépa marge'!C833)=0,IF(U832="démarque connue (valeur)","",T832),'Prépa marge'!C833)</f>
        <v/>
      </c>
      <c r="U833" s="23" t="str">
        <f t="shared" si="445"/>
        <v/>
      </c>
      <c r="V833" t="str">
        <f>IF(U833="","",IF(U833="CA HT",SUMIF('[3]Correpondance  PREPA MARG'!A:A,'Prépa marge'!T833,'[3]Correpondance  PREPA MARG'!CO:CO),""))</f>
        <v/>
      </c>
      <c r="W833" t="str">
        <f t="shared" si="441"/>
        <v/>
      </c>
      <c r="X833" t="str">
        <f>IF(U833="","",IF(AND(U833="Marge ABACO (valeur)",X827=""),SUMIF('[3]Correpondance  PREPA MARG'!A:A,'Prépa marge'!T833,'[3]Correpondance  PREPA MARG'!DB:DB),""))</f>
        <v/>
      </c>
      <c r="Y833" t="str">
        <f>IF(U833="","",IF(U833="Frais accessoires",SUMIF('[3]Correpondance  PREPA MARG'!A:A,'Prépa marge'!T833,'[3]Correpondance  PREPA MARG'!AO:AO),""))</f>
        <v/>
      </c>
      <c r="Z833" t="str">
        <f>IF(U833="","",IF(U833="Cotisation Centrale",SUMIF('[3]Correpondance  PREPA MARG'!A:A,'Prépa marge'!T833,'[3]Correpondance  PREPA MARG'!BO:BO),""))</f>
        <v/>
      </c>
      <c r="AA833" t="str">
        <f>IF(U833="","",IF(U833="CA HT REEL",SUMIF('[3]Correpondance  PREPA MARG'!A:A,'Prépa marge'!T833,'[3]Correpondance  PREPA MARG'!AB:AB),""))</f>
        <v/>
      </c>
      <c r="AB833" t="str">
        <f>IF(U833="","",IF(U833="CAMV REEL",SUMIF('[3]Correpondance  PREPA MARG'!A:A,'Prépa marge'!T833,'[3]Correpondance  PREPA MARG'!BB:BB),""))</f>
        <v/>
      </c>
      <c r="AC833" t="str">
        <f>IF(U833="","",IF(U833="démarque connue (valeur)",SUMIF('[3]Correpondance  PREPA MARG'!A:A,'Prépa marge'!T833,'[3]Correpondance  PREPA MARG'!DO:DO),""))</f>
        <v/>
      </c>
      <c r="AD833" s="2" t="str">
        <f t="shared" si="443"/>
        <v/>
      </c>
      <c r="AF833" t="s">
        <v>20</v>
      </c>
    </row>
    <row r="834" spans="1:32" hidden="1">
      <c r="A834" s="23"/>
      <c r="B834" s="23"/>
      <c r="C834" s="59" t="s">
        <v>22</v>
      </c>
      <c r="D834" s="99">
        <f t="shared" ref="D834:L834" si="473">IF(D819&lt;&gt;0,D833/D819,0)</f>
        <v>0</v>
      </c>
      <c r="E834" s="99">
        <f t="shared" si="473"/>
        <v>0</v>
      </c>
      <c r="F834" s="99">
        <f t="shared" si="473"/>
        <v>0</v>
      </c>
      <c r="G834" s="99">
        <f t="shared" si="473"/>
        <v>0</v>
      </c>
      <c r="H834" s="99">
        <f t="shared" si="473"/>
        <v>0</v>
      </c>
      <c r="I834" s="99">
        <f t="shared" si="473"/>
        <v>0</v>
      </c>
      <c r="J834" s="99">
        <f t="shared" si="473"/>
        <v>0</v>
      </c>
      <c r="K834" s="99">
        <f t="shared" si="473"/>
        <v>0</v>
      </c>
      <c r="L834" s="99">
        <f t="shared" si="473"/>
        <v>0</v>
      </c>
      <c r="M834" s="99">
        <f>IF(M819&lt;&gt;0,M833/M819,0)</f>
        <v>0</v>
      </c>
      <c r="N834" s="99">
        <f>IF(N819&lt;&gt;0,N833/N819,0)</f>
        <v>0</v>
      </c>
      <c r="O834" s="99">
        <f>IF(O819&lt;&gt;0,O833/O819,0)</f>
        <v>0</v>
      </c>
      <c r="P834" s="61">
        <f>IF(P819&lt;&gt;0,P833/P819,0)</f>
        <v>0</v>
      </c>
      <c r="Q834" s="23"/>
      <c r="R834" s="62" t="s">
        <v>20</v>
      </c>
      <c r="S834" s="92"/>
      <c r="T834" s="23" t="str">
        <f>IF(COUNTIF('[3]Correpondance  PREPA MARG'!A:A,'Prépa marge'!C834)=0,IF(U833="démarque connue (valeur)","",T833),'Prépa marge'!C834)</f>
        <v/>
      </c>
      <c r="U834" s="23" t="str">
        <f t="shared" si="445"/>
        <v/>
      </c>
      <c r="V834" t="str">
        <f>IF(U834="","",IF(U834="CA HT",SUMIF('[3]Correpondance  PREPA MARG'!A:A,'Prépa marge'!T834,'[3]Correpondance  PREPA MARG'!CO:CO),""))</f>
        <v/>
      </c>
      <c r="W834" t="str">
        <f t="shared" si="441"/>
        <v/>
      </c>
      <c r="X834" t="str">
        <f>IF(U834="","",IF(AND(U834="Marge ABACO (valeur)",X828=""),SUMIF('[3]Correpondance  PREPA MARG'!A:A,'Prépa marge'!T834,'[3]Correpondance  PREPA MARG'!DB:DB),""))</f>
        <v/>
      </c>
      <c r="Y834" t="str">
        <f>IF(U834="","",IF(U834="Frais accessoires",SUMIF('[3]Correpondance  PREPA MARG'!A:A,'Prépa marge'!T834,'[3]Correpondance  PREPA MARG'!AO:AO),""))</f>
        <v/>
      </c>
      <c r="Z834" t="str">
        <f>IF(U834="","",IF(U834="Cotisation Centrale",SUMIF('[3]Correpondance  PREPA MARG'!A:A,'Prépa marge'!T834,'[3]Correpondance  PREPA MARG'!BO:BO),""))</f>
        <v/>
      </c>
      <c r="AA834" t="str">
        <f>IF(U834="","",IF(U834="CA HT REEL",SUMIF('[3]Correpondance  PREPA MARG'!A:A,'Prépa marge'!T834,'[3]Correpondance  PREPA MARG'!AB:AB),""))</f>
        <v/>
      </c>
      <c r="AB834" t="str">
        <f>IF(U834="","",IF(U834="CAMV REEL",SUMIF('[3]Correpondance  PREPA MARG'!A:A,'Prépa marge'!T834,'[3]Correpondance  PREPA MARG'!BB:BB),""))</f>
        <v/>
      </c>
      <c r="AC834" t="str">
        <f>IF(U834="","",IF(U834="démarque connue (valeur)",SUMIF('[3]Correpondance  PREPA MARG'!A:A,'Prépa marge'!T834,'[3]Correpondance  PREPA MARG'!DO:DO),""))</f>
        <v/>
      </c>
      <c r="AD834" s="2" t="str">
        <f t="shared" si="443"/>
        <v/>
      </c>
      <c r="AF834" t="s">
        <v>20</v>
      </c>
    </row>
    <row r="835" spans="1:32" hidden="1">
      <c r="A835" s="23"/>
      <c r="B835" s="23"/>
      <c r="C835" s="100" t="s">
        <v>36</v>
      </c>
      <c r="D835" s="47">
        <f t="shared" ref="D835:L835" si="474">D815-D827-D830-D831-D833</f>
        <v>0</v>
      </c>
      <c r="E835" s="47">
        <f t="shared" si="474"/>
        <v>0</v>
      </c>
      <c r="F835" s="47">
        <f t="shared" si="474"/>
        <v>0</v>
      </c>
      <c r="G835" s="47">
        <f t="shared" si="474"/>
        <v>0</v>
      </c>
      <c r="H835" s="47">
        <f t="shared" si="474"/>
        <v>0</v>
      </c>
      <c r="I835" s="47">
        <f t="shared" si="474"/>
        <v>0</v>
      </c>
      <c r="J835" s="47">
        <f t="shared" si="474"/>
        <v>0</v>
      </c>
      <c r="K835" s="47">
        <f t="shared" si="474"/>
        <v>0</v>
      </c>
      <c r="L835" s="47">
        <f t="shared" si="474"/>
        <v>0</v>
      </c>
      <c r="M835" s="47">
        <f>M815-M827-M830-M831-M833</f>
        <v>0</v>
      </c>
      <c r="N835" s="47">
        <f>N815-N827-N830-N831-N833</f>
        <v>0</v>
      </c>
      <c r="O835" s="47">
        <f>O815-O827-O830-O831-O833</f>
        <v>0</v>
      </c>
      <c r="P835" s="101">
        <f>SUM(D835:O835)</f>
        <v>0</v>
      </c>
      <c r="Q835" s="23"/>
      <c r="R835" s="102" t="s">
        <v>20</v>
      </c>
      <c r="S835" s="92"/>
      <c r="T835" s="23" t="str">
        <f>IF(COUNTIF('[3]Correpondance  PREPA MARG'!A:A,'Prépa marge'!C835)=0,IF(U834="démarque connue (valeur)","",T834),'Prépa marge'!C835)</f>
        <v/>
      </c>
      <c r="U835" s="23" t="str">
        <f t="shared" si="445"/>
        <v/>
      </c>
      <c r="V835" t="str">
        <f>IF(U835="","",IF(U835="CA HT",SUMIF('[3]Correpondance  PREPA MARG'!A:A,'Prépa marge'!T835,'[3]Correpondance  PREPA MARG'!CO:CO),""))</f>
        <v/>
      </c>
      <c r="W835" t="str">
        <f t="shared" si="441"/>
        <v/>
      </c>
      <c r="X835" t="str">
        <f>IF(U835="","",IF(AND(U835="Marge ABACO (valeur)",X829=""),SUMIF('[3]Correpondance  PREPA MARG'!A:A,'Prépa marge'!T835,'[3]Correpondance  PREPA MARG'!DB:DB),""))</f>
        <v/>
      </c>
      <c r="Y835" t="str">
        <f>IF(U835="","",IF(U835="Frais accessoires",SUMIF('[3]Correpondance  PREPA MARG'!A:A,'Prépa marge'!T835,'[3]Correpondance  PREPA MARG'!AO:AO),""))</f>
        <v/>
      </c>
      <c r="Z835" t="str">
        <f>IF(U835="","",IF(U835="Cotisation Centrale",SUMIF('[3]Correpondance  PREPA MARG'!A:A,'Prépa marge'!T835,'[3]Correpondance  PREPA MARG'!BO:BO),""))</f>
        <v/>
      </c>
      <c r="AA835" t="str">
        <f>IF(U835="","",IF(U835="CA HT REEL",SUMIF('[3]Correpondance  PREPA MARG'!A:A,'Prépa marge'!T835,'[3]Correpondance  PREPA MARG'!AB:AB),""))</f>
        <v/>
      </c>
      <c r="AB835" t="str">
        <f>IF(U835="","",IF(U835="CAMV REEL",SUMIF('[3]Correpondance  PREPA MARG'!A:A,'Prépa marge'!T835,'[3]Correpondance  PREPA MARG'!BB:BB),""))</f>
        <v/>
      </c>
      <c r="AC835" t="str">
        <f>IF(U835="","",IF(U835="démarque connue (valeur)",SUMIF('[3]Correpondance  PREPA MARG'!A:A,'Prépa marge'!T835,'[3]Correpondance  PREPA MARG'!DO:DO),""))</f>
        <v/>
      </c>
      <c r="AD835" s="2" t="str">
        <f t="shared" si="443"/>
        <v/>
      </c>
      <c r="AF835" t="s">
        <v>20</v>
      </c>
    </row>
    <row r="836" spans="1:32" hidden="1">
      <c r="A836" s="23"/>
      <c r="B836" s="23"/>
      <c r="C836" s="50" t="s">
        <v>37</v>
      </c>
      <c r="D836" s="67">
        <f t="shared" ref="D836:L836" si="475">D828+D829+D832+D834</f>
        <v>0</v>
      </c>
      <c r="E836" s="67">
        <f t="shared" si="475"/>
        <v>0</v>
      </c>
      <c r="F836" s="67">
        <f t="shared" si="475"/>
        <v>0</v>
      </c>
      <c r="G836" s="67">
        <f t="shared" si="475"/>
        <v>0</v>
      </c>
      <c r="H836" s="67">
        <f t="shared" si="475"/>
        <v>0</v>
      </c>
      <c r="I836" s="67">
        <f t="shared" si="475"/>
        <v>0</v>
      </c>
      <c r="J836" s="67">
        <f t="shared" si="475"/>
        <v>0</v>
      </c>
      <c r="K836" s="67">
        <f t="shared" si="475"/>
        <v>0</v>
      </c>
      <c r="L836" s="67">
        <f t="shared" si="475"/>
        <v>0</v>
      </c>
      <c r="M836" s="67">
        <f>M828+M829+M832+M834</f>
        <v>0</v>
      </c>
      <c r="N836" s="67">
        <f>N828+N829+N832+N834</f>
        <v>0</v>
      </c>
      <c r="O836" s="67">
        <f>O828+O829+O832+O834</f>
        <v>0</v>
      </c>
      <c r="P836" s="67">
        <f>P828+P829+P832+P834</f>
        <v>0</v>
      </c>
      <c r="Q836" s="23"/>
      <c r="R836" s="68" t="s">
        <v>20</v>
      </c>
      <c r="S836" s="92"/>
      <c r="T836" s="23" t="str">
        <f>IF(COUNTIF('[3]Correpondance  PREPA MARG'!A:A,'Prépa marge'!C836)=0,IF(U835="démarque connue (valeur)","",T835),'Prépa marge'!C836)</f>
        <v/>
      </c>
      <c r="U836" s="23" t="str">
        <f t="shared" si="445"/>
        <v/>
      </c>
      <c r="V836" t="str">
        <f>IF(U836="","",IF(U836="CA HT",SUMIF('[3]Correpondance  PREPA MARG'!A:A,'Prépa marge'!T836,'[3]Correpondance  PREPA MARG'!CO:CO),""))</f>
        <v/>
      </c>
      <c r="W836" t="str">
        <f t="shared" si="441"/>
        <v/>
      </c>
      <c r="X836" t="str">
        <f>IF(U836="","",IF(AND(U836="Marge ABACO (valeur)",X830=""),SUMIF('[3]Correpondance  PREPA MARG'!A:A,'Prépa marge'!T836,'[3]Correpondance  PREPA MARG'!DB:DB),""))</f>
        <v/>
      </c>
      <c r="Y836" t="str">
        <f>IF(U836="","",IF(U836="Frais accessoires",SUMIF('[3]Correpondance  PREPA MARG'!A:A,'Prépa marge'!T836,'[3]Correpondance  PREPA MARG'!AO:AO),""))</f>
        <v/>
      </c>
      <c r="Z836" t="str">
        <f>IF(U836="","",IF(U836="Cotisation Centrale",SUMIF('[3]Correpondance  PREPA MARG'!A:A,'Prépa marge'!T836,'[3]Correpondance  PREPA MARG'!BO:BO),""))</f>
        <v/>
      </c>
      <c r="AA836" t="str">
        <f>IF(U836="","",IF(U836="CA HT REEL",SUMIF('[3]Correpondance  PREPA MARG'!A:A,'Prépa marge'!T836,'[3]Correpondance  PREPA MARG'!AB:AB),""))</f>
        <v/>
      </c>
      <c r="AB836" t="str">
        <f>IF(U836="","",IF(U836="CAMV REEL",SUMIF('[3]Correpondance  PREPA MARG'!A:A,'Prépa marge'!T836,'[3]Correpondance  PREPA MARG'!BB:BB),""))</f>
        <v/>
      </c>
      <c r="AC836" t="str">
        <f>IF(U836="","",IF(U836="démarque connue (valeur)",SUMIF('[3]Correpondance  PREPA MARG'!A:A,'Prépa marge'!T836,'[3]Correpondance  PREPA MARG'!DO:DO),""))</f>
        <v/>
      </c>
      <c r="AD836" s="2" t="str">
        <f t="shared" si="443"/>
        <v/>
      </c>
      <c r="AF836" t="s">
        <v>20</v>
      </c>
    </row>
    <row r="837" spans="1:32" hidden="1">
      <c r="A837" s="23"/>
      <c r="B837" s="23"/>
      <c r="C837" s="50" t="s">
        <v>38</v>
      </c>
      <c r="D837" s="103">
        <f t="shared" ref="D837:L837" si="476">D827+D830+D831+D833</f>
        <v>0</v>
      </c>
      <c r="E837" s="103">
        <f t="shared" si="476"/>
        <v>0</v>
      </c>
      <c r="F837" s="103">
        <f t="shared" si="476"/>
        <v>0</v>
      </c>
      <c r="G837" s="103">
        <f t="shared" si="476"/>
        <v>0</v>
      </c>
      <c r="H837" s="103">
        <f t="shared" si="476"/>
        <v>0</v>
      </c>
      <c r="I837" s="103">
        <f t="shared" si="476"/>
        <v>0</v>
      </c>
      <c r="J837" s="103">
        <f t="shared" si="476"/>
        <v>0</v>
      </c>
      <c r="K837" s="103">
        <f t="shared" si="476"/>
        <v>0</v>
      </c>
      <c r="L837" s="103">
        <f t="shared" si="476"/>
        <v>0</v>
      </c>
      <c r="M837" s="103">
        <f>M827+M830+M831+M833</f>
        <v>0</v>
      </c>
      <c r="N837" s="103">
        <f>N827+N830+N831+N833</f>
        <v>0</v>
      </c>
      <c r="O837" s="103">
        <f>O827+O830+O831+O833</f>
        <v>0</v>
      </c>
      <c r="P837" s="103">
        <f>P827+P830+P831+P833</f>
        <v>0</v>
      </c>
      <c r="Q837" s="23"/>
      <c r="R837" s="104" t="s">
        <v>20</v>
      </c>
      <c r="S837" s="92"/>
      <c r="T837" s="23" t="str">
        <f>IF(COUNTIF('[3]Correpondance  PREPA MARG'!A:A,'Prépa marge'!C837)=0,IF(U836="démarque connue (valeur)","",T836),'Prépa marge'!C837)</f>
        <v/>
      </c>
      <c r="U837" s="23" t="str">
        <f t="shared" si="445"/>
        <v/>
      </c>
      <c r="V837" t="str">
        <f>IF(U837="","",IF(U837="CA HT",SUMIF('[3]Correpondance  PREPA MARG'!A:A,'Prépa marge'!T837,'[3]Correpondance  PREPA MARG'!CO:CO),""))</f>
        <v/>
      </c>
      <c r="W837" t="str">
        <f t="shared" si="441"/>
        <v/>
      </c>
      <c r="X837" t="str">
        <f>IF(U837="","",IF(AND(U837="Marge ABACO (valeur)",X831=""),SUMIF('[3]Correpondance  PREPA MARG'!A:A,'Prépa marge'!T837,'[3]Correpondance  PREPA MARG'!DB:DB),""))</f>
        <v/>
      </c>
      <c r="Y837" t="str">
        <f>IF(U837="","",IF(U837="Frais accessoires",SUMIF('[3]Correpondance  PREPA MARG'!A:A,'Prépa marge'!T837,'[3]Correpondance  PREPA MARG'!AO:AO),""))</f>
        <v/>
      </c>
      <c r="Z837" t="str">
        <f>IF(U837="","",IF(U837="Cotisation Centrale",SUMIF('[3]Correpondance  PREPA MARG'!A:A,'Prépa marge'!T837,'[3]Correpondance  PREPA MARG'!BO:BO),""))</f>
        <v/>
      </c>
      <c r="AA837" t="str">
        <f>IF(U837="","",IF(U837="CA HT REEL",SUMIF('[3]Correpondance  PREPA MARG'!A:A,'Prépa marge'!T837,'[3]Correpondance  PREPA MARG'!AB:AB),""))</f>
        <v/>
      </c>
      <c r="AB837" t="str">
        <f>IF(U837="","",IF(U837="CAMV REEL",SUMIF('[3]Correpondance  PREPA MARG'!A:A,'Prépa marge'!T837,'[3]Correpondance  PREPA MARG'!BB:BB),""))</f>
        <v/>
      </c>
      <c r="AC837" t="str">
        <f>IF(U837="","",IF(U837="démarque connue (valeur)",SUMIF('[3]Correpondance  PREPA MARG'!A:A,'Prépa marge'!T837,'[3]Correpondance  PREPA MARG'!DO:DO),""))</f>
        <v/>
      </c>
      <c r="AD837" s="2" t="str">
        <f t="shared" si="443"/>
        <v/>
      </c>
      <c r="AF837" t="s">
        <v>20</v>
      </c>
    </row>
    <row r="838" spans="1:32" hidden="1">
      <c r="A838" s="23"/>
      <c r="B838" s="23"/>
      <c r="C838" s="23"/>
      <c r="D838" s="23"/>
      <c r="E838" s="23"/>
      <c r="F838" s="23"/>
      <c r="G838" s="23"/>
      <c r="H838" s="23"/>
      <c r="I838" s="23"/>
      <c r="J838" s="23"/>
      <c r="K838" s="23"/>
      <c r="L838" s="23"/>
      <c r="M838" s="23"/>
      <c r="N838" s="23"/>
      <c r="O838" s="23"/>
      <c r="P838" s="23"/>
      <c r="Q838" s="23"/>
      <c r="R838" s="29" t="s">
        <v>20</v>
      </c>
      <c r="S838" s="23"/>
      <c r="T838" s="23" t="str">
        <f>IF(COUNTIF('[3]Correpondance  PREPA MARG'!A:A,'Prépa marge'!C838)=0,IF(U837="démarque connue (valeur)","",T837),'Prépa marge'!C838)</f>
        <v/>
      </c>
      <c r="U838" s="23" t="str">
        <f t="shared" si="445"/>
        <v/>
      </c>
      <c r="V838" t="str">
        <f>IF(U838="","",IF(U838="CA HT",SUMIF('[3]Correpondance  PREPA MARG'!A:A,'Prépa marge'!T838,'[3]Correpondance  PREPA MARG'!CO:CO),""))</f>
        <v/>
      </c>
      <c r="W838" t="str">
        <f t="shared" si="441"/>
        <v/>
      </c>
      <c r="X838" t="str">
        <f>IF(U838="","",IF(AND(U838="Marge ABACO (valeur)",X832=""),SUMIF('[3]Correpondance  PREPA MARG'!A:A,'Prépa marge'!T838,'[3]Correpondance  PREPA MARG'!DB:DB),""))</f>
        <v/>
      </c>
      <c r="Y838" t="str">
        <f>IF(U838="","",IF(U838="Frais accessoires",SUMIF('[3]Correpondance  PREPA MARG'!A:A,'Prépa marge'!T838,'[3]Correpondance  PREPA MARG'!AO:AO),""))</f>
        <v/>
      </c>
      <c r="Z838" t="str">
        <f>IF(U838="","",IF(U838="Cotisation Centrale",SUMIF('[3]Correpondance  PREPA MARG'!A:A,'Prépa marge'!T838,'[3]Correpondance  PREPA MARG'!BO:BO),""))</f>
        <v/>
      </c>
      <c r="AA838" t="str">
        <f>IF(U838="","",IF(U838="CA HT REEL",SUMIF('[3]Correpondance  PREPA MARG'!A:A,'Prépa marge'!T838,'[3]Correpondance  PREPA MARG'!AB:AB),""))</f>
        <v/>
      </c>
      <c r="AB838" t="str">
        <f>IF(U838="","",IF(U838="CAMV REEL",SUMIF('[3]Correpondance  PREPA MARG'!A:A,'Prépa marge'!T838,'[3]Correpondance  PREPA MARG'!BB:BB),""))</f>
        <v/>
      </c>
      <c r="AC838" t="str">
        <f>IF(U838="","",IF(U838="démarque connue (valeur)",SUMIF('[3]Correpondance  PREPA MARG'!A:A,'Prépa marge'!T838,'[3]Correpondance  PREPA MARG'!DO:DO),""))</f>
        <v/>
      </c>
      <c r="AD838" s="2" t="str">
        <f t="shared" si="443"/>
        <v/>
      </c>
      <c r="AF838" t="s">
        <v>20</v>
      </c>
    </row>
    <row r="839" spans="1:32" hidden="1">
      <c r="A839" s="23"/>
      <c r="B839" s="23"/>
      <c r="C839" s="30" t="s">
        <v>39</v>
      </c>
      <c r="D839" s="105"/>
      <c r="E839" s="105"/>
      <c r="F839" s="105"/>
      <c r="G839" s="105"/>
      <c r="H839" s="105"/>
      <c r="I839" s="105"/>
      <c r="J839" s="105"/>
      <c r="K839" s="105"/>
      <c r="L839" s="105"/>
      <c r="M839" s="105"/>
      <c r="N839" s="105"/>
      <c r="O839" s="105"/>
      <c r="P839" s="32"/>
      <c r="Q839" s="23"/>
      <c r="R839" s="33" t="s">
        <v>20</v>
      </c>
      <c r="S839" s="92"/>
      <c r="T839" s="23" t="str">
        <f>IF(COUNTIF('[3]Correpondance  PREPA MARG'!A:A,'Prépa marge'!C839)=0,IF(U838="démarque connue (valeur)","",T838),'Prépa marge'!C839)</f>
        <v/>
      </c>
      <c r="U839" s="23" t="str">
        <f t="shared" si="445"/>
        <v/>
      </c>
      <c r="V839" t="str">
        <f>IF(U839="","",IF(U839="CA HT",SUMIF('[3]Correpondance  PREPA MARG'!A:A,'Prépa marge'!T839,'[3]Correpondance  PREPA MARG'!CO:CO),""))</f>
        <v/>
      </c>
      <c r="W839" t="str">
        <f t="shared" ref="W839:W902" si="477">IF(AND(V838&lt;&gt;"",X840&lt;&gt;""),V838-X840,"")</f>
        <v/>
      </c>
      <c r="X839" t="str">
        <f>IF(U839="","",IF(AND(U839="Marge ABACO (valeur)",X833=""),SUMIF('[3]Correpondance  PREPA MARG'!A:A,'Prépa marge'!T839,'[3]Correpondance  PREPA MARG'!DB:DB),""))</f>
        <v/>
      </c>
      <c r="Y839" t="str">
        <f>IF(U839="","",IF(U839="Frais accessoires",SUMIF('[3]Correpondance  PREPA MARG'!A:A,'Prépa marge'!T839,'[3]Correpondance  PREPA MARG'!AO:AO),""))</f>
        <v/>
      </c>
      <c r="Z839" t="str">
        <f>IF(U839="","",IF(U839="Cotisation Centrale",SUMIF('[3]Correpondance  PREPA MARG'!A:A,'Prépa marge'!T839,'[3]Correpondance  PREPA MARG'!BO:BO),""))</f>
        <v/>
      </c>
      <c r="AA839" t="str">
        <f>IF(U839="","",IF(U839="CA HT REEL",SUMIF('[3]Correpondance  PREPA MARG'!A:A,'Prépa marge'!T839,'[3]Correpondance  PREPA MARG'!AB:AB),""))</f>
        <v/>
      </c>
      <c r="AB839" t="str">
        <f>IF(U839="","",IF(U839="CAMV REEL",SUMIF('[3]Correpondance  PREPA MARG'!A:A,'Prépa marge'!T839,'[3]Correpondance  PREPA MARG'!BB:BB),""))</f>
        <v/>
      </c>
      <c r="AC839" t="str">
        <f>IF(U839="","",IF(U839="démarque connue (valeur)",SUMIF('[3]Correpondance  PREPA MARG'!A:A,'Prépa marge'!T839,'[3]Correpondance  PREPA MARG'!DO:DO),""))</f>
        <v/>
      </c>
      <c r="AD839" s="2" t="str">
        <f t="shared" si="443"/>
        <v/>
      </c>
      <c r="AF839" t="s">
        <v>20</v>
      </c>
    </row>
    <row r="840" spans="1:32" hidden="1">
      <c r="A840" s="23"/>
      <c r="B840" s="23"/>
      <c r="C840" s="106" t="s">
        <v>40</v>
      </c>
      <c r="D840" s="107">
        <f t="shared" ref="D840:L840" si="478">IF(D819&lt;&gt;0,D835/D819,0)</f>
        <v>0</v>
      </c>
      <c r="E840" s="107">
        <f t="shared" si="478"/>
        <v>0</v>
      </c>
      <c r="F840" s="107">
        <f t="shared" si="478"/>
        <v>0</v>
      </c>
      <c r="G840" s="107">
        <f t="shared" si="478"/>
        <v>0</v>
      </c>
      <c r="H840" s="107">
        <f t="shared" si="478"/>
        <v>0</v>
      </c>
      <c r="I840" s="107">
        <f t="shared" si="478"/>
        <v>0</v>
      </c>
      <c r="J840" s="107">
        <f t="shared" si="478"/>
        <v>0</v>
      </c>
      <c r="K840" s="107">
        <f t="shared" si="478"/>
        <v>0</v>
      </c>
      <c r="L840" s="107">
        <f t="shared" si="478"/>
        <v>0</v>
      </c>
      <c r="M840" s="107">
        <f>IF(M819&lt;&gt;0,M835/M819,0)</f>
        <v>0</v>
      </c>
      <c r="N840" s="107">
        <f>IF(N819&lt;&gt;0,N835/N819,0)</f>
        <v>0</v>
      </c>
      <c r="O840" s="107">
        <f>IF(O819&lt;&gt;0,O835/O819,0)</f>
        <v>0</v>
      </c>
      <c r="P840" s="107">
        <f>IF(P819&lt;&gt;0,P835/P819,0)</f>
        <v>0</v>
      </c>
      <c r="Q840" s="23"/>
      <c r="R840" s="108" t="s">
        <v>20</v>
      </c>
      <c r="S840" s="92"/>
      <c r="T840" s="23" t="str">
        <f>IF(COUNTIF('[3]Correpondance  PREPA MARG'!A:A,'Prépa marge'!C840)=0,IF(U839="démarque connue (valeur)","",T839),'Prépa marge'!C840)</f>
        <v/>
      </c>
      <c r="U840" s="23" t="str">
        <f t="shared" si="445"/>
        <v/>
      </c>
      <c r="V840" t="str">
        <f>IF(U840="","",IF(U840="CA HT",SUMIF('[3]Correpondance  PREPA MARG'!A:A,'Prépa marge'!T840,'[3]Correpondance  PREPA MARG'!CO:CO),""))</f>
        <v/>
      </c>
      <c r="W840" t="str">
        <f t="shared" si="477"/>
        <v/>
      </c>
      <c r="X840" t="str">
        <f>IF(U840="","",IF(AND(U840="Marge ABACO (valeur)",X834=""),SUMIF('[3]Correpondance  PREPA MARG'!A:A,'Prépa marge'!T840,'[3]Correpondance  PREPA MARG'!DB:DB),""))</f>
        <v/>
      </c>
      <c r="Y840" t="str">
        <f>IF(U840="","",IF(U840="Frais accessoires",SUMIF('[3]Correpondance  PREPA MARG'!A:A,'Prépa marge'!T840,'[3]Correpondance  PREPA MARG'!AO:AO),""))</f>
        <v/>
      </c>
      <c r="Z840" t="str">
        <f>IF(U840="","",IF(U840="Cotisation Centrale",SUMIF('[3]Correpondance  PREPA MARG'!A:A,'Prépa marge'!T840,'[3]Correpondance  PREPA MARG'!BO:BO),""))</f>
        <v/>
      </c>
      <c r="AA840" t="str">
        <f>IF(U840="","",IF(U840="CA HT REEL",SUMIF('[3]Correpondance  PREPA MARG'!A:A,'Prépa marge'!T840,'[3]Correpondance  PREPA MARG'!AB:AB),""))</f>
        <v/>
      </c>
      <c r="AB840" t="str">
        <f>IF(U840="","",IF(U840="CAMV REEL",SUMIF('[3]Correpondance  PREPA MARG'!A:A,'Prépa marge'!T840,'[3]Correpondance  PREPA MARG'!BB:BB),""))</f>
        <v/>
      </c>
      <c r="AC840" t="str">
        <f>IF(U840="","",IF(U840="démarque connue (valeur)",SUMIF('[3]Correpondance  PREPA MARG'!A:A,'Prépa marge'!T840,'[3]Correpondance  PREPA MARG'!DO:DO),""))</f>
        <v/>
      </c>
      <c r="AD840" s="2" t="str">
        <f t="shared" si="443"/>
        <v/>
      </c>
      <c r="AF840" t="s">
        <v>20</v>
      </c>
    </row>
    <row r="841" spans="1:32" hidden="1">
      <c r="A841" s="23"/>
      <c r="B841" s="23"/>
      <c r="C841" s="109" t="s">
        <v>41</v>
      </c>
      <c r="D841" s="110">
        <f>D835</f>
        <v>0</v>
      </c>
      <c r="E841" s="110">
        <f t="shared" ref="E841:L841" si="479">D841+E835</f>
        <v>0</v>
      </c>
      <c r="F841" s="110">
        <f t="shared" si="479"/>
        <v>0</v>
      </c>
      <c r="G841" s="110">
        <f t="shared" si="479"/>
        <v>0</v>
      </c>
      <c r="H841" s="110">
        <f t="shared" si="479"/>
        <v>0</v>
      </c>
      <c r="I841" s="110">
        <f t="shared" si="479"/>
        <v>0</v>
      </c>
      <c r="J841" s="110">
        <f t="shared" si="479"/>
        <v>0</v>
      </c>
      <c r="K841" s="110">
        <f t="shared" si="479"/>
        <v>0</v>
      </c>
      <c r="L841" s="110">
        <f t="shared" si="479"/>
        <v>0</v>
      </c>
      <c r="M841" s="110">
        <f>L841+M835</f>
        <v>0</v>
      </c>
      <c r="N841" s="110">
        <f>M841+N835</f>
        <v>0</v>
      </c>
      <c r="O841" s="110">
        <f>N841+O835</f>
        <v>0</v>
      </c>
      <c r="P841" s="111"/>
      <c r="Q841" s="23"/>
      <c r="R841" s="112" t="s">
        <v>20</v>
      </c>
      <c r="S841" s="92"/>
      <c r="T841" s="23" t="str">
        <f>IF(COUNTIF('[3]Correpondance  PREPA MARG'!A:A,'Prépa marge'!C841)=0,IF(U840="démarque connue (valeur)","",T840),'Prépa marge'!C841)</f>
        <v/>
      </c>
      <c r="U841" s="23" t="str">
        <f t="shared" si="445"/>
        <v/>
      </c>
      <c r="V841" t="str">
        <f>IF(U841="","",IF(U841="CA HT",SUMIF('[3]Correpondance  PREPA MARG'!A:A,'Prépa marge'!T841,'[3]Correpondance  PREPA MARG'!CO:CO),""))</f>
        <v/>
      </c>
      <c r="W841" t="str">
        <f t="shared" si="477"/>
        <v/>
      </c>
      <c r="X841" t="str">
        <f>IF(U841="","",IF(AND(U841="Marge ABACO (valeur)",X835=""),SUMIF('[3]Correpondance  PREPA MARG'!A:A,'Prépa marge'!T841,'[3]Correpondance  PREPA MARG'!DB:DB),""))</f>
        <v/>
      </c>
      <c r="Y841" t="str">
        <f>IF(U841="","",IF(U841="Frais accessoires",SUMIF('[3]Correpondance  PREPA MARG'!A:A,'Prépa marge'!T841,'[3]Correpondance  PREPA MARG'!AO:AO),""))</f>
        <v/>
      </c>
      <c r="Z841" t="str">
        <f>IF(U841="","",IF(U841="Cotisation Centrale",SUMIF('[3]Correpondance  PREPA MARG'!A:A,'Prépa marge'!T841,'[3]Correpondance  PREPA MARG'!BO:BO),""))</f>
        <v/>
      </c>
      <c r="AA841" t="str">
        <f>IF(U841="","",IF(U841="CA HT REEL",SUMIF('[3]Correpondance  PREPA MARG'!A:A,'Prépa marge'!T841,'[3]Correpondance  PREPA MARG'!AB:AB),""))</f>
        <v/>
      </c>
      <c r="AB841" t="str">
        <f>IF(U841="","",IF(U841="CAMV REEL",SUMIF('[3]Correpondance  PREPA MARG'!A:A,'Prépa marge'!T841,'[3]Correpondance  PREPA MARG'!BB:BB),""))</f>
        <v/>
      </c>
      <c r="AC841" t="str">
        <f>IF(U841="","",IF(U841="démarque connue (valeur)",SUMIF('[3]Correpondance  PREPA MARG'!A:A,'Prépa marge'!T841,'[3]Correpondance  PREPA MARG'!DO:DO),""))</f>
        <v/>
      </c>
      <c r="AD841" s="2" t="str">
        <f t="shared" si="443"/>
        <v/>
      </c>
      <c r="AF841" t="s">
        <v>20</v>
      </c>
    </row>
    <row r="842" spans="1:32" hidden="1">
      <c r="A842" s="23"/>
      <c r="B842" s="23"/>
      <c r="C842" s="109" t="s">
        <v>42</v>
      </c>
      <c r="D842" s="110">
        <f>D819</f>
        <v>0</v>
      </c>
      <c r="E842" s="110">
        <f t="shared" ref="E842:L842" si="480">D842+E819</f>
        <v>0</v>
      </c>
      <c r="F842" s="110">
        <f t="shared" si="480"/>
        <v>0</v>
      </c>
      <c r="G842" s="110">
        <f t="shared" si="480"/>
        <v>0</v>
      </c>
      <c r="H842" s="110">
        <f t="shared" si="480"/>
        <v>0</v>
      </c>
      <c r="I842" s="110">
        <f t="shared" si="480"/>
        <v>0</v>
      </c>
      <c r="J842" s="110">
        <f t="shared" si="480"/>
        <v>0</v>
      </c>
      <c r="K842" s="110">
        <f t="shared" si="480"/>
        <v>0</v>
      </c>
      <c r="L842" s="110">
        <f t="shared" si="480"/>
        <v>0</v>
      </c>
      <c r="M842" s="110">
        <f>L842+M819</f>
        <v>0</v>
      </c>
      <c r="N842" s="110">
        <f>M842+N819</f>
        <v>0</v>
      </c>
      <c r="O842" s="110">
        <f>N842+O819</f>
        <v>0</v>
      </c>
      <c r="P842" s="111"/>
      <c r="Q842" s="23"/>
      <c r="R842" s="112" t="s">
        <v>20</v>
      </c>
      <c r="S842" s="92"/>
      <c r="T842" s="23" t="str">
        <f>IF(COUNTIF('[3]Correpondance  PREPA MARG'!A:A,'Prépa marge'!C842)=0,IF(U841="démarque connue (valeur)","",T841),'Prépa marge'!C842)</f>
        <v/>
      </c>
      <c r="U842" s="23" t="str">
        <f t="shared" si="445"/>
        <v/>
      </c>
      <c r="V842" t="str">
        <f>IF(U842="","",IF(U842="CA HT",SUMIF('[3]Correpondance  PREPA MARG'!A:A,'Prépa marge'!T842,'[3]Correpondance  PREPA MARG'!CO:CO),""))</f>
        <v/>
      </c>
      <c r="W842" t="str">
        <f t="shared" si="477"/>
        <v/>
      </c>
      <c r="X842" t="str">
        <f>IF(U842="","",IF(AND(U842="Marge ABACO (valeur)",X836=""),SUMIF('[3]Correpondance  PREPA MARG'!A:A,'Prépa marge'!T842,'[3]Correpondance  PREPA MARG'!DB:DB),""))</f>
        <v/>
      </c>
      <c r="Y842" t="str">
        <f>IF(U842="","",IF(U842="Frais accessoires",SUMIF('[3]Correpondance  PREPA MARG'!A:A,'Prépa marge'!T842,'[3]Correpondance  PREPA MARG'!AO:AO),""))</f>
        <v/>
      </c>
      <c r="Z842" t="str">
        <f>IF(U842="","",IF(U842="Cotisation Centrale",SUMIF('[3]Correpondance  PREPA MARG'!A:A,'Prépa marge'!T842,'[3]Correpondance  PREPA MARG'!BO:BO),""))</f>
        <v/>
      </c>
      <c r="AA842" t="str">
        <f>IF(U842="","",IF(U842="CA HT REEL",SUMIF('[3]Correpondance  PREPA MARG'!A:A,'Prépa marge'!T842,'[3]Correpondance  PREPA MARG'!AB:AB),""))</f>
        <v/>
      </c>
      <c r="AB842" t="str">
        <f>IF(U842="","",IF(U842="CAMV REEL",SUMIF('[3]Correpondance  PREPA MARG'!A:A,'Prépa marge'!T842,'[3]Correpondance  PREPA MARG'!BB:BB),""))</f>
        <v/>
      </c>
      <c r="AC842" t="str">
        <f>IF(U842="","",IF(U842="démarque connue (valeur)",SUMIF('[3]Correpondance  PREPA MARG'!A:A,'Prépa marge'!T842,'[3]Correpondance  PREPA MARG'!DO:DO),""))</f>
        <v/>
      </c>
      <c r="AD842" s="2" t="str">
        <f t="shared" si="443"/>
        <v/>
      </c>
      <c r="AF842" t="s">
        <v>20</v>
      </c>
    </row>
    <row r="843" spans="1:32" hidden="1">
      <c r="A843" s="23"/>
      <c r="B843" s="23"/>
      <c r="C843" s="113" t="s">
        <v>43</v>
      </c>
      <c r="D843" s="114">
        <f>D840</f>
        <v>0</v>
      </c>
      <c r="E843" s="114">
        <f t="shared" ref="E843:L843" si="481">IF(E819&lt;&gt;0,E841/E842,0)</f>
        <v>0</v>
      </c>
      <c r="F843" s="114">
        <f t="shared" si="481"/>
        <v>0</v>
      </c>
      <c r="G843" s="114">
        <f t="shared" si="481"/>
        <v>0</v>
      </c>
      <c r="H843" s="114">
        <f t="shared" si="481"/>
        <v>0</v>
      </c>
      <c r="I843" s="114">
        <f t="shared" si="481"/>
        <v>0</v>
      </c>
      <c r="J843" s="114">
        <f t="shared" si="481"/>
        <v>0</v>
      </c>
      <c r="K843" s="114">
        <f t="shared" si="481"/>
        <v>0</v>
      </c>
      <c r="L843" s="114">
        <f t="shared" si="481"/>
        <v>0</v>
      </c>
      <c r="M843" s="114">
        <f>IF(M819&lt;&gt;0,M841/M842,0)</f>
        <v>0</v>
      </c>
      <c r="N843" s="114">
        <f>IF(N819&lt;&gt;0,N841/N842,0)</f>
        <v>0</v>
      </c>
      <c r="O843" s="114">
        <f>IF(O819&lt;&gt;0,O841/O842,0)</f>
        <v>0</v>
      </c>
      <c r="P843" s="115"/>
      <c r="Q843" s="23"/>
      <c r="R843" s="116" t="s">
        <v>20</v>
      </c>
      <c r="S843" s="92"/>
      <c r="T843" s="23" t="str">
        <f>IF(COUNTIF('[3]Correpondance  PREPA MARG'!A:A,'Prépa marge'!C843)=0,IF(U842="démarque connue (valeur)","",T842),'Prépa marge'!C843)</f>
        <v/>
      </c>
      <c r="U843" s="23" t="str">
        <f t="shared" si="445"/>
        <v/>
      </c>
      <c r="V843" t="str">
        <f>IF(U843="","",IF(U843="CA HT",SUMIF('[3]Correpondance  PREPA MARG'!A:A,'Prépa marge'!T843,'[3]Correpondance  PREPA MARG'!CO:CO),""))</f>
        <v/>
      </c>
      <c r="W843" t="str">
        <f t="shared" si="477"/>
        <v/>
      </c>
      <c r="X843" t="str">
        <f>IF(U843="","",IF(AND(U843="Marge ABACO (valeur)",X837=""),SUMIF('[3]Correpondance  PREPA MARG'!A:A,'Prépa marge'!T843,'[3]Correpondance  PREPA MARG'!DB:DB),""))</f>
        <v/>
      </c>
      <c r="Y843" t="str">
        <f>IF(U843="","",IF(U843="Frais accessoires",SUMIF('[3]Correpondance  PREPA MARG'!A:A,'Prépa marge'!T843,'[3]Correpondance  PREPA MARG'!AO:AO),""))</f>
        <v/>
      </c>
      <c r="Z843" t="str">
        <f>IF(U843="","",IF(U843="Cotisation Centrale",SUMIF('[3]Correpondance  PREPA MARG'!A:A,'Prépa marge'!T843,'[3]Correpondance  PREPA MARG'!BO:BO),""))</f>
        <v/>
      </c>
      <c r="AA843" t="str">
        <f>IF(U843="","",IF(U843="CA HT REEL",SUMIF('[3]Correpondance  PREPA MARG'!A:A,'Prépa marge'!T843,'[3]Correpondance  PREPA MARG'!AB:AB),""))</f>
        <v/>
      </c>
      <c r="AB843" t="str">
        <f>IF(U843="","",IF(U843="CAMV REEL",SUMIF('[3]Correpondance  PREPA MARG'!A:A,'Prépa marge'!T843,'[3]Correpondance  PREPA MARG'!BB:BB),""))</f>
        <v/>
      </c>
      <c r="AC843" t="str">
        <f>IF(U843="","",IF(U843="démarque connue (valeur)",SUMIF('[3]Correpondance  PREPA MARG'!A:A,'Prépa marge'!T843,'[3]Correpondance  PREPA MARG'!DO:DO),""))</f>
        <v/>
      </c>
      <c r="AD843" s="2" t="str">
        <f t="shared" ref="AD843:AD906" si="482">IF(SUM(V843:AC843)=0,"",IF(U843="Marge ABACO (valeur)","",SUM(V843:AC843)-P843))</f>
        <v/>
      </c>
      <c r="AF843" t="s">
        <v>20</v>
      </c>
    </row>
    <row r="844" spans="1:32" ht="15.75" hidden="1" thickBot="1">
      <c r="A844" s="23"/>
      <c r="B844" s="23"/>
      <c r="C844" s="117" t="s">
        <v>44</v>
      </c>
      <c r="D844" s="118" t="s">
        <v>14</v>
      </c>
      <c r="E844" s="119" t="s">
        <v>11</v>
      </c>
      <c r="F844" s="119" t="s">
        <v>11</v>
      </c>
      <c r="G844" s="119" t="s">
        <v>11</v>
      </c>
      <c r="H844" s="119" t="s">
        <v>11</v>
      </c>
      <c r="I844" s="119" t="s">
        <v>11</v>
      </c>
      <c r="J844" s="119" t="s">
        <v>11</v>
      </c>
      <c r="K844" s="119" t="s">
        <v>11</v>
      </c>
      <c r="L844" s="119" t="s">
        <v>11</v>
      </c>
      <c r="M844" s="119" t="s">
        <v>11</v>
      </c>
      <c r="N844" s="119" t="s">
        <v>11</v>
      </c>
      <c r="O844" s="119" t="s">
        <v>11</v>
      </c>
      <c r="P844" s="120" t="s">
        <v>14</v>
      </c>
      <c r="Q844" s="23"/>
      <c r="R844" s="121" t="s">
        <v>20</v>
      </c>
      <c r="S844" s="92"/>
      <c r="T844" s="23" t="str">
        <f>IF(COUNTIF('[3]Correpondance  PREPA MARG'!A:A,'Prépa marge'!C844)=0,IF(U843="démarque connue (valeur)","",T843),'Prépa marge'!C844)</f>
        <v/>
      </c>
      <c r="U844" s="23" t="str">
        <f t="shared" ref="U844:U907" si="483">IF(OR(C844="CA HT",C844="PRMV ABACO",C844="Frais accessoires",C844="Cotisation Centrale",C844="CA HT REEL",C844="CAMV REEL",C844="démarque connue (valeur)",C844="Marge ABACO (valeur)"),C844,"")</f>
        <v/>
      </c>
      <c r="V844" t="str">
        <f>IF(U844="","",IF(U844="CA HT",SUMIF('[3]Correpondance  PREPA MARG'!A:A,'Prépa marge'!T844,'[3]Correpondance  PREPA MARG'!CO:CO),""))</f>
        <v/>
      </c>
      <c r="W844" t="str">
        <f t="shared" si="477"/>
        <v/>
      </c>
      <c r="X844" t="str">
        <f>IF(U844="","",IF(AND(U844="Marge ABACO (valeur)",X838=""),SUMIF('[3]Correpondance  PREPA MARG'!A:A,'Prépa marge'!T844,'[3]Correpondance  PREPA MARG'!DB:DB),""))</f>
        <v/>
      </c>
      <c r="Y844" t="str">
        <f>IF(U844="","",IF(U844="Frais accessoires",SUMIF('[3]Correpondance  PREPA MARG'!A:A,'Prépa marge'!T844,'[3]Correpondance  PREPA MARG'!AO:AO),""))</f>
        <v/>
      </c>
      <c r="Z844" t="str">
        <f>IF(U844="","",IF(U844="Cotisation Centrale",SUMIF('[3]Correpondance  PREPA MARG'!A:A,'Prépa marge'!T844,'[3]Correpondance  PREPA MARG'!BO:BO),""))</f>
        <v/>
      </c>
      <c r="AA844" t="str">
        <f>IF(U844="","",IF(U844="CA HT REEL",SUMIF('[3]Correpondance  PREPA MARG'!A:A,'Prépa marge'!T844,'[3]Correpondance  PREPA MARG'!AB:AB),""))</f>
        <v/>
      </c>
      <c r="AB844" t="str">
        <f>IF(U844="","",IF(U844="CAMV REEL",SUMIF('[3]Correpondance  PREPA MARG'!A:A,'Prépa marge'!T844,'[3]Correpondance  PREPA MARG'!BB:BB),""))</f>
        <v/>
      </c>
      <c r="AC844" t="str">
        <f>IF(U844="","",IF(U844="démarque connue (valeur)",SUMIF('[3]Correpondance  PREPA MARG'!A:A,'Prépa marge'!T844,'[3]Correpondance  PREPA MARG'!DO:DO),""))</f>
        <v/>
      </c>
      <c r="AD844" s="2" t="str">
        <f t="shared" si="482"/>
        <v/>
      </c>
      <c r="AF844" t="s">
        <v>20</v>
      </c>
    </row>
    <row r="845" spans="1:32">
      <c r="A845" s="23"/>
      <c r="B845" s="23"/>
      <c r="C845" s="23"/>
      <c r="D845" s="23"/>
      <c r="E845" s="23"/>
      <c r="F845" s="23"/>
      <c r="G845" s="23"/>
      <c r="H845" s="23"/>
      <c r="I845" s="23"/>
      <c r="J845" s="23"/>
      <c r="K845" s="23"/>
      <c r="L845" s="23"/>
      <c r="M845" s="23"/>
      <c r="N845" s="23"/>
      <c r="O845" s="23"/>
      <c r="P845" s="23"/>
      <c r="Q845" s="23"/>
      <c r="R845" s="29" t="s">
        <v>20</v>
      </c>
      <c r="S845" s="92"/>
      <c r="T845" s="23" t="str">
        <f>IF(COUNTIF('[3]Correpondance  PREPA MARG'!A:A,'Prépa marge'!C845)=0,IF(U844="démarque connue (valeur)","",T844),'Prépa marge'!C845)</f>
        <v/>
      </c>
      <c r="U845" s="23" t="str">
        <f t="shared" si="483"/>
        <v/>
      </c>
      <c r="V845" t="str">
        <f>IF(U845="","",IF(U845="CA HT",SUMIF('[3]Correpondance  PREPA MARG'!A:A,'Prépa marge'!T845,'[3]Correpondance  PREPA MARG'!CO:CO),""))</f>
        <v/>
      </c>
      <c r="W845" t="str">
        <f t="shared" si="477"/>
        <v/>
      </c>
      <c r="X845" t="str">
        <f>IF(U845="","",IF(AND(U845="Marge ABACO (valeur)",X839=""),SUMIF('[3]Correpondance  PREPA MARG'!A:A,'Prépa marge'!T845,'[3]Correpondance  PREPA MARG'!DB:DB),""))</f>
        <v/>
      </c>
      <c r="Y845" t="str">
        <f>IF(U845="","",IF(U845="Frais accessoires",SUMIF('[3]Correpondance  PREPA MARG'!A:A,'Prépa marge'!T845,'[3]Correpondance  PREPA MARG'!AO:AO),""))</f>
        <v/>
      </c>
      <c r="Z845" t="str">
        <f>IF(U845="","",IF(U845="Cotisation Centrale",SUMIF('[3]Correpondance  PREPA MARG'!A:A,'Prépa marge'!T845,'[3]Correpondance  PREPA MARG'!BO:BO),""))</f>
        <v/>
      </c>
      <c r="AA845" t="str">
        <f>IF(U845="","",IF(U845="CA HT REEL",SUMIF('[3]Correpondance  PREPA MARG'!A:A,'Prépa marge'!T845,'[3]Correpondance  PREPA MARG'!AB:AB),""))</f>
        <v/>
      </c>
      <c r="AB845" t="str">
        <f>IF(U845="","",IF(U845="CAMV REEL",SUMIF('[3]Correpondance  PREPA MARG'!A:A,'Prépa marge'!T845,'[3]Correpondance  PREPA MARG'!BB:BB),""))</f>
        <v/>
      </c>
      <c r="AC845" t="str">
        <f>IF(U845="","",IF(U845="démarque connue (valeur)",SUMIF('[3]Correpondance  PREPA MARG'!A:A,'Prépa marge'!T845,'[3]Correpondance  PREPA MARG'!DO:DO),""))</f>
        <v/>
      </c>
      <c r="AD845" s="2" t="str">
        <f t="shared" si="482"/>
        <v/>
      </c>
      <c r="AF845" t="s">
        <v>20</v>
      </c>
    </row>
    <row r="846" spans="1:32">
      <c r="A846" s="23"/>
      <c r="B846" s="23"/>
      <c r="C846" s="24" t="str">
        <f>[2]Rens!$C$36</f>
        <v>Epicerie</v>
      </c>
      <c r="D846" s="26">
        <f>+D804</f>
        <v>41943</v>
      </c>
      <c r="E846" s="26">
        <f t="shared" ref="E846:L846" si="484">DATE(YEAR(D846),MONTH(D846)+2,0)</f>
        <v>41973</v>
      </c>
      <c r="F846" s="26">
        <f t="shared" si="484"/>
        <v>42004</v>
      </c>
      <c r="G846" s="26">
        <f t="shared" si="484"/>
        <v>42035</v>
      </c>
      <c r="H846" s="26">
        <f t="shared" si="484"/>
        <v>42063</v>
      </c>
      <c r="I846" s="26">
        <f t="shared" si="484"/>
        <v>42094</v>
      </c>
      <c r="J846" s="26">
        <f t="shared" si="484"/>
        <v>42124</v>
      </c>
      <c r="K846" s="26">
        <f t="shared" si="484"/>
        <v>42155</v>
      </c>
      <c r="L846" s="26">
        <f t="shared" si="484"/>
        <v>42185</v>
      </c>
      <c r="M846" s="26">
        <f>DATE(YEAR(L846),MONTH(L846)+2,0)</f>
        <v>42216</v>
      </c>
      <c r="N846" s="26">
        <f>DATE(YEAR(M846),MONTH(M846)+2,0)</f>
        <v>42247</v>
      </c>
      <c r="O846" s="26">
        <f>DATE(YEAR(N846),MONTH(N846)+2,0)</f>
        <v>42277</v>
      </c>
      <c r="P846" s="27" t="s">
        <v>16</v>
      </c>
      <c r="Q846" s="23"/>
      <c r="R846" s="28" t="s">
        <v>20</v>
      </c>
      <c r="S846" s="23"/>
      <c r="T846" s="23" t="str">
        <f>IF(COUNTIF('[3]Correpondance  PREPA MARG'!A:A,'Prépa marge'!C846)=0,IF(U845="démarque connue (valeur)","",T845),'Prépa marge'!C846)</f>
        <v>Epicerie</v>
      </c>
      <c r="U846" s="23" t="str">
        <f t="shared" si="483"/>
        <v/>
      </c>
      <c r="V846" t="str">
        <f>IF(U846="","",IF(U846="CA HT",SUMIF('[3]Correpondance  PREPA MARG'!A:A,'Prépa marge'!T846,'[3]Correpondance  PREPA MARG'!CO:CO),""))</f>
        <v/>
      </c>
      <c r="W846" t="str">
        <f t="shared" si="477"/>
        <v/>
      </c>
      <c r="X846" t="str">
        <f>IF(U846="","",IF(AND(U846="Marge ABACO (valeur)",X840=""),SUMIF('[3]Correpondance  PREPA MARG'!A:A,'Prépa marge'!T846,'[3]Correpondance  PREPA MARG'!DB:DB),""))</f>
        <v/>
      </c>
      <c r="Y846" t="str">
        <f>IF(U846="","",IF(U846="Frais accessoires",SUMIF('[3]Correpondance  PREPA MARG'!A:A,'Prépa marge'!T846,'[3]Correpondance  PREPA MARG'!AO:AO),""))</f>
        <v/>
      </c>
      <c r="Z846" t="str">
        <f>IF(U846="","",IF(U846="Cotisation Centrale",SUMIF('[3]Correpondance  PREPA MARG'!A:A,'Prépa marge'!T846,'[3]Correpondance  PREPA MARG'!BO:BO),""))</f>
        <v/>
      </c>
      <c r="AA846" t="str">
        <f>IF(U846="","",IF(U846="CA HT REEL",SUMIF('[3]Correpondance  PREPA MARG'!A:A,'Prépa marge'!T846,'[3]Correpondance  PREPA MARG'!AB:AB),""))</f>
        <v/>
      </c>
      <c r="AB846" t="str">
        <f>IF(U846="","",IF(U846="CAMV REEL",SUMIF('[3]Correpondance  PREPA MARG'!A:A,'Prépa marge'!T846,'[3]Correpondance  PREPA MARG'!BB:BB),""))</f>
        <v/>
      </c>
      <c r="AC846" t="str">
        <f>IF(U846="","",IF(U846="démarque connue (valeur)",SUMIF('[3]Correpondance  PREPA MARG'!A:A,'Prépa marge'!T846,'[3]Correpondance  PREPA MARG'!DO:DO),""))</f>
        <v/>
      </c>
      <c r="AD846" s="2" t="str">
        <f t="shared" si="482"/>
        <v/>
      </c>
      <c r="AF846" t="s">
        <v>20</v>
      </c>
    </row>
    <row r="847" spans="1:32">
      <c r="A847" s="23"/>
      <c r="B847" s="23"/>
      <c r="C847" s="23"/>
      <c r="D847" s="23"/>
      <c r="E847" s="23"/>
      <c r="F847" s="23"/>
      <c r="G847" s="23"/>
      <c r="H847" s="23"/>
      <c r="I847" s="23"/>
      <c r="J847" s="23"/>
      <c r="K847" s="23"/>
      <c r="L847" s="23"/>
      <c r="M847" s="23"/>
      <c r="N847" s="23"/>
      <c r="O847" s="23"/>
      <c r="P847" s="23"/>
      <c r="Q847" s="23"/>
      <c r="R847" s="29" t="s">
        <v>20</v>
      </c>
      <c r="S847" s="23"/>
      <c r="T847" s="23" t="str">
        <f>IF(COUNTIF('[3]Correpondance  PREPA MARG'!A:A,'Prépa marge'!C847)=0,IF(U846="démarque connue (valeur)","",T846),'Prépa marge'!C847)</f>
        <v>Epicerie</v>
      </c>
      <c r="U847" s="23" t="str">
        <f t="shared" si="483"/>
        <v/>
      </c>
      <c r="V847" t="str">
        <f>IF(U847="","",IF(U847="CA HT",SUMIF('[3]Correpondance  PREPA MARG'!A:A,'Prépa marge'!T847,'[3]Correpondance  PREPA MARG'!CO:CO),""))</f>
        <v/>
      </c>
      <c r="W847" t="str">
        <f t="shared" si="477"/>
        <v/>
      </c>
      <c r="X847" t="str">
        <f>IF(U847="","",IF(AND(U847="Marge ABACO (valeur)",X841=""),SUMIF('[3]Correpondance  PREPA MARG'!A:A,'Prépa marge'!T847,'[3]Correpondance  PREPA MARG'!DB:DB),""))</f>
        <v/>
      </c>
      <c r="Y847" t="str">
        <f>IF(U847="","",IF(U847="Frais accessoires",SUMIF('[3]Correpondance  PREPA MARG'!A:A,'Prépa marge'!T847,'[3]Correpondance  PREPA MARG'!AO:AO),""))</f>
        <v/>
      </c>
      <c r="Z847" t="str">
        <f>IF(U847="","",IF(U847="Cotisation Centrale",SUMIF('[3]Correpondance  PREPA MARG'!A:A,'Prépa marge'!T847,'[3]Correpondance  PREPA MARG'!BO:BO),""))</f>
        <v/>
      </c>
      <c r="AA847" t="str">
        <f>IF(U847="","",IF(U847="CA HT REEL",SUMIF('[3]Correpondance  PREPA MARG'!A:A,'Prépa marge'!T847,'[3]Correpondance  PREPA MARG'!AB:AB),""))</f>
        <v/>
      </c>
      <c r="AB847" t="str">
        <f>IF(U847="","",IF(U847="CAMV REEL",SUMIF('[3]Correpondance  PREPA MARG'!A:A,'Prépa marge'!T847,'[3]Correpondance  PREPA MARG'!BB:BB),""))</f>
        <v/>
      </c>
      <c r="AC847" t="str">
        <f>IF(U847="","",IF(U847="démarque connue (valeur)",SUMIF('[3]Correpondance  PREPA MARG'!A:A,'Prépa marge'!T847,'[3]Correpondance  PREPA MARG'!DO:DO),""))</f>
        <v/>
      </c>
      <c r="AD847" s="2" t="str">
        <f t="shared" si="482"/>
        <v/>
      </c>
      <c r="AF847" t="s">
        <v>20</v>
      </c>
    </row>
    <row r="848" spans="1:32" ht="15.75" thickBot="1">
      <c r="A848" s="23"/>
      <c r="B848" s="23"/>
      <c r="C848" s="30" t="s">
        <v>18</v>
      </c>
      <c r="D848" s="31"/>
      <c r="E848" s="31"/>
      <c r="F848" s="31"/>
      <c r="G848" s="31"/>
      <c r="H848" s="31"/>
      <c r="I848" s="31"/>
      <c r="J848" s="31"/>
      <c r="K848" s="31"/>
      <c r="L848" s="31"/>
      <c r="M848" s="31"/>
      <c r="N848" s="31"/>
      <c r="O848" s="31"/>
      <c r="P848" s="32"/>
      <c r="Q848" s="23"/>
      <c r="R848" s="33" t="s">
        <v>20</v>
      </c>
      <c r="S848" s="23"/>
      <c r="T848" s="23" t="str">
        <f>IF(COUNTIF('[3]Correpondance  PREPA MARG'!A:A,'Prépa marge'!C848)=0,IF(U847="démarque connue (valeur)","",T847),'Prépa marge'!C848)</f>
        <v>Epicerie</v>
      </c>
      <c r="U848" s="23" t="str">
        <f t="shared" si="483"/>
        <v/>
      </c>
      <c r="V848" t="str">
        <f>IF(U848="","",IF(U848="CA HT",SUMIF('[3]Correpondance  PREPA MARG'!A:A,'Prépa marge'!T848,'[3]Correpondance  PREPA MARG'!CO:CO),""))</f>
        <v/>
      </c>
      <c r="W848" t="str">
        <f t="shared" si="477"/>
        <v/>
      </c>
      <c r="X848" t="str">
        <f>IF(U848="","",IF(AND(U848="Marge ABACO (valeur)",X842=""),SUMIF('[3]Correpondance  PREPA MARG'!A:A,'Prépa marge'!T848,'[3]Correpondance  PREPA MARG'!DB:DB),""))</f>
        <v/>
      </c>
      <c r="Y848" t="str">
        <f>IF(U848="","",IF(U848="Frais accessoires",SUMIF('[3]Correpondance  PREPA MARG'!A:A,'Prépa marge'!T848,'[3]Correpondance  PREPA MARG'!AO:AO),""))</f>
        <v/>
      </c>
      <c r="Z848" t="str">
        <f>IF(U848="","",IF(U848="Cotisation Centrale",SUMIF('[3]Correpondance  PREPA MARG'!A:A,'Prépa marge'!T848,'[3]Correpondance  PREPA MARG'!BO:BO),""))</f>
        <v/>
      </c>
      <c r="AA848" t="str">
        <f>IF(U848="","",IF(U848="CA HT REEL",SUMIF('[3]Correpondance  PREPA MARG'!A:A,'Prépa marge'!T848,'[3]Correpondance  PREPA MARG'!AB:AB),""))</f>
        <v/>
      </c>
      <c r="AB848" t="str">
        <f>IF(U848="","",IF(U848="CAMV REEL",SUMIF('[3]Correpondance  PREPA MARG'!A:A,'Prépa marge'!T848,'[3]Correpondance  PREPA MARG'!BB:BB),""))</f>
        <v/>
      </c>
      <c r="AC848" t="str">
        <f>IF(U848="","",IF(U848="démarque connue (valeur)",SUMIF('[3]Correpondance  PREPA MARG'!A:A,'Prépa marge'!T848,'[3]Correpondance  PREPA MARG'!DO:DO),""))</f>
        <v/>
      </c>
      <c r="AD848" s="2" t="str">
        <f t="shared" si="482"/>
        <v/>
      </c>
      <c r="AF848" t="s">
        <v>20</v>
      </c>
    </row>
    <row r="849" spans="1:32">
      <c r="A849" s="23"/>
      <c r="B849" s="23"/>
      <c r="C849" s="34" t="s">
        <v>0</v>
      </c>
      <c r="D849" s="35">
        <v>41538</v>
      </c>
      <c r="E849" s="36"/>
      <c r="F849" s="36"/>
      <c r="G849" s="36"/>
      <c r="H849" s="36"/>
      <c r="I849" s="36"/>
      <c r="J849" s="36"/>
      <c r="K849" s="36"/>
      <c r="L849" s="36"/>
      <c r="M849" s="36"/>
      <c r="N849" s="36"/>
      <c r="O849" s="37"/>
      <c r="P849" s="38">
        <f>SUM(D849:O849)</f>
        <v>41538</v>
      </c>
      <c r="Q849" s="23"/>
      <c r="R849" s="39">
        <v>586659</v>
      </c>
      <c r="S849" s="23"/>
      <c r="T849" s="23" t="str">
        <f>IF(COUNTIF('[3]Correpondance  PREPA MARG'!A:A,'Prépa marge'!C849)=0,IF(U848="démarque connue (valeur)","",T848),'Prépa marge'!C849)</f>
        <v>Epicerie</v>
      </c>
      <c r="U849" s="23" t="str">
        <f t="shared" si="483"/>
        <v>CA HT</v>
      </c>
      <c r="V849">
        <f ca="1">IF(U849="","",IF(U849="CA HT",SUMIF('[3]Correpondance  PREPA MARG'!A:A,'Prépa marge'!T849,'[3]Correpondance  PREPA MARG'!CO:CO),""))</f>
        <v>82610</v>
      </c>
      <c r="W849" t="str">
        <f t="shared" si="477"/>
        <v/>
      </c>
      <c r="X849" t="str">
        <f>IF(U849="","",IF(AND(U849="Marge ABACO (valeur)",X843=""),SUMIF('[3]Correpondance  PREPA MARG'!A:A,'Prépa marge'!T849,'[3]Correpondance  PREPA MARG'!DB:DB),""))</f>
        <v/>
      </c>
      <c r="Y849" t="str">
        <f>IF(U849="","",IF(U849="Frais accessoires",SUMIF('[3]Correpondance  PREPA MARG'!A:A,'Prépa marge'!T849,'[3]Correpondance  PREPA MARG'!AO:AO),""))</f>
        <v/>
      </c>
      <c r="Z849" t="str">
        <f>IF(U849="","",IF(U849="Cotisation Centrale",SUMIF('[3]Correpondance  PREPA MARG'!A:A,'Prépa marge'!T849,'[3]Correpondance  PREPA MARG'!BO:BO),""))</f>
        <v/>
      </c>
      <c r="AA849" t="str">
        <f>IF(U849="","",IF(U849="CA HT REEL",SUMIF('[3]Correpondance  PREPA MARG'!A:A,'Prépa marge'!T849,'[3]Correpondance  PREPA MARG'!AB:AB),""))</f>
        <v/>
      </c>
      <c r="AB849" t="str">
        <f>IF(U849="","",IF(U849="CAMV REEL",SUMIF('[3]Correpondance  PREPA MARG'!A:A,'Prépa marge'!T849,'[3]Correpondance  PREPA MARG'!BB:BB),""))</f>
        <v/>
      </c>
      <c r="AC849" t="str">
        <f>IF(U849="","",IF(U849="démarque connue (valeur)",SUMIF('[3]Correpondance  PREPA MARG'!A:A,'Prépa marge'!T849,'[3]Correpondance  PREPA MARG'!DO:DO),""))</f>
        <v/>
      </c>
      <c r="AD849" s="2">
        <f t="shared" ca="1" si="482"/>
        <v>41072</v>
      </c>
      <c r="AF849">
        <v>650803</v>
      </c>
    </row>
    <row r="850" spans="1:32" ht="15.75" thickBot="1">
      <c r="A850" s="23"/>
      <c r="B850" s="23"/>
      <c r="C850" s="40" t="s">
        <v>1</v>
      </c>
      <c r="D850" s="41">
        <v>32987</v>
      </c>
      <c r="E850" s="42"/>
      <c r="F850" s="42"/>
      <c r="G850" s="42"/>
      <c r="H850" s="42"/>
      <c r="I850" s="42"/>
      <c r="J850" s="42"/>
      <c r="K850" s="42"/>
      <c r="L850" s="42"/>
      <c r="M850" s="42"/>
      <c r="N850" s="42"/>
      <c r="O850" s="43"/>
      <c r="P850" s="44">
        <f>SUM(D850:O850)</f>
        <v>32987</v>
      </c>
      <c r="Q850" s="23"/>
      <c r="R850" s="45">
        <v>442305</v>
      </c>
      <c r="S850" s="23"/>
      <c r="T850" s="23" t="str">
        <f>IF(COUNTIF('[3]Correpondance  PREPA MARG'!A:A,'Prépa marge'!C850)=0,IF(U849="démarque connue (valeur)","",T849),'Prépa marge'!C850)</f>
        <v>Epicerie</v>
      </c>
      <c r="U850" s="23" t="str">
        <f t="shared" si="483"/>
        <v>PRMV ABACO</v>
      </c>
      <c r="V850" t="str">
        <f>IF(U850="","",IF(U850="CA HT",SUMIF('[3]Correpondance  PREPA MARG'!A:A,'Prépa marge'!T850,'[3]Correpondance  PREPA MARG'!CO:CO),""))</f>
        <v/>
      </c>
      <c r="W850">
        <f t="shared" ca="1" si="477"/>
        <v>65104</v>
      </c>
      <c r="X850" t="str">
        <f>IF(U850="","",IF(AND(U850="Marge ABACO (valeur)",X844=""),SUMIF('[3]Correpondance  PREPA MARG'!A:A,'Prépa marge'!T850,'[3]Correpondance  PREPA MARG'!DB:DB),""))</f>
        <v/>
      </c>
      <c r="Y850" t="str">
        <f>IF(U850="","",IF(U850="Frais accessoires",SUMIF('[3]Correpondance  PREPA MARG'!A:A,'Prépa marge'!T850,'[3]Correpondance  PREPA MARG'!AO:AO),""))</f>
        <v/>
      </c>
      <c r="Z850" t="str">
        <f>IF(U850="","",IF(U850="Cotisation Centrale",SUMIF('[3]Correpondance  PREPA MARG'!A:A,'Prépa marge'!T850,'[3]Correpondance  PREPA MARG'!BO:BO),""))</f>
        <v/>
      </c>
      <c r="AA850" t="str">
        <f>IF(U850="","",IF(U850="CA HT REEL",SUMIF('[3]Correpondance  PREPA MARG'!A:A,'Prépa marge'!T850,'[3]Correpondance  PREPA MARG'!AB:AB),""))</f>
        <v/>
      </c>
      <c r="AB850" t="str">
        <f>IF(U850="","",IF(U850="CAMV REEL",SUMIF('[3]Correpondance  PREPA MARG'!A:A,'Prépa marge'!T850,'[3]Correpondance  PREPA MARG'!BB:BB),""))</f>
        <v/>
      </c>
      <c r="AC850" t="str">
        <f>IF(U850="","",IF(U850="démarque connue (valeur)",SUMIF('[3]Correpondance  PREPA MARG'!A:A,'Prépa marge'!T850,'[3]Correpondance  PREPA MARG'!DO:DO),""))</f>
        <v/>
      </c>
      <c r="AD850" s="2">
        <f t="shared" ca="1" si="482"/>
        <v>32117</v>
      </c>
      <c r="AF850">
        <v>494232</v>
      </c>
    </row>
    <row r="851" spans="1:32">
      <c r="A851" s="23"/>
      <c r="B851" s="23"/>
      <c r="C851" s="46" t="s">
        <v>19</v>
      </c>
      <c r="D851" s="47">
        <f t="shared" ref="D851:L851" si="485">D849-D850</f>
        <v>8551</v>
      </c>
      <c r="E851" s="47">
        <f t="shared" si="485"/>
        <v>0</v>
      </c>
      <c r="F851" s="47">
        <f t="shared" si="485"/>
        <v>0</v>
      </c>
      <c r="G851" s="47">
        <f t="shared" si="485"/>
        <v>0</v>
      </c>
      <c r="H851" s="47">
        <f t="shared" si="485"/>
        <v>0</v>
      </c>
      <c r="I851" s="47">
        <f t="shared" si="485"/>
        <v>0</v>
      </c>
      <c r="J851" s="47">
        <f t="shared" si="485"/>
        <v>0</v>
      </c>
      <c r="K851" s="47">
        <f t="shared" si="485"/>
        <v>0</v>
      </c>
      <c r="L851" s="47">
        <f t="shared" si="485"/>
        <v>0</v>
      </c>
      <c r="M851" s="47">
        <f>M849-M850</f>
        <v>0</v>
      </c>
      <c r="N851" s="47">
        <f>N849-N850</f>
        <v>0</v>
      </c>
      <c r="O851" s="47">
        <f>O849-O850</f>
        <v>0</v>
      </c>
      <c r="P851" s="48">
        <f>P849-P850</f>
        <v>8551</v>
      </c>
      <c r="Q851" s="23"/>
      <c r="R851" s="49" t="s">
        <v>20</v>
      </c>
      <c r="S851" s="23"/>
      <c r="T851" s="23" t="str">
        <f>IF(COUNTIF('[3]Correpondance  PREPA MARG'!A:A,'Prépa marge'!C851)=0,IF(U850="démarque connue (valeur)","",T850),'Prépa marge'!C851)</f>
        <v>Epicerie</v>
      </c>
      <c r="U851" s="23" t="str">
        <f t="shared" si="483"/>
        <v>Marge ABACO (valeur)</v>
      </c>
      <c r="V851" t="str">
        <f>IF(U851="","",IF(U851="CA HT",SUMIF('[3]Correpondance  PREPA MARG'!A:A,'Prépa marge'!T851,'[3]Correpondance  PREPA MARG'!CO:CO),""))</f>
        <v/>
      </c>
      <c r="W851" t="str">
        <f t="shared" si="477"/>
        <v/>
      </c>
      <c r="X851">
        <f ca="1">IF(U851="","",IF(AND(U851="Marge ABACO (valeur)",X845=""),SUMIF('[3]Correpondance  PREPA MARG'!A:A,'Prépa marge'!T851,'[3]Correpondance  PREPA MARG'!DB:DB),""))</f>
        <v>17506</v>
      </c>
      <c r="Y851" t="str">
        <f>IF(U851="","",IF(U851="Frais accessoires",SUMIF('[3]Correpondance  PREPA MARG'!A:A,'Prépa marge'!T851,'[3]Correpondance  PREPA MARG'!AO:AO),""))</f>
        <v/>
      </c>
      <c r="Z851" t="str">
        <f>IF(U851="","",IF(U851="Cotisation Centrale",SUMIF('[3]Correpondance  PREPA MARG'!A:A,'Prépa marge'!T851,'[3]Correpondance  PREPA MARG'!BO:BO),""))</f>
        <v/>
      </c>
      <c r="AA851" t="str">
        <f>IF(U851="","",IF(U851="CA HT REEL",SUMIF('[3]Correpondance  PREPA MARG'!A:A,'Prépa marge'!T851,'[3]Correpondance  PREPA MARG'!AB:AB),""))</f>
        <v/>
      </c>
      <c r="AB851" t="str">
        <f>IF(U851="","",IF(U851="CAMV REEL",SUMIF('[3]Correpondance  PREPA MARG'!A:A,'Prépa marge'!T851,'[3]Correpondance  PREPA MARG'!BB:BB),""))</f>
        <v/>
      </c>
      <c r="AC851" t="str">
        <f>IF(U851="","",IF(U851="démarque connue (valeur)",SUMIF('[3]Correpondance  PREPA MARG'!A:A,'Prépa marge'!T851,'[3]Correpondance  PREPA MARG'!DO:DO),""))</f>
        <v/>
      </c>
      <c r="AD851" s="2" t="str">
        <f t="shared" ca="1" si="482"/>
        <v/>
      </c>
      <c r="AF851" t="s">
        <v>20</v>
      </c>
    </row>
    <row r="852" spans="1:32" ht="15.75" thickBot="1">
      <c r="A852" s="23"/>
      <c r="B852" s="23"/>
      <c r="C852" s="50" t="s">
        <v>21</v>
      </c>
      <c r="D852" s="51">
        <f t="shared" ref="D852:L852" si="486">IF(D849=0,0,D851/D849)</f>
        <v>0.20585969473734894</v>
      </c>
      <c r="E852" s="51">
        <f t="shared" si="486"/>
        <v>0</v>
      </c>
      <c r="F852" s="51">
        <f t="shared" si="486"/>
        <v>0</v>
      </c>
      <c r="G852" s="51">
        <f t="shared" si="486"/>
        <v>0</v>
      </c>
      <c r="H852" s="51">
        <f t="shared" si="486"/>
        <v>0</v>
      </c>
      <c r="I852" s="51">
        <f t="shared" si="486"/>
        <v>0</v>
      </c>
      <c r="J852" s="51">
        <f t="shared" si="486"/>
        <v>0</v>
      </c>
      <c r="K852" s="51">
        <f t="shared" si="486"/>
        <v>0</v>
      </c>
      <c r="L852" s="51">
        <f t="shared" si="486"/>
        <v>0</v>
      </c>
      <c r="M852" s="51">
        <f>IF(M849=0,0,M851/M849)</f>
        <v>0</v>
      </c>
      <c r="N852" s="51">
        <f>IF(N849=0,0,N851/N849)</f>
        <v>0</v>
      </c>
      <c r="O852" s="51">
        <f>IF(O849=0,0,O851/O849)</f>
        <v>0</v>
      </c>
      <c r="P852" s="52">
        <f>IF(P849=0,0,P851/P849)</f>
        <v>0.20585969473734894</v>
      </c>
      <c r="Q852" s="23"/>
      <c r="R852" s="53" t="s">
        <v>20</v>
      </c>
      <c r="S852" s="23"/>
      <c r="T852" s="23" t="str">
        <f>IF(COUNTIF('[3]Correpondance  PREPA MARG'!A:A,'Prépa marge'!C852)=0,IF(U851="démarque connue (valeur)","",T851),'Prépa marge'!C852)</f>
        <v>Epicerie</v>
      </c>
      <c r="U852" s="23" t="str">
        <f t="shared" si="483"/>
        <v/>
      </c>
      <c r="V852" t="str">
        <f>IF(U852="","",IF(U852="CA HT",SUMIF('[3]Correpondance  PREPA MARG'!A:A,'Prépa marge'!T852,'[3]Correpondance  PREPA MARG'!CO:CO),""))</f>
        <v/>
      </c>
      <c r="W852" t="str">
        <f t="shared" si="477"/>
        <v/>
      </c>
      <c r="X852" t="str">
        <f>IF(U852="","",IF(AND(U852="Marge ABACO (valeur)",X846=""),SUMIF('[3]Correpondance  PREPA MARG'!A:A,'Prépa marge'!T852,'[3]Correpondance  PREPA MARG'!DB:DB),""))</f>
        <v/>
      </c>
      <c r="Y852" t="str">
        <f>IF(U852="","",IF(U852="Frais accessoires",SUMIF('[3]Correpondance  PREPA MARG'!A:A,'Prépa marge'!T852,'[3]Correpondance  PREPA MARG'!AO:AO),""))</f>
        <v/>
      </c>
      <c r="Z852" t="str">
        <f>IF(U852="","",IF(U852="Cotisation Centrale",SUMIF('[3]Correpondance  PREPA MARG'!A:A,'Prépa marge'!T852,'[3]Correpondance  PREPA MARG'!BO:BO),""))</f>
        <v/>
      </c>
      <c r="AA852" t="str">
        <f>IF(U852="","",IF(U852="CA HT REEL",SUMIF('[3]Correpondance  PREPA MARG'!A:A,'Prépa marge'!T852,'[3]Correpondance  PREPA MARG'!AB:AB),""))</f>
        <v/>
      </c>
      <c r="AB852" t="str">
        <f>IF(U852="","",IF(U852="CAMV REEL",SUMIF('[3]Correpondance  PREPA MARG'!A:A,'Prépa marge'!T852,'[3]Correpondance  PREPA MARG'!BB:BB),""))</f>
        <v/>
      </c>
      <c r="AC852" t="str">
        <f>IF(U852="","",IF(U852="démarque connue (valeur)",SUMIF('[3]Correpondance  PREPA MARG'!A:A,'Prépa marge'!T852,'[3]Correpondance  PREPA MARG'!DO:DO),""))</f>
        <v/>
      </c>
      <c r="AD852" s="2" t="str">
        <f t="shared" si="482"/>
        <v/>
      </c>
      <c r="AF852" t="s">
        <v>20</v>
      </c>
    </row>
    <row r="853" spans="1:32">
      <c r="A853" s="23"/>
      <c r="B853" s="23"/>
      <c r="C853" s="54" t="s">
        <v>3</v>
      </c>
      <c r="D853" s="35"/>
      <c r="E853" s="36"/>
      <c r="F853" s="36"/>
      <c r="G853" s="36"/>
      <c r="H853" s="36"/>
      <c r="I853" s="55"/>
      <c r="J853" s="55"/>
      <c r="K853" s="36"/>
      <c r="L853" s="36"/>
      <c r="M853" s="36"/>
      <c r="N853" s="36"/>
      <c r="O853" s="37"/>
      <c r="P853" s="56">
        <f>SUM(D853:O853)</f>
        <v>0</v>
      </c>
      <c r="Q853" s="23"/>
      <c r="R853" s="57" t="s">
        <v>20</v>
      </c>
      <c r="S853" s="23"/>
      <c r="T853" s="23" t="str">
        <f>IF(COUNTIF('[3]Correpondance  PREPA MARG'!A:A,'Prépa marge'!C853)=0,IF(U852="démarque connue (valeur)","",T852),'Prépa marge'!C853)</f>
        <v>Epicerie</v>
      </c>
      <c r="U853" s="23" t="str">
        <f t="shared" si="483"/>
        <v>Frais accessoires</v>
      </c>
      <c r="V853" t="str">
        <f>IF(U853="","",IF(U853="CA HT",SUMIF('[3]Correpondance  PREPA MARG'!A:A,'Prépa marge'!T853,'[3]Correpondance  PREPA MARG'!CO:CO),""))</f>
        <v/>
      </c>
      <c r="W853" t="str">
        <f t="shared" si="477"/>
        <v/>
      </c>
      <c r="X853" t="str">
        <f>IF(U853="","",IF(AND(U853="Marge ABACO (valeur)",X847=""),SUMIF('[3]Correpondance  PREPA MARG'!A:A,'Prépa marge'!T853,'[3]Correpondance  PREPA MARG'!DB:DB),""))</f>
        <v/>
      </c>
      <c r="Y853">
        <f ca="1">IF(U853="","",IF(U853="Frais accessoires",SUMIF('[3]Correpondance  PREPA MARG'!A:A,'Prépa marge'!T853,'[3]Correpondance  PREPA MARG'!AO:AO),""))</f>
        <v>0</v>
      </c>
      <c r="Z853" t="str">
        <f>IF(U853="","",IF(U853="Cotisation Centrale",SUMIF('[3]Correpondance  PREPA MARG'!A:A,'Prépa marge'!T853,'[3]Correpondance  PREPA MARG'!BO:BO),""))</f>
        <v/>
      </c>
      <c r="AA853" t="str">
        <f>IF(U853="","",IF(U853="CA HT REEL",SUMIF('[3]Correpondance  PREPA MARG'!A:A,'Prépa marge'!T853,'[3]Correpondance  PREPA MARG'!AB:AB),""))</f>
        <v/>
      </c>
      <c r="AB853" t="str">
        <f>IF(U853="","",IF(U853="CAMV REEL",SUMIF('[3]Correpondance  PREPA MARG'!A:A,'Prépa marge'!T853,'[3]Correpondance  PREPA MARG'!BB:BB),""))</f>
        <v/>
      </c>
      <c r="AC853" t="str">
        <f>IF(U853="","",IF(U853="démarque connue (valeur)",SUMIF('[3]Correpondance  PREPA MARG'!A:A,'Prépa marge'!T853,'[3]Correpondance  PREPA MARG'!DO:DO),""))</f>
        <v/>
      </c>
      <c r="AD853" s="2" t="str">
        <f t="shared" ca="1" si="482"/>
        <v/>
      </c>
      <c r="AF853">
        <v>0.25</v>
      </c>
    </row>
    <row r="854" spans="1:32" ht="15.75" thickBot="1">
      <c r="A854" s="23"/>
      <c r="B854" s="23"/>
      <c r="C854" s="58" t="s">
        <v>4</v>
      </c>
      <c r="D854" s="41">
        <v>1737</v>
      </c>
      <c r="E854" s="42"/>
      <c r="F854" s="42"/>
      <c r="G854" s="42"/>
      <c r="H854" s="42"/>
      <c r="I854" s="42"/>
      <c r="J854" s="42"/>
      <c r="K854" s="42"/>
      <c r="L854" s="42"/>
      <c r="M854" s="42"/>
      <c r="N854" s="42"/>
      <c r="O854" s="43"/>
      <c r="P854" s="56">
        <f>SUM(D854:O854)</f>
        <v>1737</v>
      </c>
      <c r="Q854" s="23"/>
      <c r="R854" s="57">
        <v>23627.239999999991</v>
      </c>
      <c r="S854" s="23"/>
      <c r="T854" s="23" t="str">
        <f>IF(COUNTIF('[3]Correpondance  PREPA MARG'!A:A,'Prépa marge'!C854)=0,IF(U853="démarque connue (valeur)","",T853),'Prépa marge'!C854)</f>
        <v>Epicerie</v>
      </c>
      <c r="U854" s="23" t="str">
        <f t="shared" si="483"/>
        <v>Cotisation Centrale</v>
      </c>
      <c r="V854" t="str">
        <f>IF(U854="","",IF(U854="CA HT",SUMIF('[3]Correpondance  PREPA MARG'!A:A,'Prépa marge'!T854,'[3]Correpondance  PREPA MARG'!CO:CO),""))</f>
        <v/>
      </c>
      <c r="W854" t="str">
        <f t="shared" si="477"/>
        <v/>
      </c>
      <c r="X854" t="str">
        <f>IF(U854="","",IF(AND(U854="Marge ABACO (valeur)",X848=""),SUMIF('[3]Correpondance  PREPA MARG'!A:A,'Prépa marge'!T854,'[3]Correpondance  PREPA MARG'!DB:DB),""))</f>
        <v/>
      </c>
      <c r="Y854" t="str">
        <f>IF(U854="","",IF(U854="Frais accessoires",SUMIF('[3]Correpondance  PREPA MARG'!A:A,'Prépa marge'!T854,'[3]Correpondance  PREPA MARG'!AO:AO),""))</f>
        <v/>
      </c>
      <c r="Z854">
        <f ca="1">IF(U854="","",IF(U854="Cotisation Centrale",SUMIF('[3]Correpondance  PREPA MARG'!A:A,'Prépa marge'!T854,'[3]Correpondance  PREPA MARG'!BO:BO),""))</f>
        <v>3594</v>
      </c>
      <c r="AA854" t="str">
        <f>IF(U854="","",IF(U854="CA HT REEL",SUMIF('[3]Correpondance  PREPA MARG'!A:A,'Prépa marge'!T854,'[3]Correpondance  PREPA MARG'!AB:AB),""))</f>
        <v/>
      </c>
      <c r="AB854" t="str">
        <f>IF(U854="","",IF(U854="CAMV REEL",SUMIF('[3]Correpondance  PREPA MARG'!A:A,'Prépa marge'!T854,'[3]Correpondance  PREPA MARG'!BB:BB),""))</f>
        <v/>
      </c>
      <c r="AC854" t="str">
        <f>IF(U854="","",IF(U854="démarque connue (valeur)",SUMIF('[3]Correpondance  PREPA MARG'!A:A,'Prépa marge'!T854,'[3]Correpondance  PREPA MARG'!DO:DO),""))</f>
        <v/>
      </c>
      <c r="AD854" s="2">
        <f t="shared" ca="1" si="482"/>
        <v>1857</v>
      </c>
      <c r="AF854">
        <v>25490.54</v>
      </c>
    </row>
    <row r="855" spans="1:32">
      <c r="A855" s="23"/>
      <c r="B855" s="23"/>
      <c r="C855" s="59" t="s">
        <v>22</v>
      </c>
      <c r="D855" s="60">
        <f t="shared" ref="D855:L855" si="487">IF(D861&lt;&gt;0,(D853+D854)/D861,0)</f>
        <v>4.1817131301458907E-2</v>
      </c>
      <c r="E855" s="60">
        <f t="shared" si="487"/>
        <v>0</v>
      </c>
      <c r="F855" s="60">
        <f t="shared" si="487"/>
        <v>0</v>
      </c>
      <c r="G855" s="60">
        <f t="shared" si="487"/>
        <v>0</v>
      </c>
      <c r="H855" s="60">
        <f t="shared" si="487"/>
        <v>0</v>
      </c>
      <c r="I855" s="60">
        <f t="shared" si="487"/>
        <v>0</v>
      </c>
      <c r="J855" s="60">
        <f t="shared" si="487"/>
        <v>0</v>
      </c>
      <c r="K855" s="60">
        <f t="shared" si="487"/>
        <v>0</v>
      </c>
      <c r="L855" s="60">
        <f t="shared" si="487"/>
        <v>0</v>
      </c>
      <c r="M855" s="60">
        <f>IF(M861&lt;&gt;0,(M853+M854)/M861,0)</f>
        <v>0</v>
      </c>
      <c r="N855" s="60">
        <f>IF(N861&lt;&gt;0,(N853+N854)/N861,0)</f>
        <v>0</v>
      </c>
      <c r="O855" s="60">
        <f>IF(O861&lt;&gt;0,(O853+O854)/O861,0)</f>
        <v>0</v>
      </c>
      <c r="P855" s="61">
        <f>IF(P861&lt;&gt;0,(P853+P854)/P861,0)</f>
        <v>4.1817131301458907E-2</v>
      </c>
      <c r="Q855" s="23"/>
      <c r="R855" s="62" t="s">
        <v>20</v>
      </c>
      <c r="S855" s="23"/>
      <c r="T855" s="23" t="str">
        <f>IF(COUNTIF('[3]Correpondance  PREPA MARG'!A:A,'Prépa marge'!C855)=0,IF(U854="démarque connue (valeur)","",T854),'Prépa marge'!C855)</f>
        <v>Epicerie</v>
      </c>
      <c r="U855" s="23" t="str">
        <f t="shared" si="483"/>
        <v/>
      </c>
      <c r="V855" t="str">
        <f>IF(U855="","",IF(U855="CA HT",SUMIF('[3]Correpondance  PREPA MARG'!A:A,'Prépa marge'!T855,'[3]Correpondance  PREPA MARG'!CO:CO),""))</f>
        <v/>
      </c>
      <c r="W855" t="str">
        <f t="shared" si="477"/>
        <v/>
      </c>
      <c r="X855" t="str">
        <f>IF(U855="","",IF(AND(U855="Marge ABACO (valeur)",X849=""),SUMIF('[3]Correpondance  PREPA MARG'!A:A,'Prépa marge'!T855,'[3]Correpondance  PREPA MARG'!DB:DB),""))</f>
        <v/>
      </c>
      <c r="Y855" t="str">
        <f>IF(U855="","",IF(U855="Frais accessoires",SUMIF('[3]Correpondance  PREPA MARG'!A:A,'Prépa marge'!T855,'[3]Correpondance  PREPA MARG'!AO:AO),""))</f>
        <v/>
      </c>
      <c r="Z855" t="str">
        <f>IF(U855="","",IF(U855="Cotisation Centrale",SUMIF('[3]Correpondance  PREPA MARG'!A:A,'Prépa marge'!T855,'[3]Correpondance  PREPA MARG'!BO:BO),""))</f>
        <v/>
      </c>
      <c r="AA855" t="str">
        <f>IF(U855="","",IF(U855="CA HT REEL",SUMIF('[3]Correpondance  PREPA MARG'!A:A,'Prépa marge'!T855,'[3]Correpondance  PREPA MARG'!AB:AB),""))</f>
        <v/>
      </c>
      <c r="AB855" t="str">
        <f>IF(U855="","",IF(U855="CAMV REEL",SUMIF('[3]Correpondance  PREPA MARG'!A:A,'Prépa marge'!T855,'[3]Correpondance  PREPA MARG'!BB:BB),""))</f>
        <v/>
      </c>
      <c r="AC855" t="str">
        <f>IF(U855="","",IF(U855="démarque connue (valeur)",SUMIF('[3]Correpondance  PREPA MARG'!A:A,'Prépa marge'!T855,'[3]Correpondance  PREPA MARG'!DO:DO),""))</f>
        <v/>
      </c>
      <c r="AD855" s="2" t="str">
        <f t="shared" si="482"/>
        <v/>
      </c>
      <c r="AF855" t="s">
        <v>20</v>
      </c>
    </row>
    <row r="856" spans="1:32">
      <c r="A856" s="23"/>
      <c r="B856" s="23"/>
      <c r="C856" s="63" t="s">
        <v>23</v>
      </c>
      <c r="D856" s="64">
        <f>D850+D853+D854</f>
        <v>34724</v>
      </c>
      <c r="E856" s="64">
        <f t="shared" ref="E856:L856" si="488">E850+E853+E854</f>
        <v>0</v>
      </c>
      <c r="F856" s="64">
        <f t="shared" si="488"/>
        <v>0</v>
      </c>
      <c r="G856" s="64">
        <f t="shared" si="488"/>
        <v>0</v>
      </c>
      <c r="H856" s="64">
        <f t="shared" si="488"/>
        <v>0</v>
      </c>
      <c r="I856" s="64">
        <f t="shared" si="488"/>
        <v>0</v>
      </c>
      <c r="J856" s="64">
        <f t="shared" si="488"/>
        <v>0</v>
      </c>
      <c r="K856" s="64">
        <f t="shared" si="488"/>
        <v>0</v>
      </c>
      <c r="L856" s="64">
        <f t="shared" si="488"/>
        <v>0</v>
      </c>
      <c r="M856" s="64">
        <f>M850+M853+M854</f>
        <v>0</v>
      </c>
      <c r="N856" s="64">
        <f>N850+N853+N854</f>
        <v>0</v>
      </c>
      <c r="O856" s="64">
        <f>O850+O853+O854</f>
        <v>0</v>
      </c>
      <c r="P856" s="65">
        <f>SUM(D856:O856)</f>
        <v>34724</v>
      </c>
      <c r="Q856" s="23"/>
      <c r="R856" s="66" t="s">
        <v>20</v>
      </c>
      <c r="S856" s="23"/>
      <c r="T856" s="23" t="str">
        <f>IF(COUNTIF('[3]Correpondance  PREPA MARG'!A:A,'Prépa marge'!C856)=0,IF(U855="démarque connue (valeur)","",T855),'Prépa marge'!C856)</f>
        <v>Epicerie</v>
      </c>
      <c r="U856" s="23" t="str">
        <f t="shared" si="483"/>
        <v/>
      </c>
      <c r="V856" t="str">
        <f>IF(U856="","",IF(U856="CA HT",SUMIF('[3]Correpondance  PREPA MARG'!A:A,'Prépa marge'!T856,'[3]Correpondance  PREPA MARG'!CO:CO),""))</f>
        <v/>
      </c>
      <c r="W856" t="str">
        <f t="shared" ca="1" si="477"/>
        <v/>
      </c>
      <c r="X856" t="str">
        <f>IF(U856="","",IF(AND(U856="Marge ABACO (valeur)",X850=""),SUMIF('[3]Correpondance  PREPA MARG'!A:A,'Prépa marge'!T856,'[3]Correpondance  PREPA MARG'!DB:DB),""))</f>
        <v/>
      </c>
      <c r="Y856" t="str">
        <f>IF(U856="","",IF(U856="Frais accessoires",SUMIF('[3]Correpondance  PREPA MARG'!A:A,'Prépa marge'!T856,'[3]Correpondance  PREPA MARG'!AO:AO),""))</f>
        <v/>
      </c>
      <c r="Z856" t="str">
        <f>IF(U856="","",IF(U856="Cotisation Centrale",SUMIF('[3]Correpondance  PREPA MARG'!A:A,'Prépa marge'!T856,'[3]Correpondance  PREPA MARG'!BO:BO),""))</f>
        <v/>
      </c>
      <c r="AA856" t="str">
        <f>IF(U856="","",IF(U856="CA HT REEL",SUMIF('[3]Correpondance  PREPA MARG'!A:A,'Prépa marge'!T856,'[3]Correpondance  PREPA MARG'!AB:AB),""))</f>
        <v/>
      </c>
      <c r="AB856" t="str">
        <f>IF(U856="","",IF(U856="CAMV REEL",SUMIF('[3]Correpondance  PREPA MARG'!A:A,'Prépa marge'!T856,'[3]Correpondance  PREPA MARG'!BB:BB),""))</f>
        <v/>
      </c>
      <c r="AC856" t="str">
        <f>IF(U856="","",IF(U856="démarque connue (valeur)",SUMIF('[3]Correpondance  PREPA MARG'!A:A,'Prépa marge'!T856,'[3]Correpondance  PREPA MARG'!DO:DO),""))</f>
        <v/>
      </c>
      <c r="AD856" s="2" t="str">
        <f t="shared" ca="1" si="482"/>
        <v/>
      </c>
      <c r="AF856" t="s">
        <v>20</v>
      </c>
    </row>
    <row r="857" spans="1:32">
      <c r="A857" s="23"/>
      <c r="B857" s="23"/>
      <c r="C857" s="63" t="s">
        <v>19</v>
      </c>
      <c r="D857" s="64">
        <f t="shared" ref="D857:L857" si="489">D849-D856</f>
        <v>6814</v>
      </c>
      <c r="E857" s="64">
        <f t="shared" si="489"/>
        <v>0</v>
      </c>
      <c r="F857" s="64">
        <f t="shared" si="489"/>
        <v>0</v>
      </c>
      <c r="G857" s="64">
        <f t="shared" si="489"/>
        <v>0</v>
      </c>
      <c r="H857" s="64">
        <f t="shared" si="489"/>
        <v>0</v>
      </c>
      <c r="I857" s="64">
        <f t="shared" si="489"/>
        <v>0</v>
      </c>
      <c r="J857" s="64">
        <f t="shared" si="489"/>
        <v>0</v>
      </c>
      <c r="K857" s="64">
        <f t="shared" si="489"/>
        <v>0</v>
      </c>
      <c r="L857" s="64">
        <f t="shared" si="489"/>
        <v>0</v>
      </c>
      <c r="M857" s="64">
        <f>M849-M856</f>
        <v>0</v>
      </c>
      <c r="N857" s="64">
        <f>N849-N856</f>
        <v>0</v>
      </c>
      <c r="O857" s="64">
        <f>O849-O856</f>
        <v>0</v>
      </c>
      <c r="P857" s="65">
        <f>SUM(D857:O857)</f>
        <v>6814</v>
      </c>
      <c r="Q857" s="23"/>
      <c r="R857" s="66" t="s">
        <v>20</v>
      </c>
      <c r="S857" s="23"/>
      <c r="T857" s="23" t="str">
        <f>IF(COUNTIF('[3]Correpondance  PREPA MARG'!A:A,'Prépa marge'!C857)=0,IF(U856="démarque connue (valeur)","",T856),'Prépa marge'!C857)</f>
        <v>Epicerie</v>
      </c>
      <c r="U857" s="23" t="str">
        <f t="shared" si="483"/>
        <v>Marge ABACO (valeur)</v>
      </c>
      <c r="V857" t="str">
        <f>IF(U857="","",IF(U857="CA HT",SUMIF('[3]Correpondance  PREPA MARG'!A:A,'Prépa marge'!T857,'[3]Correpondance  PREPA MARG'!CO:CO),""))</f>
        <v/>
      </c>
      <c r="W857" t="str">
        <f t="shared" si="477"/>
        <v/>
      </c>
      <c r="X857" t="str">
        <f ca="1">IF(U857="","",IF(AND(U857="Marge ABACO (valeur)",X851=""),SUMIF('[3]Correpondance  PREPA MARG'!A:A,'Prépa marge'!T857,'[3]Correpondance  PREPA MARG'!DB:DB),""))</f>
        <v/>
      </c>
      <c r="Y857" t="str">
        <f>IF(U857="","",IF(U857="Frais accessoires",SUMIF('[3]Correpondance  PREPA MARG'!A:A,'Prépa marge'!T857,'[3]Correpondance  PREPA MARG'!AO:AO),""))</f>
        <v/>
      </c>
      <c r="Z857" t="str">
        <f>IF(U857="","",IF(U857="Cotisation Centrale",SUMIF('[3]Correpondance  PREPA MARG'!A:A,'Prépa marge'!T857,'[3]Correpondance  PREPA MARG'!BO:BO),""))</f>
        <v/>
      </c>
      <c r="AA857" t="str">
        <f>IF(U857="","",IF(U857="CA HT REEL",SUMIF('[3]Correpondance  PREPA MARG'!A:A,'Prépa marge'!T857,'[3]Correpondance  PREPA MARG'!AB:AB),""))</f>
        <v/>
      </c>
      <c r="AB857" t="str">
        <f>IF(U857="","",IF(U857="CAMV REEL",SUMIF('[3]Correpondance  PREPA MARG'!A:A,'Prépa marge'!T857,'[3]Correpondance  PREPA MARG'!BB:BB),""))</f>
        <v/>
      </c>
      <c r="AC857" t="str">
        <f>IF(U857="","",IF(U857="démarque connue (valeur)",SUMIF('[3]Correpondance  PREPA MARG'!A:A,'Prépa marge'!T857,'[3]Correpondance  PREPA MARG'!DO:DO),""))</f>
        <v/>
      </c>
      <c r="AD857" s="2" t="str">
        <f t="shared" ca="1" si="482"/>
        <v/>
      </c>
      <c r="AF857" t="s">
        <v>20</v>
      </c>
    </row>
    <row r="858" spans="1:32">
      <c r="A858" s="23"/>
      <c r="B858" s="23"/>
      <c r="C858" s="50" t="s">
        <v>24</v>
      </c>
      <c r="D858" s="67">
        <f t="shared" ref="D858:L858" si="490">IF(D849=0,0,D857/D849)</f>
        <v>0.16404256343589002</v>
      </c>
      <c r="E858" s="67">
        <f t="shared" si="490"/>
        <v>0</v>
      </c>
      <c r="F858" s="67">
        <f t="shared" si="490"/>
        <v>0</v>
      </c>
      <c r="G858" s="67">
        <f t="shared" si="490"/>
        <v>0</v>
      </c>
      <c r="H858" s="67">
        <f t="shared" si="490"/>
        <v>0</v>
      </c>
      <c r="I858" s="67">
        <f t="shared" si="490"/>
        <v>0</v>
      </c>
      <c r="J858" s="67">
        <f t="shared" si="490"/>
        <v>0</v>
      </c>
      <c r="K858" s="67">
        <f t="shared" si="490"/>
        <v>0</v>
      </c>
      <c r="L858" s="67">
        <f t="shared" si="490"/>
        <v>0</v>
      </c>
      <c r="M858" s="67">
        <f>IF(M849=0,0,M857/M849)</f>
        <v>0</v>
      </c>
      <c r="N858" s="67">
        <f>IF(N849=0,0,N857/N849)</f>
        <v>0</v>
      </c>
      <c r="O858" s="67">
        <f>IF(O849=0,0,O857/O849)</f>
        <v>0</v>
      </c>
      <c r="P858" s="67">
        <f>IF(P849=0,0,P857/P849)</f>
        <v>0.16404256343589002</v>
      </c>
      <c r="Q858" s="23"/>
      <c r="R858" s="68" t="s">
        <v>20</v>
      </c>
      <c r="S858" s="23"/>
      <c r="T858" s="23" t="str">
        <f>IF(COUNTIF('[3]Correpondance  PREPA MARG'!A:A,'Prépa marge'!C858)=0,IF(U857="démarque connue (valeur)","",T857),'Prépa marge'!C858)</f>
        <v>Epicerie</v>
      </c>
      <c r="U858" s="23" t="str">
        <f t="shared" si="483"/>
        <v/>
      </c>
      <c r="V858" t="str">
        <f>IF(U858="","",IF(U858="CA HT",SUMIF('[3]Correpondance  PREPA MARG'!A:A,'Prépa marge'!T858,'[3]Correpondance  PREPA MARG'!CO:CO),""))</f>
        <v/>
      </c>
      <c r="W858" t="str">
        <f t="shared" si="477"/>
        <v/>
      </c>
      <c r="X858" t="str">
        <f>IF(U858="","",IF(AND(U858="Marge ABACO (valeur)",X852=""),SUMIF('[3]Correpondance  PREPA MARG'!A:A,'Prépa marge'!T858,'[3]Correpondance  PREPA MARG'!DB:DB),""))</f>
        <v/>
      </c>
      <c r="Y858" t="str">
        <f>IF(U858="","",IF(U858="Frais accessoires",SUMIF('[3]Correpondance  PREPA MARG'!A:A,'Prépa marge'!T858,'[3]Correpondance  PREPA MARG'!AO:AO),""))</f>
        <v/>
      </c>
      <c r="Z858" t="str">
        <f>IF(U858="","",IF(U858="Cotisation Centrale",SUMIF('[3]Correpondance  PREPA MARG'!A:A,'Prépa marge'!T858,'[3]Correpondance  PREPA MARG'!BO:BO),""))</f>
        <v/>
      </c>
      <c r="AA858" t="str">
        <f>IF(U858="","",IF(U858="CA HT REEL",SUMIF('[3]Correpondance  PREPA MARG'!A:A,'Prépa marge'!T858,'[3]Correpondance  PREPA MARG'!AB:AB),""))</f>
        <v/>
      </c>
      <c r="AB858" t="str">
        <f>IF(U858="","",IF(U858="CAMV REEL",SUMIF('[3]Correpondance  PREPA MARG'!A:A,'Prépa marge'!T858,'[3]Correpondance  PREPA MARG'!BB:BB),""))</f>
        <v/>
      </c>
      <c r="AC858" t="str">
        <f>IF(U858="","",IF(U858="démarque connue (valeur)",SUMIF('[3]Correpondance  PREPA MARG'!A:A,'Prépa marge'!T858,'[3]Correpondance  PREPA MARG'!DO:DO),""))</f>
        <v/>
      </c>
      <c r="AD858" s="2" t="str">
        <f t="shared" si="482"/>
        <v/>
      </c>
      <c r="AF858" t="s">
        <v>20</v>
      </c>
    </row>
    <row r="859" spans="1:32">
      <c r="A859" s="23"/>
      <c r="B859" s="23"/>
      <c r="C859" s="23"/>
      <c r="D859" s="23"/>
      <c r="E859" s="23"/>
      <c r="F859" s="23"/>
      <c r="G859" s="23"/>
      <c r="H859" s="23"/>
      <c r="I859" s="23"/>
      <c r="J859" s="23"/>
      <c r="K859" s="23"/>
      <c r="L859" s="23"/>
      <c r="M859" s="23"/>
      <c r="N859" s="23"/>
      <c r="O859" s="23"/>
      <c r="P859" s="23"/>
      <c r="Q859" s="23"/>
      <c r="R859" s="29" t="s">
        <v>20</v>
      </c>
      <c r="S859" s="23"/>
      <c r="T859" s="23" t="str">
        <f>IF(COUNTIF('[3]Correpondance  PREPA MARG'!A:A,'Prépa marge'!C859)=0,IF(U858="démarque connue (valeur)","",T858),'Prépa marge'!C859)</f>
        <v>Epicerie</v>
      </c>
      <c r="U859" s="23" t="str">
        <f t="shared" si="483"/>
        <v/>
      </c>
      <c r="V859" t="str">
        <f>IF(U859="","",IF(U859="CA HT",SUMIF('[3]Correpondance  PREPA MARG'!A:A,'Prépa marge'!T859,'[3]Correpondance  PREPA MARG'!CO:CO),""))</f>
        <v/>
      </c>
      <c r="W859" t="str">
        <f t="shared" si="477"/>
        <v/>
      </c>
      <c r="X859" t="str">
        <f>IF(U859="","",IF(AND(U859="Marge ABACO (valeur)",X853=""),SUMIF('[3]Correpondance  PREPA MARG'!A:A,'Prépa marge'!T859,'[3]Correpondance  PREPA MARG'!DB:DB),""))</f>
        <v/>
      </c>
      <c r="Y859" t="str">
        <f>IF(U859="","",IF(U859="Frais accessoires",SUMIF('[3]Correpondance  PREPA MARG'!A:A,'Prépa marge'!T859,'[3]Correpondance  PREPA MARG'!AO:AO),""))</f>
        <v/>
      </c>
      <c r="Z859" t="str">
        <f>IF(U859="","",IF(U859="Cotisation Centrale",SUMIF('[3]Correpondance  PREPA MARG'!A:A,'Prépa marge'!T859,'[3]Correpondance  PREPA MARG'!BO:BO),""))</f>
        <v/>
      </c>
      <c r="AA859" t="str">
        <f>IF(U859="","",IF(U859="CA HT REEL",SUMIF('[3]Correpondance  PREPA MARG'!A:A,'Prépa marge'!T859,'[3]Correpondance  PREPA MARG'!AB:AB),""))</f>
        <v/>
      </c>
      <c r="AB859" t="str">
        <f>IF(U859="","",IF(U859="CAMV REEL",SUMIF('[3]Correpondance  PREPA MARG'!A:A,'Prépa marge'!T859,'[3]Correpondance  PREPA MARG'!BB:BB),""))</f>
        <v/>
      </c>
      <c r="AC859" t="str">
        <f>IF(U859="","",IF(U859="démarque connue (valeur)",SUMIF('[3]Correpondance  PREPA MARG'!A:A,'Prépa marge'!T859,'[3]Correpondance  PREPA MARG'!DO:DO),""))</f>
        <v/>
      </c>
      <c r="AD859" s="2" t="str">
        <f t="shared" si="482"/>
        <v/>
      </c>
      <c r="AF859" t="s">
        <v>20</v>
      </c>
    </row>
    <row r="860" spans="1:32" ht="15.75" thickBot="1">
      <c r="A860" s="23"/>
      <c r="B860" s="23"/>
      <c r="C860" s="30" t="s">
        <v>25</v>
      </c>
      <c r="D860" s="31"/>
      <c r="E860" s="31"/>
      <c r="F860" s="31"/>
      <c r="G860" s="31"/>
      <c r="H860" s="31"/>
      <c r="I860" s="31"/>
      <c r="J860" s="31"/>
      <c r="K860" s="31"/>
      <c r="L860" s="31"/>
      <c r="M860" s="31"/>
      <c r="N860" s="31"/>
      <c r="O860" s="31"/>
      <c r="P860" s="32"/>
      <c r="Q860" s="23"/>
      <c r="R860" s="33" t="s">
        <v>20</v>
      </c>
      <c r="S860" s="23"/>
      <c r="T860" s="23" t="str">
        <f>IF(COUNTIF('[3]Correpondance  PREPA MARG'!A:A,'Prépa marge'!C860)=0,IF(U859="démarque connue (valeur)","",T859),'Prépa marge'!C860)</f>
        <v>Epicerie</v>
      </c>
      <c r="U860" s="23" t="str">
        <f t="shared" si="483"/>
        <v/>
      </c>
      <c r="V860" t="str">
        <f>IF(U860="","",IF(U860="CA HT",SUMIF('[3]Correpondance  PREPA MARG'!A:A,'Prépa marge'!T860,'[3]Correpondance  PREPA MARG'!CO:CO),""))</f>
        <v/>
      </c>
      <c r="W860" t="str">
        <f t="shared" si="477"/>
        <v/>
      </c>
      <c r="X860" t="str">
        <f>IF(U860="","",IF(AND(U860="Marge ABACO (valeur)",X854=""),SUMIF('[3]Correpondance  PREPA MARG'!A:A,'Prépa marge'!T860,'[3]Correpondance  PREPA MARG'!DB:DB),""))</f>
        <v/>
      </c>
      <c r="Y860" t="str">
        <f>IF(U860="","",IF(U860="Frais accessoires",SUMIF('[3]Correpondance  PREPA MARG'!A:A,'Prépa marge'!T860,'[3]Correpondance  PREPA MARG'!AO:AO),""))</f>
        <v/>
      </c>
      <c r="Z860" t="str">
        <f>IF(U860="","",IF(U860="Cotisation Centrale",SUMIF('[3]Correpondance  PREPA MARG'!A:A,'Prépa marge'!T860,'[3]Correpondance  PREPA MARG'!BO:BO),""))</f>
        <v/>
      </c>
      <c r="AA860" t="str">
        <f>IF(U860="","",IF(U860="CA HT REEL",SUMIF('[3]Correpondance  PREPA MARG'!A:A,'Prépa marge'!T860,'[3]Correpondance  PREPA MARG'!AB:AB),""))</f>
        <v/>
      </c>
      <c r="AB860" t="str">
        <f>IF(U860="","",IF(U860="CAMV REEL",SUMIF('[3]Correpondance  PREPA MARG'!A:A,'Prépa marge'!T860,'[3]Correpondance  PREPA MARG'!BB:BB),""))</f>
        <v/>
      </c>
      <c r="AC860" t="str">
        <f>IF(U860="","",IF(U860="démarque connue (valeur)",SUMIF('[3]Correpondance  PREPA MARG'!A:A,'Prépa marge'!T860,'[3]Correpondance  PREPA MARG'!DO:DO),""))</f>
        <v/>
      </c>
      <c r="AD860" s="2" t="str">
        <f t="shared" si="482"/>
        <v/>
      </c>
      <c r="AF860" t="s">
        <v>20</v>
      </c>
    </row>
    <row r="861" spans="1:32">
      <c r="A861" s="23"/>
      <c r="B861" s="23"/>
      <c r="C861" s="69" t="s">
        <v>5</v>
      </c>
      <c r="D861" s="35">
        <v>41538</v>
      </c>
      <c r="E861" s="36"/>
      <c r="F861" s="36"/>
      <c r="G861" s="36"/>
      <c r="H861" s="36"/>
      <c r="I861" s="36"/>
      <c r="J861" s="55"/>
      <c r="K861" s="55"/>
      <c r="L861" s="55"/>
      <c r="M861" s="55"/>
      <c r="N861" s="55"/>
      <c r="O861" s="70"/>
      <c r="P861" s="38">
        <f>SUM(D861:O861)</f>
        <v>41538</v>
      </c>
      <c r="Q861" s="23"/>
      <c r="R861" s="39">
        <v>586657.79</v>
      </c>
      <c r="S861" s="23"/>
      <c r="T861" s="23" t="str">
        <f>IF(COUNTIF('[3]Correpondance  PREPA MARG'!A:A,'Prépa marge'!C861)=0,IF(U860="démarque connue (valeur)","",T860),'Prépa marge'!C861)</f>
        <v>Epicerie</v>
      </c>
      <c r="U861" s="23" t="str">
        <f t="shared" si="483"/>
        <v>CA HT REEL</v>
      </c>
      <c r="V861" t="str">
        <f>IF(U861="","",IF(U861="CA HT",SUMIF('[3]Correpondance  PREPA MARG'!A:A,'Prépa marge'!T861,'[3]Correpondance  PREPA MARG'!CO:CO),""))</f>
        <v/>
      </c>
      <c r="W861" t="str">
        <f t="shared" si="477"/>
        <v/>
      </c>
      <c r="X861" t="str">
        <f>IF(U861="","",IF(AND(U861="Marge ABACO (valeur)",X855=""),SUMIF('[3]Correpondance  PREPA MARG'!A:A,'Prépa marge'!T861,'[3]Correpondance  PREPA MARG'!DB:DB),""))</f>
        <v/>
      </c>
      <c r="Y861" t="str">
        <f>IF(U861="","",IF(U861="Frais accessoires",SUMIF('[3]Correpondance  PREPA MARG'!A:A,'Prépa marge'!T861,'[3]Correpondance  PREPA MARG'!AO:AO),""))</f>
        <v/>
      </c>
      <c r="Z861" t="str">
        <f>IF(U861="","",IF(U861="Cotisation Centrale",SUMIF('[3]Correpondance  PREPA MARG'!A:A,'Prépa marge'!T861,'[3]Correpondance  PREPA MARG'!BO:BO),""))</f>
        <v/>
      </c>
      <c r="AA861">
        <f ca="1">IF(U861="","",IF(U861="CA HT REEL",SUMIF('[3]Correpondance  PREPA MARG'!A:A,'Prépa marge'!T861,'[3]Correpondance  PREPA MARG'!AB:AB),""))</f>
        <v>82640.830000000016</v>
      </c>
      <c r="AB861" t="str">
        <f>IF(U861="","",IF(U861="CAMV REEL",SUMIF('[3]Correpondance  PREPA MARG'!A:A,'Prépa marge'!T861,'[3]Correpondance  PREPA MARG'!BB:BB),""))</f>
        <v/>
      </c>
      <c r="AC861" t="str">
        <f>IF(U861="","",IF(U861="démarque connue (valeur)",SUMIF('[3]Correpondance  PREPA MARG'!A:A,'Prépa marge'!T861,'[3]Correpondance  PREPA MARG'!DO:DO),""))</f>
        <v/>
      </c>
      <c r="AD861" s="2">
        <f ca="1">IF(SUM(V861:AC861)=0,"",IF(U861="Marge ABACO (valeur)","",SUM(V861:AC861)-P861))</f>
        <v>41102.830000000016</v>
      </c>
      <c r="AF861">
        <v>650802.52000000014</v>
      </c>
    </row>
    <row r="862" spans="1:32" ht="15.75" thickBot="1">
      <c r="A862" s="23"/>
      <c r="B862" s="23"/>
      <c r="C862" s="58" t="s">
        <v>6</v>
      </c>
      <c r="D862" s="41">
        <v>33201</v>
      </c>
      <c r="E862" s="42"/>
      <c r="F862" s="42"/>
      <c r="G862" s="42"/>
      <c r="H862" s="42"/>
      <c r="I862" s="42"/>
      <c r="J862" s="42"/>
      <c r="K862" s="42"/>
      <c r="L862" s="42"/>
      <c r="M862" s="71"/>
      <c r="N862" s="71"/>
      <c r="O862" s="72"/>
      <c r="P862" s="56">
        <f>SUM(D862:O862)</f>
        <v>33201</v>
      </c>
      <c r="Q862" s="23"/>
      <c r="R862" s="57">
        <v>423158.46000000089</v>
      </c>
      <c r="S862" s="23"/>
      <c r="T862" s="23" t="str">
        <f>IF(COUNTIF('[3]Correpondance  PREPA MARG'!A:A,'Prépa marge'!C862)=0,IF(U861="démarque connue (valeur)","",T861),'Prépa marge'!C862)</f>
        <v>Epicerie</v>
      </c>
      <c r="U862" s="23" t="str">
        <f t="shared" si="483"/>
        <v>CAMV REEL</v>
      </c>
      <c r="V862" t="str">
        <f>IF(U862="","",IF(U862="CA HT",SUMIF('[3]Correpondance  PREPA MARG'!A:A,'Prépa marge'!T862,'[3]Correpondance  PREPA MARG'!CO:CO),""))</f>
        <v/>
      </c>
      <c r="W862" t="str">
        <f t="shared" si="477"/>
        <v/>
      </c>
      <c r="X862" t="str">
        <f>IF(U862="","",IF(AND(U862="Marge ABACO (valeur)",X856=""),SUMIF('[3]Correpondance  PREPA MARG'!A:A,'Prépa marge'!T862,'[3]Correpondance  PREPA MARG'!DB:DB),""))</f>
        <v/>
      </c>
      <c r="Y862" t="str">
        <f>IF(U862="","",IF(U862="Frais accessoires",SUMIF('[3]Correpondance  PREPA MARG'!A:A,'Prépa marge'!T862,'[3]Correpondance  PREPA MARG'!AO:AO),""))</f>
        <v/>
      </c>
      <c r="Z862" t="str">
        <f>IF(U862="","",IF(U862="Cotisation Centrale",SUMIF('[3]Correpondance  PREPA MARG'!A:A,'Prépa marge'!T862,'[3]Correpondance  PREPA MARG'!BO:BO),""))</f>
        <v/>
      </c>
      <c r="AA862" t="str">
        <f>IF(U862="","",IF(U862="CA HT REEL",SUMIF('[3]Correpondance  PREPA MARG'!A:A,'Prépa marge'!T862,'[3]Correpondance  PREPA MARG'!AB:AB),""))</f>
        <v/>
      </c>
      <c r="AB862">
        <f ca="1">IF(U862="","",IF(U862="CAMV REEL",SUMIF('[3]Correpondance  PREPA MARG'!A:A,'Prépa marge'!T862,'[3]Correpondance  PREPA MARG'!BB:BB),""))</f>
        <v>64415.87000000001</v>
      </c>
      <c r="AC862" t="str">
        <f>IF(U862="","",IF(U862="démarque connue (valeur)",SUMIF('[3]Correpondance  PREPA MARG'!A:A,'Prépa marge'!T862,'[3]Correpondance  PREPA MARG'!DO:DO),""))</f>
        <v/>
      </c>
      <c r="AD862" s="2">
        <f t="shared" ca="1" si="482"/>
        <v>31214.87000000001</v>
      </c>
      <c r="AF862">
        <v>495831.77999999997</v>
      </c>
    </row>
    <row r="863" spans="1:32">
      <c r="A863" s="23"/>
      <c r="B863" s="23"/>
      <c r="C863" s="59" t="s">
        <v>26</v>
      </c>
      <c r="D863" s="73">
        <f t="shared" ref="D863:L863" si="491">D861-D862-D853-D854</f>
        <v>6600</v>
      </c>
      <c r="E863" s="73">
        <f t="shared" si="491"/>
        <v>0</v>
      </c>
      <c r="F863" s="73">
        <f t="shared" si="491"/>
        <v>0</v>
      </c>
      <c r="G863" s="73">
        <f t="shared" si="491"/>
        <v>0</v>
      </c>
      <c r="H863" s="73">
        <f t="shared" si="491"/>
        <v>0</v>
      </c>
      <c r="I863" s="73">
        <f t="shared" si="491"/>
        <v>0</v>
      </c>
      <c r="J863" s="73">
        <f t="shared" si="491"/>
        <v>0</v>
      </c>
      <c r="K863" s="73">
        <f t="shared" si="491"/>
        <v>0</v>
      </c>
      <c r="L863" s="73">
        <f t="shared" si="491"/>
        <v>0</v>
      </c>
      <c r="M863" s="73">
        <f>M861-M862-M853-M854</f>
        <v>0</v>
      </c>
      <c r="N863" s="73">
        <f>N861-N862-N853-N854</f>
        <v>0</v>
      </c>
      <c r="O863" s="73">
        <f>O861-O862-O853-O854</f>
        <v>0</v>
      </c>
      <c r="P863" s="74">
        <f>SUM(D863:O863)</f>
        <v>6600</v>
      </c>
      <c r="Q863" s="23"/>
      <c r="R863" s="57" t="s">
        <v>20</v>
      </c>
      <c r="S863" s="23"/>
      <c r="T863" s="23" t="str">
        <f>IF(COUNTIF('[3]Correpondance  PREPA MARG'!A:A,'Prépa marge'!C863)=0,IF(U862="démarque connue (valeur)","",T862),'Prépa marge'!C863)</f>
        <v>Epicerie</v>
      </c>
      <c r="U863" s="23" t="str">
        <f t="shared" si="483"/>
        <v/>
      </c>
      <c r="V863" t="str">
        <f>IF(U863="","",IF(U863="CA HT",SUMIF('[3]Correpondance  PREPA MARG'!A:A,'Prépa marge'!T863,'[3]Correpondance  PREPA MARG'!CO:CO),""))</f>
        <v/>
      </c>
      <c r="W863" t="str">
        <f t="shared" si="477"/>
        <v/>
      </c>
      <c r="X863" t="str">
        <f>IF(U863="","",IF(AND(U863="Marge ABACO (valeur)",X857=""),SUMIF('[3]Correpondance  PREPA MARG'!A:A,'Prépa marge'!T863,'[3]Correpondance  PREPA MARG'!DB:DB),""))</f>
        <v/>
      </c>
      <c r="Y863" t="str">
        <f>IF(U863="","",IF(U863="Frais accessoires",SUMIF('[3]Correpondance  PREPA MARG'!A:A,'Prépa marge'!T863,'[3]Correpondance  PREPA MARG'!AO:AO),""))</f>
        <v/>
      </c>
      <c r="Z863" t="str">
        <f>IF(U863="","",IF(U863="Cotisation Centrale",SUMIF('[3]Correpondance  PREPA MARG'!A:A,'Prépa marge'!T863,'[3]Correpondance  PREPA MARG'!BO:BO),""))</f>
        <v/>
      </c>
      <c r="AA863" t="str">
        <f>IF(U863="","",IF(U863="CA HT REEL",SUMIF('[3]Correpondance  PREPA MARG'!A:A,'Prépa marge'!T863,'[3]Correpondance  PREPA MARG'!AB:AB),""))</f>
        <v/>
      </c>
      <c r="AB863" t="str">
        <f>IF(U863="","",IF(U863="CAMV REEL",SUMIF('[3]Correpondance  PREPA MARG'!A:A,'Prépa marge'!T863,'[3]Correpondance  PREPA MARG'!BB:BB),""))</f>
        <v/>
      </c>
      <c r="AC863" t="str">
        <f>IF(U863="","",IF(U863="démarque connue (valeur)",SUMIF('[3]Correpondance  PREPA MARG'!A:A,'Prépa marge'!T863,'[3]Correpondance  PREPA MARG'!DO:DO),""))</f>
        <v/>
      </c>
      <c r="AD863" s="2" t="str">
        <f t="shared" si="482"/>
        <v/>
      </c>
      <c r="AF863" t="s">
        <v>20</v>
      </c>
    </row>
    <row r="864" spans="1:32">
      <c r="A864" s="23"/>
      <c r="B864" s="23"/>
      <c r="C864" s="50" t="s">
        <v>27</v>
      </c>
      <c r="D864" s="67" t="str">
        <f t="shared" ref="D864:L864" si="492">IF(D886="ABACO","     néant",IF(D849=0,0,D863/D861))</f>
        <v xml:space="preserve">     néant</v>
      </c>
      <c r="E864" s="67" t="str">
        <f t="shared" si="492"/>
        <v xml:space="preserve">     néant</v>
      </c>
      <c r="F864" s="67" t="str">
        <f t="shared" si="492"/>
        <v xml:space="preserve">     néant</v>
      </c>
      <c r="G864" s="67" t="str">
        <f t="shared" si="492"/>
        <v xml:space="preserve">     néant</v>
      </c>
      <c r="H864" s="67" t="str">
        <f t="shared" si="492"/>
        <v xml:space="preserve">     néant</v>
      </c>
      <c r="I864" s="67">
        <f t="shared" si="492"/>
        <v>0</v>
      </c>
      <c r="J864" s="67" t="str">
        <f t="shared" si="492"/>
        <v xml:space="preserve">     néant</v>
      </c>
      <c r="K864" s="67" t="str">
        <f t="shared" si="492"/>
        <v xml:space="preserve">     néant</v>
      </c>
      <c r="L864" s="67" t="str">
        <f t="shared" si="492"/>
        <v xml:space="preserve">     néant</v>
      </c>
      <c r="M864" s="67" t="str">
        <f>IF(M886="ABACO","     néant",IF(M849=0,0,M863/M861))</f>
        <v xml:space="preserve">     néant</v>
      </c>
      <c r="N864" s="67" t="str">
        <f>IF(N886="ABACO","     néant",IF(N849=0,0,N863/N861))</f>
        <v xml:space="preserve">     néant</v>
      </c>
      <c r="O864" s="67">
        <f>IF(O886="ABACO","     néant",IF(O849=0,0,O863/O861))</f>
        <v>0</v>
      </c>
      <c r="P864" s="67">
        <f>IF(P886="ABACO","     néant",IF(P849=0,0,P863/P861))</f>
        <v>0.15889065434060379</v>
      </c>
      <c r="Q864" s="23"/>
      <c r="R864" s="68" t="s">
        <v>20</v>
      </c>
      <c r="S864" s="23"/>
      <c r="T864" s="23" t="str">
        <f>IF(COUNTIF('[3]Correpondance  PREPA MARG'!A:A,'Prépa marge'!C864)=0,IF(U863="démarque connue (valeur)","",T863),'Prépa marge'!C864)</f>
        <v>Epicerie</v>
      </c>
      <c r="U864" s="23" t="str">
        <f t="shared" si="483"/>
        <v/>
      </c>
      <c r="V864" t="str">
        <f>IF(U864="","",IF(U864="CA HT",SUMIF('[3]Correpondance  PREPA MARG'!A:A,'Prépa marge'!T864,'[3]Correpondance  PREPA MARG'!CO:CO),""))</f>
        <v/>
      </c>
      <c r="W864" t="str">
        <f t="shared" si="477"/>
        <v/>
      </c>
      <c r="X864" t="str">
        <f>IF(U864="","",IF(AND(U864="Marge ABACO (valeur)",X858=""),SUMIF('[3]Correpondance  PREPA MARG'!A:A,'Prépa marge'!T864,'[3]Correpondance  PREPA MARG'!DB:DB),""))</f>
        <v/>
      </c>
      <c r="Y864" t="str">
        <f>IF(U864="","",IF(U864="Frais accessoires",SUMIF('[3]Correpondance  PREPA MARG'!A:A,'Prépa marge'!T864,'[3]Correpondance  PREPA MARG'!AO:AO),""))</f>
        <v/>
      </c>
      <c r="Z864" t="str">
        <f>IF(U864="","",IF(U864="Cotisation Centrale",SUMIF('[3]Correpondance  PREPA MARG'!A:A,'Prépa marge'!T864,'[3]Correpondance  PREPA MARG'!BO:BO),""))</f>
        <v/>
      </c>
      <c r="AA864" t="str">
        <f>IF(U864="","",IF(U864="CA HT REEL",SUMIF('[3]Correpondance  PREPA MARG'!A:A,'Prépa marge'!T864,'[3]Correpondance  PREPA MARG'!AB:AB),""))</f>
        <v/>
      </c>
      <c r="AB864" t="str">
        <f>IF(U864="","",IF(U864="CAMV REEL",SUMIF('[3]Correpondance  PREPA MARG'!A:A,'Prépa marge'!T864,'[3]Correpondance  PREPA MARG'!BB:BB),""))</f>
        <v/>
      </c>
      <c r="AC864" t="str">
        <f>IF(U864="","",IF(U864="démarque connue (valeur)",SUMIF('[3]Correpondance  PREPA MARG'!A:A,'Prépa marge'!T864,'[3]Correpondance  PREPA MARG'!DO:DO),""))</f>
        <v/>
      </c>
      <c r="AD864" s="2" t="str">
        <f t="shared" si="482"/>
        <v/>
      </c>
      <c r="AF864" t="s">
        <v>20</v>
      </c>
    </row>
    <row r="865" spans="1:32">
      <c r="A865" s="23"/>
      <c r="B865" s="23"/>
      <c r="C865" s="23"/>
      <c r="D865" s="23"/>
      <c r="E865" s="23"/>
      <c r="F865" s="23"/>
      <c r="G865" s="23"/>
      <c r="H865" s="23"/>
      <c r="I865" s="23"/>
      <c r="J865" s="23"/>
      <c r="K865" s="23"/>
      <c r="L865" s="23"/>
      <c r="M865" s="23"/>
      <c r="N865" s="23"/>
      <c r="O865" s="23"/>
      <c r="P865" s="23"/>
      <c r="Q865" s="23"/>
      <c r="R865" s="29" t="s">
        <v>20</v>
      </c>
      <c r="S865" s="23"/>
      <c r="T865" s="23" t="str">
        <f>IF(COUNTIF('[3]Correpondance  PREPA MARG'!A:A,'Prépa marge'!C865)=0,IF(U864="démarque connue (valeur)","",T864),'Prépa marge'!C865)</f>
        <v>Epicerie</v>
      </c>
      <c r="U865" s="23" t="str">
        <f t="shared" si="483"/>
        <v/>
      </c>
      <c r="V865" t="str">
        <f>IF(U865="","",IF(U865="CA HT",SUMIF('[3]Correpondance  PREPA MARG'!A:A,'Prépa marge'!T865,'[3]Correpondance  PREPA MARG'!CO:CO),""))</f>
        <v/>
      </c>
      <c r="W865" t="str">
        <f t="shared" si="477"/>
        <v/>
      </c>
      <c r="X865" t="str">
        <f>IF(U865="","",IF(AND(U865="Marge ABACO (valeur)",X859=""),SUMIF('[3]Correpondance  PREPA MARG'!A:A,'Prépa marge'!T865,'[3]Correpondance  PREPA MARG'!DB:DB),""))</f>
        <v/>
      </c>
      <c r="Y865" t="str">
        <f>IF(U865="","",IF(U865="Frais accessoires",SUMIF('[3]Correpondance  PREPA MARG'!A:A,'Prépa marge'!T865,'[3]Correpondance  PREPA MARG'!AO:AO),""))</f>
        <v/>
      </c>
      <c r="Z865" t="str">
        <f>IF(U865="","",IF(U865="Cotisation Centrale",SUMIF('[3]Correpondance  PREPA MARG'!A:A,'Prépa marge'!T865,'[3]Correpondance  PREPA MARG'!BO:BO),""))</f>
        <v/>
      </c>
      <c r="AA865" t="str">
        <f>IF(U865="","",IF(U865="CA HT REEL",SUMIF('[3]Correpondance  PREPA MARG'!A:A,'Prépa marge'!T865,'[3]Correpondance  PREPA MARG'!AB:AB),""))</f>
        <v/>
      </c>
      <c r="AB865" t="str">
        <f>IF(U865="","",IF(U865="CAMV REEL",SUMIF('[3]Correpondance  PREPA MARG'!A:A,'Prépa marge'!T865,'[3]Correpondance  PREPA MARG'!BB:BB),""))</f>
        <v/>
      </c>
      <c r="AC865" t="str">
        <f>IF(U865="","",IF(U865="démarque connue (valeur)",SUMIF('[3]Correpondance  PREPA MARG'!A:A,'Prépa marge'!T865,'[3]Correpondance  PREPA MARG'!DO:DO),""))</f>
        <v/>
      </c>
      <c r="AD865" s="2" t="str">
        <f t="shared" si="482"/>
        <v/>
      </c>
      <c r="AF865" t="s">
        <v>20</v>
      </c>
    </row>
    <row r="866" spans="1:32">
      <c r="A866" s="23"/>
      <c r="B866" s="23"/>
      <c r="C866" s="75" t="s">
        <v>28</v>
      </c>
      <c r="D866" s="76" t="str">
        <f t="shared" ref="D866:L866" si="493">IF(D886="ABACO","       NA",D858-D864)</f>
        <v xml:space="preserve">       NA</v>
      </c>
      <c r="E866" s="76" t="str">
        <f t="shared" si="493"/>
        <v xml:space="preserve">       NA</v>
      </c>
      <c r="F866" s="76" t="str">
        <f t="shared" si="493"/>
        <v xml:space="preserve">       NA</v>
      </c>
      <c r="G866" s="76" t="str">
        <f t="shared" si="493"/>
        <v xml:space="preserve">       NA</v>
      </c>
      <c r="H866" s="76" t="str">
        <f t="shared" si="493"/>
        <v xml:space="preserve">       NA</v>
      </c>
      <c r="I866" s="76">
        <f t="shared" si="493"/>
        <v>0</v>
      </c>
      <c r="J866" s="76" t="str">
        <f t="shared" si="493"/>
        <v xml:space="preserve">       NA</v>
      </c>
      <c r="K866" s="76" t="str">
        <f t="shared" si="493"/>
        <v xml:space="preserve">       NA</v>
      </c>
      <c r="L866" s="76" t="str">
        <f t="shared" si="493"/>
        <v xml:space="preserve">       NA</v>
      </c>
      <c r="M866" s="76" t="str">
        <f>IF(M886="ABACO","       NA",M858-M864)</f>
        <v xml:space="preserve">       NA</v>
      </c>
      <c r="N866" s="76" t="str">
        <f>IF(N886="ABACO","       NA",N858-N864)</f>
        <v xml:space="preserve">       NA</v>
      </c>
      <c r="O866" s="76">
        <f>IF(O886="ABACO","       NA",O858-O864)</f>
        <v>0</v>
      </c>
      <c r="P866" s="76">
        <f>IF(P886="ABACO","       NA",P858-P864)</f>
        <v>5.1519090952862334E-3</v>
      </c>
      <c r="Q866" s="23"/>
      <c r="R866" s="77" t="s">
        <v>20</v>
      </c>
      <c r="S866" s="23"/>
      <c r="T866" s="23" t="str">
        <f>IF(COUNTIF('[3]Correpondance  PREPA MARG'!A:A,'Prépa marge'!C866)=0,IF(U865="démarque connue (valeur)","",T865),'Prépa marge'!C866)</f>
        <v>Epicerie</v>
      </c>
      <c r="U866" s="23" t="str">
        <f t="shared" si="483"/>
        <v/>
      </c>
      <c r="V866" t="str">
        <f>IF(U866="","",IF(U866="CA HT",SUMIF('[3]Correpondance  PREPA MARG'!A:A,'Prépa marge'!T866,'[3]Correpondance  PREPA MARG'!CO:CO),""))</f>
        <v/>
      </c>
      <c r="W866" t="str">
        <f t="shared" si="477"/>
        <v/>
      </c>
      <c r="X866" t="str">
        <f>IF(U866="","",IF(AND(U866="Marge ABACO (valeur)",X860=""),SUMIF('[3]Correpondance  PREPA MARG'!A:A,'Prépa marge'!T866,'[3]Correpondance  PREPA MARG'!DB:DB),""))</f>
        <v/>
      </c>
      <c r="Y866" t="str">
        <f>IF(U866="","",IF(U866="Frais accessoires",SUMIF('[3]Correpondance  PREPA MARG'!A:A,'Prépa marge'!T866,'[3]Correpondance  PREPA MARG'!AO:AO),""))</f>
        <v/>
      </c>
      <c r="Z866" t="str">
        <f>IF(U866="","",IF(U866="Cotisation Centrale",SUMIF('[3]Correpondance  PREPA MARG'!A:A,'Prépa marge'!T866,'[3]Correpondance  PREPA MARG'!BO:BO),""))</f>
        <v/>
      </c>
      <c r="AA866" t="str">
        <f>IF(U866="","",IF(U866="CA HT REEL",SUMIF('[3]Correpondance  PREPA MARG'!A:A,'Prépa marge'!T866,'[3]Correpondance  PREPA MARG'!AB:AB),""))</f>
        <v/>
      </c>
      <c r="AB866" t="str">
        <f>IF(U866="","",IF(U866="CAMV REEL",SUMIF('[3]Correpondance  PREPA MARG'!A:A,'Prépa marge'!T866,'[3]Correpondance  PREPA MARG'!BB:BB),""))</f>
        <v/>
      </c>
      <c r="AC866" t="str">
        <f>IF(U866="","",IF(U866="démarque connue (valeur)",SUMIF('[3]Correpondance  PREPA MARG'!A:A,'Prépa marge'!T866,'[3]Correpondance  PREPA MARG'!DO:DO),""))</f>
        <v/>
      </c>
      <c r="AD866" s="2" t="str">
        <f t="shared" si="482"/>
        <v/>
      </c>
      <c r="AF866" t="s">
        <v>20</v>
      </c>
    </row>
    <row r="867" spans="1:32">
      <c r="A867" s="23"/>
      <c r="B867" s="23"/>
      <c r="C867" s="23"/>
      <c r="D867" s="23"/>
      <c r="E867" s="23"/>
      <c r="F867" s="23"/>
      <c r="G867" s="23"/>
      <c r="H867" s="23"/>
      <c r="I867" s="23"/>
      <c r="J867" s="23"/>
      <c r="K867" s="23"/>
      <c r="L867" s="23"/>
      <c r="M867" s="23"/>
      <c r="N867" s="23"/>
      <c r="O867" s="23"/>
      <c r="P867" s="23"/>
      <c r="Q867" s="23"/>
      <c r="R867" s="29" t="s">
        <v>20</v>
      </c>
      <c r="S867" s="23"/>
      <c r="T867" s="23" t="str">
        <f>IF(COUNTIF('[3]Correpondance  PREPA MARG'!A:A,'Prépa marge'!C867)=0,IF(U866="démarque connue (valeur)","",T866),'Prépa marge'!C867)</f>
        <v>Epicerie</v>
      </c>
      <c r="U867" s="23" t="str">
        <f t="shared" si="483"/>
        <v/>
      </c>
      <c r="V867" t="str">
        <f>IF(U867="","",IF(U867="CA HT",SUMIF('[3]Correpondance  PREPA MARG'!A:A,'Prépa marge'!T867,'[3]Correpondance  PREPA MARG'!CO:CO),""))</f>
        <v/>
      </c>
      <c r="W867" t="str">
        <f t="shared" si="477"/>
        <v/>
      </c>
      <c r="X867" t="str">
        <f>IF(U867="","",IF(AND(U867="Marge ABACO (valeur)",X861=""),SUMIF('[3]Correpondance  PREPA MARG'!A:A,'Prépa marge'!T867,'[3]Correpondance  PREPA MARG'!DB:DB),""))</f>
        <v/>
      </c>
      <c r="Y867" t="str">
        <f>IF(U867="","",IF(U867="Frais accessoires",SUMIF('[3]Correpondance  PREPA MARG'!A:A,'Prépa marge'!T867,'[3]Correpondance  PREPA MARG'!AO:AO),""))</f>
        <v/>
      </c>
      <c r="Z867" t="str">
        <f>IF(U867="","",IF(U867="Cotisation Centrale",SUMIF('[3]Correpondance  PREPA MARG'!A:A,'Prépa marge'!T867,'[3]Correpondance  PREPA MARG'!BO:BO),""))</f>
        <v/>
      </c>
      <c r="AA867" t="str">
        <f>IF(U867="","",IF(U867="CA HT REEL",SUMIF('[3]Correpondance  PREPA MARG'!A:A,'Prépa marge'!T867,'[3]Correpondance  PREPA MARG'!AB:AB),""))</f>
        <v/>
      </c>
      <c r="AB867" t="str">
        <f>IF(U867="","",IF(U867="CAMV REEL",SUMIF('[3]Correpondance  PREPA MARG'!A:A,'Prépa marge'!T867,'[3]Correpondance  PREPA MARG'!BB:BB),""))</f>
        <v/>
      </c>
      <c r="AC867" t="str">
        <f>IF(U867="","",IF(U867="démarque connue (valeur)",SUMIF('[3]Correpondance  PREPA MARG'!A:A,'Prépa marge'!T867,'[3]Correpondance  PREPA MARG'!DO:DO),""))</f>
        <v/>
      </c>
      <c r="AD867" s="2" t="str">
        <f t="shared" si="482"/>
        <v/>
      </c>
      <c r="AF867" t="s">
        <v>20</v>
      </c>
    </row>
    <row r="868" spans="1:32" ht="15.75" thickBot="1">
      <c r="A868" s="23"/>
      <c r="B868" s="23"/>
      <c r="C868" s="30" t="s">
        <v>29</v>
      </c>
      <c r="D868" s="31"/>
      <c r="E868" s="31"/>
      <c r="F868" s="31"/>
      <c r="G868" s="31"/>
      <c r="H868" s="31"/>
      <c r="I868" s="31"/>
      <c r="J868" s="31"/>
      <c r="K868" s="31"/>
      <c r="L868" s="31"/>
      <c r="M868" s="31"/>
      <c r="N868" s="31"/>
      <c r="O868" s="31"/>
      <c r="P868" s="32"/>
      <c r="Q868" s="23"/>
      <c r="R868" s="33" t="s">
        <v>20</v>
      </c>
      <c r="S868" s="23"/>
      <c r="T868" s="23" t="str">
        <f>IF(COUNTIF('[3]Correpondance  PREPA MARG'!A:A,'Prépa marge'!C868)=0,IF(U867="démarque connue (valeur)","",T867),'Prépa marge'!C868)</f>
        <v>Epicerie</v>
      </c>
      <c r="U868" s="23" t="str">
        <f t="shared" si="483"/>
        <v/>
      </c>
      <c r="V868" t="str">
        <f>IF(U868="","",IF(U868="CA HT",SUMIF('[3]Correpondance  PREPA MARG'!A:A,'Prépa marge'!T868,'[3]Correpondance  PREPA MARG'!CO:CO),""))</f>
        <v/>
      </c>
      <c r="W868" t="str">
        <f t="shared" si="477"/>
        <v/>
      </c>
      <c r="X868" t="str">
        <f>IF(U868="","",IF(AND(U868="Marge ABACO (valeur)",X862=""),SUMIF('[3]Correpondance  PREPA MARG'!A:A,'Prépa marge'!T868,'[3]Correpondance  PREPA MARG'!DB:DB),""))</f>
        <v/>
      </c>
      <c r="Y868" t="str">
        <f>IF(U868="","",IF(U868="Frais accessoires",SUMIF('[3]Correpondance  PREPA MARG'!A:A,'Prépa marge'!T868,'[3]Correpondance  PREPA MARG'!AO:AO),""))</f>
        <v/>
      </c>
      <c r="Z868" t="str">
        <f>IF(U868="","",IF(U868="Cotisation Centrale",SUMIF('[3]Correpondance  PREPA MARG'!A:A,'Prépa marge'!T868,'[3]Correpondance  PREPA MARG'!BO:BO),""))</f>
        <v/>
      </c>
      <c r="AA868" t="str">
        <f>IF(U868="","",IF(U868="CA HT REEL",SUMIF('[3]Correpondance  PREPA MARG'!A:A,'Prépa marge'!T868,'[3]Correpondance  PREPA MARG'!AB:AB),""))</f>
        <v/>
      </c>
      <c r="AB868" t="str">
        <f>IF(U868="","",IF(U868="CAMV REEL",SUMIF('[3]Correpondance  PREPA MARG'!A:A,'Prépa marge'!T868,'[3]Correpondance  PREPA MARG'!BB:BB),""))</f>
        <v/>
      </c>
      <c r="AC868" t="str">
        <f>IF(U868="","",IF(U868="démarque connue (valeur)",SUMIF('[3]Correpondance  PREPA MARG'!A:A,'Prépa marge'!T868,'[3]Correpondance  PREPA MARG'!DO:DO),""))</f>
        <v/>
      </c>
      <c r="AD868" s="2" t="str">
        <f t="shared" si="482"/>
        <v/>
      </c>
      <c r="AF868" t="s">
        <v>20</v>
      </c>
    </row>
    <row r="869" spans="1:32" ht="15.75" thickBot="1">
      <c r="A869" s="23"/>
      <c r="B869" s="23"/>
      <c r="C869" s="54" t="s">
        <v>7</v>
      </c>
      <c r="D869" s="78">
        <v>214</v>
      </c>
      <c r="E869" s="79"/>
      <c r="F869" s="79"/>
      <c r="G869" s="79"/>
      <c r="H869" s="79"/>
      <c r="I869" s="79"/>
      <c r="J869" s="79"/>
      <c r="K869" s="79"/>
      <c r="L869" s="79"/>
      <c r="M869" s="79"/>
      <c r="N869" s="79"/>
      <c r="O869" s="80"/>
      <c r="P869" s="44">
        <f>SUM(D869:O869)</f>
        <v>214</v>
      </c>
      <c r="Q869" s="23"/>
      <c r="R869" s="45">
        <v>522</v>
      </c>
      <c r="S869" s="23"/>
      <c r="T869" s="23" t="str">
        <f>IF(COUNTIF('[3]Correpondance  PREPA MARG'!A:A,'Prépa marge'!C869)=0,IF(U868="démarque connue (valeur)","",T868),'Prépa marge'!C869)</f>
        <v>Epicerie</v>
      </c>
      <c r="U869" s="23" t="str">
        <f t="shared" si="483"/>
        <v>démarque connue (valeur)</v>
      </c>
      <c r="V869" t="str">
        <f>IF(U869="","",IF(U869="CA HT",SUMIF('[3]Correpondance  PREPA MARG'!A:A,'Prépa marge'!T869,'[3]Correpondance  PREPA MARG'!CO:CO),""))</f>
        <v/>
      </c>
      <c r="W869" t="str">
        <f t="shared" si="477"/>
        <v/>
      </c>
      <c r="X869" t="str">
        <f>IF(U869="","",IF(AND(U869="Marge ABACO (valeur)",X863=""),SUMIF('[3]Correpondance  PREPA MARG'!A:A,'Prépa marge'!T869,'[3]Correpondance  PREPA MARG'!DB:DB),""))</f>
        <v/>
      </c>
      <c r="Y869" t="str">
        <f>IF(U869="","",IF(U869="Frais accessoires",SUMIF('[3]Correpondance  PREPA MARG'!A:A,'Prépa marge'!T869,'[3]Correpondance  PREPA MARG'!AO:AO),""))</f>
        <v/>
      </c>
      <c r="Z869" t="str">
        <f>IF(U869="","",IF(U869="Cotisation Centrale",SUMIF('[3]Correpondance  PREPA MARG'!A:A,'Prépa marge'!T869,'[3]Correpondance  PREPA MARG'!BO:BO),""))</f>
        <v/>
      </c>
      <c r="AA869" t="str">
        <f>IF(U869="","",IF(U869="CA HT REEL",SUMIF('[3]Correpondance  PREPA MARG'!A:A,'Prépa marge'!T869,'[3]Correpondance  PREPA MARG'!AB:AB),""))</f>
        <v/>
      </c>
      <c r="AB869" t="str">
        <f>IF(U869="","",IF(U869="CAMV REEL",SUMIF('[3]Correpondance  PREPA MARG'!A:A,'Prépa marge'!T869,'[3]Correpondance  PREPA MARG'!BB:BB),""))</f>
        <v/>
      </c>
      <c r="AC869">
        <f ca="1">IF(U869="","",IF(U869="démarque connue (valeur)",SUMIF('[3]Correpondance  PREPA MARG'!A:A,'Prépa marge'!T869,'[3]Correpondance  PREPA MARG'!DO:DO),""))</f>
        <v>397</v>
      </c>
      <c r="AD869" s="2">
        <f t="shared" ca="1" si="482"/>
        <v>183</v>
      </c>
      <c r="AF869">
        <v>1581</v>
      </c>
    </row>
    <row r="870" spans="1:32" ht="15.75" thickBot="1">
      <c r="A870" s="23"/>
      <c r="B870" s="23"/>
      <c r="C870" s="59" t="s">
        <v>30</v>
      </c>
      <c r="D870" s="81">
        <f t="shared" ref="D870:L870" si="494">IF(D861=0,0,D869/D861)</f>
        <v>5.1519090952862438E-3</v>
      </c>
      <c r="E870" s="81">
        <f t="shared" si="494"/>
        <v>0</v>
      </c>
      <c r="F870" s="81">
        <f t="shared" si="494"/>
        <v>0</v>
      </c>
      <c r="G870" s="81">
        <f t="shared" si="494"/>
        <v>0</v>
      </c>
      <c r="H870" s="81">
        <f t="shared" si="494"/>
        <v>0</v>
      </c>
      <c r="I870" s="81">
        <f t="shared" si="494"/>
        <v>0</v>
      </c>
      <c r="J870" s="81">
        <f t="shared" si="494"/>
        <v>0</v>
      </c>
      <c r="K870" s="81">
        <f t="shared" si="494"/>
        <v>0</v>
      </c>
      <c r="L870" s="81">
        <f t="shared" si="494"/>
        <v>0</v>
      </c>
      <c r="M870" s="81">
        <f>IF(M861=0,0,M869/M861)</f>
        <v>0</v>
      </c>
      <c r="N870" s="81">
        <f>IF(N861=0,0,N869/N861)</f>
        <v>0</v>
      </c>
      <c r="O870" s="81">
        <f>IF(O861=0,0,O869/O861)</f>
        <v>0</v>
      </c>
      <c r="P870" s="82">
        <f>IF(P861=0,0,P869/P861)</f>
        <v>5.1519090952862438E-3</v>
      </c>
      <c r="Q870" s="23"/>
      <c r="R870" s="83" t="s">
        <v>20</v>
      </c>
      <c r="S870" s="23"/>
      <c r="T870" s="23" t="str">
        <f>IF(COUNTIF('[3]Correpondance  PREPA MARG'!A:A,'Prépa marge'!C870)=0,IF(U869="démarque connue (valeur)","",T869),'Prépa marge'!C870)</f>
        <v/>
      </c>
      <c r="U870" s="23" t="str">
        <f t="shared" si="483"/>
        <v/>
      </c>
      <c r="V870" t="str">
        <f>IF(U870="","",IF(U870="CA HT",SUMIF('[3]Correpondance  PREPA MARG'!A:A,'Prépa marge'!T870,'[3]Correpondance  PREPA MARG'!CO:CO),""))</f>
        <v/>
      </c>
      <c r="W870" t="str">
        <f t="shared" si="477"/>
        <v/>
      </c>
      <c r="X870" t="str">
        <f>IF(U870="","",IF(AND(U870="Marge ABACO (valeur)",X864=""),SUMIF('[3]Correpondance  PREPA MARG'!A:A,'Prépa marge'!T870,'[3]Correpondance  PREPA MARG'!DB:DB),""))</f>
        <v/>
      </c>
      <c r="Y870" t="str">
        <f>IF(U870="","",IF(U870="Frais accessoires",SUMIF('[3]Correpondance  PREPA MARG'!A:A,'Prépa marge'!T870,'[3]Correpondance  PREPA MARG'!AO:AO),""))</f>
        <v/>
      </c>
      <c r="Z870" t="str">
        <f>IF(U870="","",IF(U870="Cotisation Centrale",SUMIF('[3]Correpondance  PREPA MARG'!A:A,'Prépa marge'!T870,'[3]Correpondance  PREPA MARG'!BO:BO),""))</f>
        <v/>
      </c>
      <c r="AA870" t="str">
        <f>IF(U870="","",IF(U870="CA HT REEL",SUMIF('[3]Correpondance  PREPA MARG'!A:A,'Prépa marge'!T870,'[3]Correpondance  PREPA MARG'!AB:AB),""))</f>
        <v/>
      </c>
      <c r="AB870" t="str">
        <f>IF(U870="","",IF(U870="CAMV REEL",SUMIF('[3]Correpondance  PREPA MARG'!A:A,'Prépa marge'!T870,'[3]Correpondance  PREPA MARG'!BB:BB),""))</f>
        <v/>
      </c>
      <c r="AC870" t="str">
        <f>IF(U870="","",IF(U870="démarque connue (valeur)",SUMIF('[3]Correpondance  PREPA MARG'!A:A,'Prépa marge'!T870,'[3]Correpondance  PREPA MARG'!DO:DO),""))</f>
        <v/>
      </c>
      <c r="AD870" s="2" t="str">
        <f t="shared" si="482"/>
        <v/>
      </c>
      <c r="AF870" t="s">
        <v>20</v>
      </c>
    </row>
    <row r="871" spans="1:32" ht="15.75" thickBot="1">
      <c r="A871" s="23"/>
      <c r="B871" s="23"/>
      <c r="C871" s="84" t="s">
        <v>31</v>
      </c>
      <c r="D871" s="85">
        <v>5.0000000000000001E-3</v>
      </c>
      <c r="E871" s="86">
        <v>5.0000000000000001E-3</v>
      </c>
      <c r="F871" s="86">
        <v>5.0000000000000001E-3</v>
      </c>
      <c r="G871" s="86">
        <v>5.0000000000000001E-3</v>
      </c>
      <c r="H871" s="86">
        <v>5.0000000000000001E-3</v>
      </c>
      <c r="I871" s="86">
        <v>5.0000000000000001E-3</v>
      </c>
      <c r="J871" s="86">
        <v>5.0000000000000001E-3</v>
      </c>
      <c r="K871" s="86">
        <v>5.0000000000000001E-3</v>
      </c>
      <c r="L871" s="86">
        <v>5.0000000000000001E-3</v>
      </c>
      <c r="M871" s="86">
        <v>5.0000000000000001E-3</v>
      </c>
      <c r="N871" s="86">
        <v>5.0000000000000001E-3</v>
      </c>
      <c r="O871" s="87">
        <v>5.0000000000000001E-3</v>
      </c>
      <c r="P871" s="88">
        <f>IF(P861&lt;&gt;0,P872/P861,0)</f>
        <v>5.0000000000000001E-3</v>
      </c>
      <c r="Q871" s="23"/>
      <c r="R871" s="83" t="s">
        <v>20</v>
      </c>
      <c r="S871" s="23"/>
      <c r="T871" s="23" t="str">
        <f>IF(COUNTIF('[3]Correpondance  PREPA MARG'!A:A,'Prépa marge'!C871)=0,IF(U870="démarque connue (valeur)","",T870),'Prépa marge'!C871)</f>
        <v/>
      </c>
      <c r="U871" s="23" t="str">
        <f t="shared" si="483"/>
        <v/>
      </c>
      <c r="V871" t="str">
        <f>IF(U871="","",IF(U871="CA HT",SUMIF('[3]Correpondance  PREPA MARG'!A:A,'Prépa marge'!T871,'[3]Correpondance  PREPA MARG'!CO:CO),""))</f>
        <v/>
      </c>
      <c r="W871" t="str">
        <f t="shared" si="477"/>
        <v/>
      </c>
      <c r="X871" t="str">
        <f>IF(U871="","",IF(AND(U871="Marge ABACO (valeur)",X865=""),SUMIF('[3]Correpondance  PREPA MARG'!A:A,'Prépa marge'!T871,'[3]Correpondance  PREPA MARG'!DB:DB),""))</f>
        <v/>
      </c>
      <c r="Y871" t="str">
        <f>IF(U871="","",IF(U871="Frais accessoires",SUMIF('[3]Correpondance  PREPA MARG'!A:A,'Prépa marge'!T871,'[3]Correpondance  PREPA MARG'!AO:AO),""))</f>
        <v/>
      </c>
      <c r="Z871" t="str">
        <f>IF(U871="","",IF(U871="Cotisation Centrale",SUMIF('[3]Correpondance  PREPA MARG'!A:A,'Prépa marge'!T871,'[3]Correpondance  PREPA MARG'!BO:BO),""))</f>
        <v/>
      </c>
      <c r="AA871" t="str">
        <f>IF(U871="","",IF(U871="CA HT REEL",SUMIF('[3]Correpondance  PREPA MARG'!A:A,'Prépa marge'!T871,'[3]Correpondance  PREPA MARG'!AB:AB),""))</f>
        <v/>
      </c>
      <c r="AB871" t="str">
        <f>IF(U871="","",IF(U871="CAMV REEL",SUMIF('[3]Correpondance  PREPA MARG'!A:A,'Prépa marge'!T871,'[3]Correpondance  PREPA MARG'!BB:BB),""))</f>
        <v/>
      </c>
      <c r="AC871" t="str">
        <f>IF(U871="","",IF(U871="démarque connue (valeur)",SUMIF('[3]Correpondance  PREPA MARG'!A:A,'Prépa marge'!T871,'[3]Correpondance  PREPA MARG'!DO:DO),""))</f>
        <v/>
      </c>
      <c r="AD871" s="2" t="str">
        <f t="shared" si="482"/>
        <v/>
      </c>
      <c r="AF871" t="s">
        <v>20</v>
      </c>
    </row>
    <row r="872" spans="1:32" ht="15.75" thickBot="1">
      <c r="A872" s="23"/>
      <c r="B872" s="23"/>
      <c r="C872" s="89" t="s">
        <v>32</v>
      </c>
      <c r="D872" s="47">
        <f t="shared" ref="D872:L872" si="495">D861*D871</f>
        <v>207.69</v>
      </c>
      <c r="E872" s="47">
        <f t="shared" si="495"/>
        <v>0</v>
      </c>
      <c r="F872" s="47">
        <f t="shared" si="495"/>
        <v>0</v>
      </c>
      <c r="G872" s="47">
        <f t="shared" si="495"/>
        <v>0</v>
      </c>
      <c r="H872" s="47">
        <f t="shared" si="495"/>
        <v>0</v>
      </c>
      <c r="I872" s="47">
        <f t="shared" si="495"/>
        <v>0</v>
      </c>
      <c r="J872" s="47">
        <f t="shared" si="495"/>
        <v>0</v>
      </c>
      <c r="K872" s="47">
        <f t="shared" si="495"/>
        <v>0</v>
      </c>
      <c r="L872" s="47">
        <f t="shared" si="495"/>
        <v>0</v>
      </c>
      <c r="M872" s="47">
        <f>M861*M871</f>
        <v>0</v>
      </c>
      <c r="N872" s="47">
        <f>N861*N871</f>
        <v>0</v>
      </c>
      <c r="O872" s="47">
        <f>O861*O871</f>
        <v>0</v>
      </c>
      <c r="P872" s="90">
        <f>SUM(D872:O872)</f>
        <v>207.69</v>
      </c>
      <c r="Q872" s="23"/>
      <c r="R872" s="91" t="s">
        <v>20</v>
      </c>
      <c r="S872" s="92"/>
      <c r="T872" s="23" t="str">
        <f>IF(COUNTIF('[3]Correpondance  PREPA MARG'!A:A,'Prépa marge'!C872)=0,IF(U871="démarque connue (valeur)","",T871),'Prépa marge'!C872)</f>
        <v/>
      </c>
      <c r="U872" s="23" t="str">
        <f t="shared" si="483"/>
        <v/>
      </c>
      <c r="V872" t="str">
        <f>IF(U872="","",IF(U872="CA HT",SUMIF('[3]Correpondance  PREPA MARG'!A:A,'Prépa marge'!T872,'[3]Correpondance  PREPA MARG'!CO:CO),""))</f>
        <v/>
      </c>
      <c r="W872" t="str">
        <f t="shared" si="477"/>
        <v/>
      </c>
      <c r="X872" t="str">
        <f>IF(U872="","",IF(AND(U872="Marge ABACO (valeur)",X866=""),SUMIF('[3]Correpondance  PREPA MARG'!A:A,'Prépa marge'!T872,'[3]Correpondance  PREPA MARG'!DB:DB),""))</f>
        <v/>
      </c>
      <c r="Y872" t="str">
        <f>IF(U872="","",IF(U872="Frais accessoires",SUMIF('[3]Correpondance  PREPA MARG'!A:A,'Prépa marge'!T872,'[3]Correpondance  PREPA MARG'!AO:AO),""))</f>
        <v/>
      </c>
      <c r="Z872" t="str">
        <f>IF(U872="","",IF(U872="Cotisation Centrale",SUMIF('[3]Correpondance  PREPA MARG'!A:A,'Prépa marge'!T872,'[3]Correpondance  PREPA MARG'!BO:BO),""))</f>
        <v/>
      </c>
      <c r="AA872" t="str">
        <f>IF(U872="","",IF(U872="CA HT REEL",SUMIF('[3]Correpondance  PREPA MARG'!A:A,'Prépa marge'!T872,'[3]Correpondance  PREPA MARG'!AB:AB),""))</f>
        <v/>
      </c>
      <c r="AB872" t="str">
        <f>IF(U872="","",IF(U872="CAMV REEL",SUMIF('[3]Correpondance  PREPA MARG'!A:A,'Prépa marge'!T872,'[3]Correpondance  PREPA MARG'!BB:BB),""))</f>
        <v/>
      </c>
      <c r="AC872" t="str">
        <f>IF(U872="","",IF(U872="démarque connue (valeur)",SUMIF('[3]Correpondance  PREPA MARG'!A:A,'Prépa marge'!T872,'[3]Correpondance  PREPA MARG'!DO:DO),""))</f>
        <v/>
      </c>
      <c r="AD872" s="2" t="str">
        <f t="shared" si="482"/>
        <v/>
      </c>
      <c r="AF872" t="s">
        <v>20</v>
      </c>
    </row>
    <row r="873" spans="1:32" ht="15.75" thickBot="1">
      <c r="A873" s="23"/>
      <c r="B873" s="23"/>
      <c r="C873" s="84" t="s">
        <v>33</v>
      </c>
      <c r="D873" s="93"/>
      <c r="E873" s="94"/>
      <c r="F873" s="94"/>
      <c r="G873" s="94"/>
      <c r="H873" s="94"/>
      <c r="I873" s="94"/>
      <c r="J873" s="94"/>
      <c r="K873" s="94"/>
      <c r="L873" s="94"/>
      <c r="M873" s="94"/>
      <c r="N873" s="94"/>
      <c r="O873" s="95"/>
      <c r="P873" s="96">
        <f>SUM(D873:O873)</f>
        <v>0</v>
      </c>
      <c r="Q873" s="23"/>
      <c r="R873" s="91" t="s">
        <v>20</v>
      </c>
      <c r="S873" s="92"/>
      <c r="T873" s="23" t="str">
        <f>IF(COUNTIF('[3]Correpondance  PREPA MARG'!A:A,'Prépa marge'!C873)=0,IF(U872="démarque connue (valeur)","",T872),'Prépa marge'!C873)</f>
        <v/>
      </c>
      <c r="U873" s="23" t="str">
        <f t="shared" si="483"/>
        <v/>
      </c>
      <c r="V873" t="str">
        <f>IF(U873="","",IF(U873="CA HT",SUMIF('[3]Correpondance  PREPA MARG'!A:A,'Prépa marge'!T873,'[3]Correpondance  PREPA MARG'!CO:CO),""))</f>
        <v/>
      </c>
      <c r="W873" t="str">
        <f t="shared" si="477"/>
        <v/>
      </c>
      <c r="X873" t="str">
        <f>IF(U873="","",IF(AND(U873="Marge ABACO (valeur)",X867=""),SUMIF('[3]Correpondance  PREPA MARG'!A:A,'Prépa marge'!T873,'[3]Correpondance  PREPA MARG'!DB:DB),""))</f>
        <v/>
      </c>
      <c r="Y873" t="str">
        <f>IF(U873="","",IF(U873="Frais accessoires",SUMIF('[3]Correpondance  PREPA MARG'!A:A,'Prépa marge'!T873,'[3]Correpondance  PREPA MARG'!AO:AO),""))</f>
        <v/>
      </c>
      <c r="Z873" t="str">
        <f>IF(U873="","",IF(U873="Cotisation Centrale",SUMIF('[3]Correpondance  PREPA MARG'!A:A,'Prépa marge'!T873,'[3]Correpondance  PREPA MARG'!BO:BO),""))</f>
        <v/>
      </c>
      <c r="AA873" t="str">
        <f>IF(U873="","",IF(U873="CA HT REEL",SUMIF('[3]Correpondance  PREPA MARG'!A:A,'Prépa marge'!T873,'[3]Correpondance  PREPA MARG'!AB:AB),""))</f>
        <v/>
      </c>
      <c r="AB873" t="str">
        <f>IF(U873="","",IF(U873="CAMV REEL",SUMIF('[3]Correpondance  PREPA MARG'!A:A,'Prépa marge'!T873,'[3]Correpondance  PREPA MARG'!BB:BB),""))</f>
        <v/>
      </c>
      <c r="AC873" t="str">
        <f>IF(U873="","",IF(U873="démarque connue (valeur)",SUMIF('[3]Correpondance  PREPA MARG'!A:A,'Prépa marge'!T873,'[3]Correpondance  PREPA MARG'!DO:DO),""))</f>
        <v/>
      </c>
      <c r="AD873" s="2" t="str">
        <f t="shared" si="482"/>
        <v/>
      </c>
      <c r="AF873" t="s">
        <v>20</v>
      </c>
    </row>
    <row r="874" spans="1:32">
      <c r="A874" s="23"/>
      <c r="B874" s="23"/>
      <c r="C874" s="59" t="s">
        <v>34</v>
      </c>
      <c r="D874" s="81">
        <f t="shared" ref="D874:L874" si="496">IF(D861&lt;&gt;0,D873/D861,0)</f>
        <v>0</v>
      </c>
      <c r="E874" s="81">
        <f t="shared" si="496"/>
        <v>0</v>
      </c>
      <c r="F874" s="81">
        <f t="shared" si="496"/>
        <v>0</v>
      </c>
      <c r="G874" s="81">
        <f t="shared" si="496"/>
        <v>0</v>
      </c>
      <c r="H874" s="81">
        <f t="shared" si="496"/>
        <v>0</v>
      </c>
      <c r="I874" s="81">
        <f t="shared" si="496"/>
        <v>0</v>
      </c>
      <c r="J874" s="81">
        <f t="shared" si="496"/>
        <v>0</v>
      </c>
      <c r="K874" s="81">
        <f t="shared" si="496"/>
        <v>0</v>
      </c>
      <c r="L874" s="81">
        <f t="shared" si="496"/>
        <v>0</v>
      </c>
      <c r="M874" s="81">
        <f>IF(M861&lt;&gt;0,M873/M861,0)</f>
        <v>0</v>
      </c>
      <c r="N874" s="81">
        <f>IF(N861&lt;&gt;0,N873/N861,0)</f>
        <v>0</v>
      </c>
      <c r="O874" s="81">
        <f>IF(O861&lt;&gt;0,O873/O861,0)</f>
        <v>0</v>
      </c>
      <c r="P874" s="82">
        <f>IF(P861&lt;&gt;0,P873/P861,0)</f>
        <v>0</v>
      </c>
      <c r="Q874" s="23"/>
      <c r="R874" s="83" t="s">
        <v>20</v>
      </c>
      <c r="S874" s="97"/>
      <c r="T874" s="23" t="str">
        <f>IF(COUNTIF('[3]Correpondance  PREPA MARG'!A:A,'Prépa marge'!C874)=0,IF(U873="démarque connue (valeur)","",T873),'Prépa marge'!C874)</f>
        <v/>
      </c>
      <c r="U874" s="23" t="str">
        <f t="shared" si="483"/>
        <v/>
      </c>
      <c r="V874" t="str">
        <f>IF(U874="","",IF(U874="CA HT",SUMIF('[3]Correpondance  PREPA MARG'!A:A,'Prépa marge'!T874,'[3]Correpondance  PREPA MARG'!CO:CO),""))</f>
        <v/>
      </c>
      <c r="W874" t="str">
        <f t="shared" si="477"/>
        <v/>
      </c>
      <c r="X874" t="str">
        <f>IF(U874="","",IF(AND(U874="Marge ABACO (valeur)",X868=""),SUMIF('[3]Correpondance  PREPA MARG'!A:A,'Prépa marge'!T874,'[3]Correpondance  PREPA MARG'!DB:DB),""))</f>
        <v/>
      </c>
      <c r="Y874" t="str">
        <f>IF(U874="","",IF(U874="Frais accessoires",SUMIF('[3]Correpondance  PREPA MARG'!A:A,'Prépa marge'!T874,'[3]Correpondance  PREPA MARG'!AO:AO),""))</f>
        <v/>
      </c>
      <c r="Z874" t="str">
        <f>IF(U874="","",IF(U874="Cotisation Centrale",SUMIF('[3]Correpondance  PREPA MARG'!A:A,'Prépa marge'!T874,'[3]Correpondance  PREPA MARG'!BO:BO),""))</f>
        <v/>
      </c>
      <c r="AA874" t="str">
        <f>IF(U874="","",IF(U874="CA HT REEL",SUMIF('[3]Correpondance  PREPA MARG'!A:A,'Prépa marge'!T874,'[3]Correpondance  PREPA MARG'!AB:AB),""))</f>
        <v/>
      </c>
      <c r="AB874" t="str">
        <f>IF(U874="","",IF(U874="CAMV REEL",SUMIF('[3]Correpondance  PREPA MARG'!A:A,'Prépa marge'!T874,'[3]Correpondance  PREPA MARG'!BB:BB),""))</f>
        <v/>
      </c>
      <c r="AC874" t="str">
        <f>IF(U874="","",IF(U874="démarque connue (valeur)",SUMIF('[3]Correpondance  PREPA MARG'!A:A,'Prépa marge'!T874,'[3]Correpondance  PREPA MARG'!DO:DO),""))</f>
        <v/>
      </c>
      <c r="AD874" s="2" t="str">
        <f t="shared" si="482"/>
        <v/>
      </c>
      <c r="AF874" t="s">
        <v>20</v>
      </c>
    </row>
    <row r="875" spans="1:32">
      <c r="A875" s="23"/>
      <c r="B875" s="23"/>
      <c r="C875" s="59" t="s">
        <v>35</v>
      </c>
      <c r="D875" s="98">
        <f>D849-D861</f>
        <v>0</v>
      </c>
      <c r="E875" s="98">
        <f>E849-E861</f>
        <v>0</v>
      </c>
      <c r="F875" s="98">
        <f>F849-F861</f>
        <v>0</v>
      </c>
      <c r="G875" s="98">
        <f t="shared" ref="G875:L875" si="497">G849-G861</f>
        <v>0</v>
      </c>
      <c r="H875" s="98">
        <f t="shared" si="497"/>
        <v>0</v>
      </c>
      <c r="I875" s="98">
        <f t="shared" si="497"/>
        <v>0</v>
      </c>
      <c r="J875" s="98">
        <f t="shared" si="497"/>
        <v>0</v>
      </c>
      <c r="K875" s="98">
        <f t="shared" si="497"/>
        <v>0</v>
      </c>
      <c r="L875" s="98">
        <f t="shared" si="497"/>
        <v>0</v>
      </c>
      <c r="M875" s="98">
        <f>M849-M861</f>
        <v>0</v>
      </c>
      <c r="N875" s="98">
        <f>N849-N861</f>
        <v>0</v>
      </c>
      <c r="O875" s="98">
        <f>O849-O861</f>
        <v>0</v>
      </c>
      <c r="P875" s="74">
        <f>SUM(D875:O875)</f>
        <v>0</v>
      </c>
      <c r="Q875" s="23"/>
      <c r="R875" s="57" t="s">
        <v>20</v>
      </c>
      <c r="S875" s="92"/>
      <c r="T875" s="23" t="str">
        <f>IF(COUNTIF('[3]Correpondance  PREPA MARG'!A:A,'Prépa marge'!C875)=0,IF(U874="démarque connue (valeur)","",T874),'Prépa marge'!C875)</f>
        <v/>
      </c>
      <c r="U875" s="23" t="str">
        <f t="shared" si="483"/>
        <v/>
      </c>
      <c r="V875" t="str">
        <f>IF(U875="","",IF(U875="CA HT",SUMIF('[3]Correpondance  PREPA MARG'!A:A,'Prépa marge'!T875,'[3]Correpondance  PREPA MARG'!CO:CO),""))</f>
        <v/>
      </c>
      <c r="W875" t="str">
        <f t="shared" si="477"/>
        <v/>
      </c>
      <c r="X875" t="str">
        <f>IF(U875="","",IF(AND(U875="Marge ABACO (valeur)",X869=""),SUMIF('[3]Correpondance  PREPA MARG'!A:A,'Prépa marge'!T875,'[3]Correpondance  PREPA MARG'!DB:DB),""))</f>
        <v/>
      </c>
      <c r="Y875" t="str">
        <f>IF(U875="","",IF(U875="Frais accessoires",SUMIF('[3]Correpondance  PREPA MARG'!A:A,'Prépa marge'!T875,'[3]Correpondance  PREPA MARG'!AO:AO),""))</f>
        <v/>
      </c>
      <c r="Z875" t="str">
        <f>IF(U875="","",IF(U875="Cotisation Centrale",SUMIF('[3]Correpondance  PREPA MARG'!A:A,'Prépa marge'!T875,'[3]Correpondance  PREPA MARG'!BO:BO),""))</f>
        <v/>
      </c>
      <c r="AA875" t="str">
        <f>IF(U875="","",IF(U875="CA HT REEL",SUMIF('[3]Correpondance  PREPA MARG'!A:A,'Prépa marge'!T875,'[3]Correpondance  PREPA MARG'!AB:AB),""))</f>
        <v/>
      </c>
      <c r="AB875" t="str">
        <f>IF(U875="","",IF(U875="CAMV REEL",SUMIF('[3]Correpondance  PREPA MARG'!A:A,'Prépa marge'!T875,'[3]Correpondance  PREPA MARG'!BB:BB),""))</f>
        <v/>
      </c>
      <c r="AC875" t="str">
        <f>IF(U875="","",IF(U875="démarque connue (valeur)",SUMIF('[3]Correpondance  PREPA MARG'!A:A,'Prépa marge'!T875,'[3]Correpondance  PREPA MARG'!DO:DO),""))</f>
        <v/>
      </c>
      <c r="AD875" s="2" t="str">
        <f t="shared" si="482"/>
        <v/>
      </c>
      <c r="AF875" t="s">
        <v>20</v>
      </c>
    </row>
    <row r="876" spans="1:32">
      <c r="A876" s="23"/>
      <c r="B876" s="23"/>
      <c r="C876" s="59" t="s">
        <v>22</v>
      </c>
      <c r="D876" s="99">
        <f t="shared" ref="D876:L876" si="498">IF(D861&lt;&gt;0,D875/D861,0)</f>
        <v>0</v>
      </c>
      <c r="E876" s="99">
        <f t="shared" si="498"/>
        <v>0</v>
      </c>
      <c r="F876" s="99">
        <f t="shared" si="498"/>
        <v>0</v>
      </c>
      <c r="G876" s="99">
        <f t="shared" si="498"/>
        <v>0</v>
      </c>
      <c r="H876" s="99">
        <f t="shared" si="498"/>
        <v>0</v>
      </c>
      <c r="I876" s="99">
        <f t="shared" si="498"/>
        <v>0</v>
      </c>
      <c r="J876" s="99">
        <f t="shared" si="498"/>
        <v>0</v>
      </c>
      <c r="K876" s="99">
        <f t="shared" si="498"/>
        <v>0</v>
      </c>
      <c r="L876" s="99">
        <f t="shared" si="498"/>
        <v>0</v>
      </c>
      <c r="M876" s="99">
        <f>IF(M861&lt;&gt;0,M875/M861,0)</f>
        <v>0</v>
      </c>
      <c r="N876" s="99">
        <f>IF(N861&lt;&gt;0,N875/N861,0)</f>
        <v>0</v>
      </c>
      <c r="O876" s="99">
        <f>IF(O861&lt;&gt;0,O875/O861,0)</f>
        <v>0</v>
      </c>
      <c r="P876" s="61">
        <f>IF(P861&lt;&gt;0,P875/P861,0)</f>
        <v>0</v>
      </c>
      <c r="Q876" s="23"/>
      <c r="R876" s="62" t="s">
        <v>20</v>
      </c>
      <c r="S876" s="92"/>
      <c r="T876" s="23" t="str">
        <f>IF(COUNTIF('[3]Correpondance  PREPA MARG'!A:A,'Prépa marge'!C876)=0,IF(U875="démarque connue (valeur)","",T875),'Prépa marge'!C876)</f>
        <v/>
      </c>
      <c r="U876" s="23" t="str">
        <f t="shared" si="483"/>
        <v/>
      </c>
      <c r="V876" t="str">
        <f>IF(U876="","",IF(U876="CA HT",SUMIF('[3]Correpondance  PREPA MARG'!A:A,'Prépa marge'!T876,'[3]Correpondance  PREPA MARG'!CO:CO),""))</f>
        <v/>
      </c>
      <c r="W876" t="str">
        <f t="shared" si="477"/>
        <v/>
      </c>
      <c r="X876" t="str">
        <f>IF(U876="","",IF(AND(U876="Marge ABACO (valeur)",X870=""),SUMIF('[3]Correpondance  PREPA MARG'!A:A,'Prépa marge'!T876,'[3]Correpondance  PREPA MARG'!DB:DB),""))</f>
        <v/>
      </c>
      <c r="Y876" t="str">
        <f>IF(U876="","",IF(U876="Frais accessoires",SUMIF('[3]Correpondance  PREPA MARG'!A:A,'Prépa marge'!T876,'[3]Correpondance  PREPA MARG'!AO:AO),""))</f>
        <v/>
      </c>
      <c r="Z876" t="str">
        <f>IF(U876="","",IF(U876="Cotisation Centrale",SUMIF('[3]Correpondance  PREPA MARG'!A:A,'Prépa marge'!T876,'[3]Correpondance  PREPA MARG'!BO:BO),""))</f>
        <v/>
      </c>
      <c r="AA876" t="str">
        <f>IF(U876="","",IF(U876="CA HT REEL",SUMIF('[3]Correpondance  PREPA MARG'!A:A,'Prépa marge'!T876,'[3]Correpondance  PREPA MARG'!AB:AB),""))</f>
        <v/>
      </c>
      <c r="AB876" t="str">
        <f>IF(U876="","",IF(U876="CAMV REEL",SUMIF('[3]Correpondance  PREPA MARG'!A:A,'Prépa marge'!T876,'[3]Correpondance  PREPA MARG'!BB:BB),""))</f>
        <v/>
      </c>
      <c r="AC876" t="str">
        <f>IF(U876="","",IF(U876="démarque connue (valeur)",SUMIF('[3]Correpondance  PREPA MARG'!A:A,'Prépa marge'!T876,'[3]Correpondance  PREPA MARG'!DO:DO),""))</f>
        <v/>
      </c>
      <c r="AD876" s="2" t="str">
        <f t="shared" si="482"/>
        <v/>
      </c>
      <c r="AF876" t="s">
        <v>20</v>
      </c>
    </row>
    <row r="877" spans="1:32">
      <c r="A877" s="23"/>
      <c r="B877" s="23"/>
      <c r="C877" s="100" t="s">
        <v>36</v>
      </c>
      <c r="D877" s="47">
        <f t="shared" ref="D877:L877" si="499">D857-D869-D872-D873-D875</f>
        <v>6392.31</v>
      </c>
      <c r="E877" s="47">
        <f t="shared" si="499"/>
        <v>0</v>
      </c>
      <c r="F877" s="47">
        <f t="shared" si="499"/>
        <v>0</v>
      </c>
      <c r="G877" s="47">
        <f t="shared" si="499"/>
        <v>0</v>
      </c>
      <c r="H877" s="47">
        <f t="shared" si="499"/>
        <v>0</v>
      </c>
      <c r="I877" s="47">
        <f t="shared" si="499"/>
        <v>0</v>
      </c>
      <c r="J877" s="47">
        <f t="shared" si="499"/>
        <v>0</v>
      </c>
      <c r="K877" s="47">
        <f t="shared" si="499"/>
        <v>0</v>
      </c>
      <c r="L877" s="47">
        <f t="shared" si="499"/>
        <v>0</v>
      </c>
      <c r="M877" s="47">
        <f>M857-M869-M872-M873-M875</f>
        <v>0</v>
      </c>
      <c r="N877" s="47">
        <f>N857-N869-N872-N873-N875</f>
        <v>0</v>
      </c>
      <c r="O877" s="47">
        <f>O857-O869-O872-O873-O875</f>
        <v>0</v>
      </c>
      <c r="P877" s="101">
        <f>SUM(D877:O877)</f>
        <v>6392.31</v>
      </c>
      <c r="Q877" s="23"/>
      <c r="R877" s="102" t="s">
        <v>20</v>
      </c>
      <c r="S877" s="92"/>
      <c r="T877" s="23" t="str">
        <f>IF(COUNTIF('[3]Correpondance  PREPA MARG'!A:A,'Prépa marge'!C877)=0,IF(U876="démarque connue (valeur)","",T876),'Prépa marge'!C877)</f>
        <v/>
      </c>
      <c r="U877" s="23" t="str">
        <f t="shared" si="483"/>
        <v/>
      </c>
      <c r="V877" t="str">
        <f>IF(U877="","",IF(U877="CA HT",SUMIF('[3]Correpondance  PREPA MARG'!A:A,'Prépa marge'!T877,'[3]Correpondance  PREPA MARG'!CO:CO),""))</f>
        <v/>
      </c>
      <c r="W877" t="str">
        <f t="shared" si="477"/>
        <v/>
      </c>
      <c r="X877" t="str">
        <f>IF(U877="","",IF(AND(U877="Marge ABACO (valeur)",X871=""),SUMIF('[3]Correpondance  PREPA MARG'!A:A,'Prépa marge'!T877,'[3]Correpondance  PREPA MARG'!DB:DB),""))</f>
        <v/>
      </c>
      <c r="Y877" t="str">
        <f>IF(U877="","",IF(U877="Frais accessoires",SUMIF('[3]Correpondance  PREPA MARG'!A:A,'Prépa marge'!T877,'[3]Correpondance  PREPA MARG'!AO:AO),""))</f>
        <v/>
      </c>
      <c r="Z877" t="str">
        <f>IF(U877="","",IF(U877="Cotisation Centrale",SUMIF('[3]Correpondance  PREPA MARG'!A:A,'Prépa marge'!T877,'[3]Correpondance  PREPA MARG'!BO:BO),""))</f>
        <v/>
      </c>
      <c r="AA877" t="str">
        <f>IF(U877="","",IF(U877="CA HT REEL",SUMIF('[3]Correpondance  PREPA MARG'!A:A,'Prépa marge'!T877,'[3]Correpondance  PREPA MARG'!AB:AB),""))</f>
        <v/>
      </c>
      <c r="AB877" t="str">
        <f>IF(U877="","",IF(U877="CAMV REEL",SUMIF('[3]Correpondance  PREPA MARG'!A:A,'Prépa marge'!T877,'[3]Correpondance  PREPA MARG'!BB:BB),""))</f>
        <v/>
      </c>
      <c r="AC877" t="str">
        <f>IF(U877="","",IF(U877="démarque connue (valeur)",SUMIF('[3]Correpondance  PREPA MARG'!A:A,'Prépa marge'!T877,'[3]Correpondance  PREPA MARG'!DO:DO),""))</f>
        <v/>
      </c>
      <c r="AD877" s="2" t="str">
        <f t="shared" si="482"/>
        <v/>
      </c>
      <c r="AF877" t="s">
        <v>20</v>
      </c>
    </row>
    <row r="878" spans="1:32">
      <c r="A878" s="23"/>
      <c r="B878" s="23"/>
      <c r="C878" s="50" t="s">
        <v>37</v>
      </c>
      <c r="D878" s="67">
        <f t="shared" ref="D878:L878" si="500">D870+D871+D874+D876</f>
        <v>1.0151909095286245E-2</v>
      </c>
      <c r="E878" s="67">
        <f t="shared" si="500"/>
        <v>5.0000000000000001E-3</v>
      </c>
      <c r="F878" s="67">
        <f t="shared" si="500"/>
        <v>5.0000000000000001E-3</v>
      </c>
      <c r="G878" s="67">
        <f t="shared" si="500"/>
        <v>5.0000000000000001E-3</v>
      </c>
      <c r="H878" s="67">
        <f t="shared" si="500"/>
        <v>5.0000000000000001E-3</v>
      </c>
      <c r="I878" s="67">
        <f t="shared" si="500"/>
        <v>5.0000000000000001E-3</v>
      </c>
      <c r="J878" s="67">
        <f t="shared" si="500"/>
        <v>5.0000000000000001E-3</v>
      </c>
      <c r="K878" s="67">
        <f t="shared" si="500"/>
        <v>5.0000000000000001E-3</v>
      </c>
      <c r="L878" s="67">
        <f t="shared" si="500"/>
        <v>5.0000000000000001E-3</v>
      </c>
      <c r="M878" s="67">
        <f>M870+M871+M874+M876</f>
        <v>5.0000000000000001E-3</v>
      </c>
      <c r="N878" s="67">
        <f>N870+N871+N874+N876</f>
        <v>5.0000000000000001E-3</v>
      </c>
      <c r="O878" s="67">
        <f>O870+O871+O874+O876</f>
        <v>5.0000000000000001E-3</v>
      </c>
      <c r="P878" s="67">
        <f>P870+P871+P874+P876</f>
        <v>1.0151909095286245E-2</v>
      </c>
      <c r="Q878" s="23"/>
      <c r="R878" s="68" t="s">
        <v>20</v>
      </c>
      <c r="S878" s="92"/>
      <c r="T878" s="23" t="str">
        <f>IF(COUNTIF('[3]Correpondance  PREPA MARG'!A:A,'Prépa marge'!C878)=0,IF(U877="démarque connue (valeur)","",T877),'Prépa marge'!C878)</f>
        <v/>
      </c>
      <c r="U878" s="23" t="str">
        <f t="shared" si="483"/>
        <v/>
      </c>
      <c r="V878" t="str">
        <f>IF(U878="","",IF(U878="CA HT",SUMIF('[3]Correpondance  PREPA MARG'!A:A,'Prépa marge'!T878,'[3]Correpondance  PREPA MARG'!CO:CO),""))</f>
        <v/>
      </c>
      <c r="W878" t="str">
        <f t="shared" si="477"/>
        <v/>
      </c>
      <c r="X878" t="str">
        <f>IF(U878="","",IF(AND(U878="Marge ABACO (valeur)",X872=""),SUMIF('[3]Correpondance  PREPA MARG'!A:A,'Prépa marge'!T878,'[3]Correpondance  PREPA MARG'!DB:DB),""))</f>
        <v/>
      </c>
      <c r="Y878" t="str">
        <f>IF(U878="","",IF(U878="Frais accessoires",SUMIF('[3]Correpondance  PREPA MARG'!A:A,'Prépa marge'!T878,'[3]Correpondance  PREPA MARG'!AO:AO),""))</f>
        <v/>
      </c>
      <c r="Z878" t="str">
        <f>IF(U878="","",IF(U878="Cotisation Centrale",SUMIF('[3]Correpondance  PREPA MARG'!A:A,'Prépa marge'!T878,'[3]Correpondance  PREPA MARG'!BO:BO),""))</f>
        <v/>
      </c>
      <c r="AA878" t="str">
        <f>IF(U878="","",IF(U878="CA HT REEL",SUMIF('[3]Correpondance  PREPA MARG'!A:A,'Prépa marge'!T878,'[3]Correpondance  PREPA MARG'!AB:AB),""))</f>
        <v/>
      </c>
      <c r="AB878" t="str">
        <f>IF(U878="","",IF(U878="CAMV REEL",SUMIF('[3]Correpondance  PREPA MARG'!A:A,'Prépa marge'!T878,'[3]Correpondance  PREPA MARG'!BB:BB),""))</f>
        <v/>
      </c>
      <c r="AC878" t="str">
        <f>IF(U878="","",IF(U878="démarque connue (valeur)",SUMIF('[3]Correpondance  PREPA MARG'!A:A,'Prépa marge'!T878,'[3]Correpondance  PREPA MARG'!DO:DO),""))</f>
        <v/>
      </c>
      <c r="AD878" s="2" t="str">
        <f t="shared" si="482"/>
        <v/>
      </c>
      <c r="AF878" t="s">
        <v>20</v>
      </c>
    </row>
    <row r="879" spans="1:32">
      <c r="A879" s="23"/>
      <c r="B879" s="23"/>
      <c r="C879" s="50" t="s">
        <v>38</v>
      </c>
      <c r="D879" s="103">
        <f t="shared" ref="D879:L879" si="501">D869+D872+D873+D875</f>
        <v>421.69</v>
      </c>
      <c r="E879" s="103">
        <f t="shared" si="501"/>
        <v>0</v>
      </c>
      <c r="F879" s="103">
        <f t="shared" si="501"/>
        <v>0</v>
      </c>
      <c r="G879" s="103">
        <f t="shared" si="501"/>
        <v>0</v>
      </c>
      <c r="H879" s="103">
        <f t="shared" si="501"/>
        <v>0</v>
      </c>
      <c r="I879" s="103">
        <f t="shared" si="501"/>
        <v>0</v>
      </c>
      <c r="J879" s="103">
        <f t="shared" si="501"/>
        <v>0</v>
      </c>
      <c r="K879" s="103">
        <f t="shared" si="501"/>
        <v>0</v>
      </c>
      <c r="L879" s="103">
        <f t="shared" si="501"/>
        <v>0</v>
      </c>
      <c r="M879" s="103">
        <f>M869+M872+M873+M875</f>
        <v>0</v>
      </c>
      <c r="N879" s="103">
        <f>N869+N872+N873+N875</f>
        <v>0</v>
      </c>
      <c r="O879" s="103">
        <f>O869+O872+O873+O875</f>
        <v>0</v>
      </c>
      <c r="P879" s="103">
        <f>P869+P872+P873+P875</f>
        <v>421.69</v>
      </c>
      <c r="Q879" s="23"/>
      <c r="R879" s="104" t="s">
        <v>20</v>
      </c>
      <c r="S879" s="92"/>
      <c r="T879" s="23" t="str">
        <f>IF(COUNTIF('[3]Correpondance  PREPA MARG'!A:A,'Prépa marge'!C879)=0,IF(U878="démarque connue (valeur)","",T878),'Prépa marge'!C879)</f>
        <v/>
      </c>
      <c r="U879" s="23" t="str">
        <f t="shared" si="483"/>
        <v/>
      </c>
      <c r="V879" t="str">
        <f>IF(U879="","",IF(U879="CA HT",SUMIF('[3]Correpondance  PREPA MARG'!A:A,'Prépa marge'!T879,'[3]Correpondance  PREPA MARG'!CO:CO),""))</f>
        <v/>
      </c>
      <c r="W879" t="str">
        <f t="shared" si="477"/>
        <v/>
      </c>
      <c r="X879" t="str">
        <f>IF(U879="","",IF(AND(U879="Marge ABACO (valeur)",X873=""),SUMIF('[3]Correpondance  PREPA MARG'!A:A,'Prépa marge'!T879,'[3]Correpondance  PREPA MARG'!DB:DB),""))</f>
        <v/>
      </c>
      <c r="Y879" t="str">
        <f>IF(U879="","",IF(U879="Frais accessoires",SUMIF('[3]Correpondance  PREPA MARG'!A:A,'Prépa marge'!T879,'[3]Correpondance  PREPA MARG'!AO:AO),""))</f>
        <v/>
      </c>
      <c r="Z879" t="str">
        <f>IF(U879="","",IF(U879="Cotisation Centrale",SUMIF('[3]Correpondance  PREPA MARG'!A:A,'Prépa marge'!T879,'[3]Correpondance  PREPA MARG'!BO:BO),""))</f>
        <v/>
      </c>
      <c r="AA879" t="str">
        <f>IF(U879="","",IF(U879="CA HT REEL",SUMIF('[3]Correpondance  PREPA MARG'!A:A,'Prépa marge'!T879,'[3]Correpondance  PREPA MARG'!AB:AB),""))</f>
        <v/>
      </c>
      <c r="AB879" t="str">
        <f>IF(U879="","",IF(U879="CAMV REEL",SUMIF('[3]Correpondance  PREPA MARG'!A:A,'Prépa marge'!T879,'[3]Correpondance  PREPA MARG'!BB:BB),""))</f>
        <v/>
      </c>
      <c r="AC879" t="str">
        <f>IF(U879="","",IF(U879="démarque connue (valeur)",SUMIF('[3]Correpondance  PREPA MARG'!A:A,'Prépa marge'!T879,'[3]Correpondance  PREPA MARG'!DO:DO),""))</f>
        <v/>
      </c>
      <c r="AD879" s="2" t="str">
        <f t="shared" si="482"/>
        <v/>
      </c>
      <c r="AF879" t="s">
        <v>20</v>
      </c>
    </row>
    <row r="880" spans="1:32">
      <c r="A880" s="23"/>
      <c r="B880" s="23"/>
      <c r="C880" s="23"/>
      <c r="D880" s="23"/>
      <c r="E880" s="23"/>
      <c r="F880" s="23"/>
      <c r="G880" s="23"/>
      <c r="H880" s="23"/>
      <c r="I880" s="23"/>
      <c r="J880" s="23"/>
      <c r="K880" s="23"/>
      <c r="L880" s="23"/>
      <c r="M880" s="23"/>
      <c r="N880" s="23"/>
      <c r="O880" s="23"/>
      <c r="P880" s="23"/>
      <c r="Q880" s="23"/>
      <c r="R880" s="29" t="s">
        <v>20</v>
      </c>
      <c r="S880" s="23"/>
      <c r="T880" s="23" t="str">
        <f>IF(COUNTIF('[3]Correpondance  PREPA MARG'!A:A,'Prépa marge'!C880)=0,IF(U879="démarque connue (valeur)","",T879),'Prépa marge'!C880)</f>
        <v/>
      </c>
      <c r="U880" s="23" t="str">
        <f t="shared" si="483"/>
        <v/>
      </c>
      <c r="V880" t="str">
        <f>IF(U880="","",IF(U880="CA HT",SUMIF('[3]Correpondance  PREPA MARG'!A:A,'Prépa marge'!T880,'[3]Correpondance  PREPA MARG'!CO:CO),""))</f>
        <v/>
      </c>
      <c r="W880" t="str">
        <f t="shared" si="477"/>
        <v/>
      </c>
      <c r="X880" t="str">
        <f>IF(U880="","",IF(AND(U880="Marge ABACO (valeur)",X874=""),SUMIF('[3]Correpondance  PREPA MARG'!A:A,'Prépa marge'!T880,'[3]Correpondance  PREPA MARG'!DB:DB),""))</f>
        <v/>
      </c>
      <c r="Y880" t="str">
        <f>IF(U880="","",IF(U880="Frais accessoires",SUMIF('[3]Correpondance  PREPA MARG'!A:A,'Prépa marge'!T880,'[3]Correpondance  PREPA MARG'!AO:AO),""))</f>
        <v/>
      </c>
      <c r="Z880" t="str">
        <f>IF(U880="","",IF(U880="Cotisation Centrale",SUMIF('[3]Correpondance  PREPA MARG'!A:A,'Prépa marge'!T880,'[3]Correpondance  PREPA MARG'!BO:BO),""))</f>
        <v/>
      </c>
      <c r="AA880" t="str">
        <f>IF(U880="","",IF(U880="CA HT REEL",SUMIF('[3]Correpondance  PREPA MARG'!A:A,'Prépa marge'!T880,'[3]Correpondance  PREPA MARG'!AB:AB),""))</f>
        <v/>
      </c>
      <c r="AB880" t="str">
        <f>IF(U880="","",IF(U880="CAMV REEL",SUMIF('[3]Correpondance  PREPA MARG'!A:A,'Prépa marge'!T880,'[3]Correpondance  PREPA MARG'!BB:BB),""))</f>
        <v/>
      </c>
      <c r="AC880" t="str">
        <f>IF(U880="","",IF(U880="démarque connue (valeur)",SUMIF('[3]Correpondance  PREPA MARG'!A:A,'Prépa marge'!T880,'[3]Correpondance  PREPA MARG'!DO:DO),""))</f>
        <v/>
      </c>
      <c r="AD880" s="2" t="str">
        <f t="shared" si="482"/>
        <v/>
      </c>
      <c r="AF880" t="s">
        <v>20</v>
      </c>
    </row>
    <row r="881" spans="1:32">
      <c r="A881" s="23"/>
      <c r="B881" s="23"/>
      <c r="C881" s="30" t="s">
        <v>39</v>
      </c>
      <c r="D881" s="105"/>
      <c r="E881" s="105"/>
      <c r="F881" s="105"/>
      <c r="G881" s="105"/>
      <c r="H881" s="105"/>
      <c r="I881" s="105"/>
      <c r="J881" s="105"/>
      <c r="K881" s="105"/>
      <c r="L881" s="105"/>
      <c r="M881" s="105"/>
      <c r="N881" s="105"/>
      <c r="O881" s="105"/>
      <c r="P881" s="32"/>
      <c r="Q881" s="23"/>
      <c r="R881" s="33" t="s">
        <v>20</v>
      </c>
      <c r="S881" s="92"/>
      <c r="T881" s="23" t="str">
        <f>IF(COUNTIF('[3]Correpondance  PREPA MARG'!A:A,'Prépa marge'!C881)=0,IF(U880="démarque connue (valeur)","",T880),'Prépa marge'!C881)</f>
        <v/>
      </c>
      <c r="U881" s="23" t="str">
        <f t="shared" si="483"/>
        <v/>
      </c>
      <c r="V881" t="str">
        <f>IF(U881="","",IF(U881="CA HT",SUMIF('[3]Correpondance  PREPA MARG'!A:A,'Prépa marge'!T881,'[3]Correpondance  PREPA MARG'!CO:CO),""))</f>
        <v/>
      </c>
      <c r="W881" t="str">
        <f t="shared" si="477"/>
        <v/>
      </c>
      <c r="X881" t="str">
        <f>IF(U881="","",IF(AND(U881="Marge ABACO (valeur)",X875=""),SUMIF('[3]Correpondance  PREPA MARG'!A:A,'Prépa marge'!T881,'[3]Correpondance  PREPA MARG'!DB:DB),""))</f>
        <v/>
      </c>
      <c r="Y881" t="str">
        <f>IF(U881="","",IF(U881="Frais accessoires",SUMIF('[3]Correpondance  PREPA MARG'!A:A,'Prépa marge'!T881,'[3]Correpondance  PREPA MARG'!AO:AO),""))</f>
        <v/>
      </c>
      <c r="Z881" t="str">
        <f>IF(U881="","",IF(U881="Cotisation Centrale",SUMIF('[3]Correpondance  PREPA MARG'!A:A,'Prépa marge'!T881,'[3]Correpondance  PREPA MARG'!BO:BO),""))</f>
        <v/>
      </c>
      <c r="AA881" t="str">
        <f>IF(U881="","",IF(U881="CA HT REEL",SUMIF('[3]Correpondance  PREPA MARG'!A:A,'Prépa marge'!T881,'[3]Correpondance  PREPA MARG'!AB:AB),""))</f>
        <v/>
      </c>
      <c r="AB881" t="str">
        <f>IF(U881="","",IF(U881="CAMV REEL",SUMIF('[3]Correpondance  PREPA MARG'!A:A,'Prépa marge'!T881,'[3]Correpondance  PREPA MARG'!BB:BB),""))</f>
        <v/>
      </c>
      <c r="AC881" t="str">
        <f>IF(U881="","",IF(U881="démarque connue (valeur)",SUMIF('[3]Correpondance  PREPA MARG'!A:A,'Prépa marge'!T881,'[3]Correpondance  PREPA MARG'!DO:DO),""))</f>
        <v/>
      </c>
      <c r="AD881" s="2" t="str">
        <f t="shared" si="482"/>
        <v/>
      </c>
      <c r="AF881" t="s">
        <v>20</v>
      </c>
    </row>
    <row r="882" spans="1:32">
      <c r="A882" s="23"/>
      <c r="B882" s="23"/>
      <c r="C882" s="106" t="s">
        <v>40</v>
      </c>
      <c r="D882" s="107">
        <f t="shared" ref="D882:K882" si="502">IF(D861&lt;&gt;0,D877/D861,0)</f>
        <v>0.15389065434060378</v>
      </c>
      <c r="E882" s="107">
        <f t="shared" si="502"/>
        <v>0</v>
      </c>
      <c r="F882" s="107">
        <f t="shared" si="502"/>
        <v>0</v>
      </c>
      <c r="G882" s="107">
        <f t="shared" si="502"/>
        <v>0</v>
      </c>
      <c r="H882" s="107">
        <f t="shared" si="502"/>
        <v>0</v>
      </c>
      <c r="I882" s="107">
        <f t="shared" si="502"/>
        <v>0</v>
      </c>
      <c r="J882" s="107">
        <f t="shared" si="502"/>
        <v>0</v>
      </c>
      <c r="K882" s="107">
        <f t="shared" si="502"/>
        <v>0</v>
      </c>
      <c r="L882" s="107">
        <f>IF(L861&lt;&gt;0,L877/L861,0)</f>
        <v>0</v>
      </c>
      <c r="M882" s="107">
        <f>IF(M861&lt;&gt;0,M877/M861,0)</f>
        <v>0</v>
      </c>
      <c r="N882" s="107">
        <f>IF(N861&lt;&gt;0,N877/N861,0)</f>
        <v>0</v>
      </c>
      <c r="O882" s="107">
        <f>IF(O861&lt;&gt;0,O877/O861,0)</f>
        <v>0</v>
      </c>
      <c r="P882" s="107">
        <f>IF(P861&lt;&gt;0,P877/P861,0)</f>
        <v>0.15389065434060378</v>
      </c>
      <c r="Q882" s="23"/>
      <c r="R882" s="108" t="s">
        <v>20</v>
      </c>
      <c r="S882" s="92"/>
      <c r="T882" s="23" t="str">
        <f>IF(COUNTIF('[3]Correpondance  PREPA MARG'!A:A,'Prépa marge'!C882)=0,IF(U881="démarque connue (valeur)","",T881),'Prépa marge'!C882)</f>
        <v/>
      </c>
      <c r="U882" s="23" t="str">
        <f t="shared" si="483"/>
        <v/>
      </c>
      <c r="V882" t="str">
        <f>IF(U882="","",IF(U882="CA HT",SUMIF('[3]Correpondance  PREPA MARG'!A:A,'Prépa marge'!T882,'[3]Correpondance  PREPA MARG'!CO:CO),""))</f>
        <v/>
      </c>
      <c r="W882" t="str">
        <f t="shared" si="477"/>
        <v/>
      </c>
      <c r="X882" t="str">
        <f>IF(U882="","",IF(AND(U882="Marge ABACO (valeur)",X876=""),SUMIF('[3]Correpondance  PREPA MARG'!A:A,'Prépa marge'!T882,'[3]Correpondance  PREPA MARG'!DB:DB),""))</f>
        <v/>
      </c>
      <c r="Y882" t="str">
        <f>IF(U882="","",IF(U882="Frais accessoires",SUMIF('[3]Correpondance  PREPA MARG'!A:A,'Prépa marge'!T882,'[3]Correpondance  PREPA MARG'!AO:AO),""))</f>
        <v/>
      </c>
      <c r="Z882" t="str">
        <f>IF(U882="","",IF(U882="Cotisation Centrale",SUMIF('[3]Correpondance  PREPA MARG'!A:A,'Prépa marge'!T882,'[3]Correpondance  PREPA MARG'!BO:BO),""))</f>
        <v/>
      </c>
      <c r="AA882" t="str">
        <f>IF(U882="","",IF(U882="CA HT REEL",SUMIF('[3]Correpondance  PREPA MARG'!A:A,'Prépa marge'!T882,'[3]Correpondance  PREPA MARG'!AB:AB),""))</f>
        <v/>
      </c>
      <c r="AB882" t="str">
        <f>IF(U882="","",IF(U882="CAMV REEL",SUMIF('[3]Correpondance  PREPA MARG'!A:A,'Prépa marge'!T882,'[3]Correpondance  PREPA MARG'!BB:BB),""))</f>
        <v/>
      </c>
      <c r="AC882" t="str">
        <f>IF(U882="","",IF(U882="démarque connue (valeur)",SUMIF('[3]Correpondance  PREPA MARG'!A:A,'Prépa marge'!T882,'[3]Correpondance  PREPA MARG'!DO:DO),""))</f>
        <v/>
      </c>
      <c r="AD882" s="2" t="str">
        <f t="shared" si="482"/>
        <v/>
      </c>
      <c r="AF882" t="s">
        <v>20</v>
      </c>
    </row>
    <row r="883" spans="1:32">
      <c r="A883" s="23"/>
      <c r="B883" s="23"/>
      <c r="C883" s="109" t="s">
        <v>41</v>
      </c>
      <c r="D883" s="110">
        <f>D877</f>
        <v>6392.31</v>
      </c>
      <c r="E883" s="110">
        <f t="shared" ref="E883:L883" si="503">D883+E877</f>
        <v>6392.31</v>
      </c>
      <c r="F883" s="110">
        <f t="shared" si="503"/>
        <v>6392.31</v>
      </c>
      <c r="G883" s="110">
        <f t="shared" si="503"/>
        <v>6392.31</v>
      </c>
      <c r="H883" s="110">
        <f t="shared" si="503"/>
        <v>6392.31</v>
      </c>
      <c r="I883" s="110">
        <f t="shared" si="503"/>
        <v>6392.31</v>
      </c>
      <c r="J883" s="110">
        <f t="shared" si="503"/>
        <v>6392.31</v>
      </c>
      <c r="K883" s="110">
        <f t="shared" si="503"/>
        <v>6392.31</v>
      </c>
      <c r="L883" s="110">
        <f t="shared" si="503"/>
        <v>6392.31</v>
      </c>
      <c r="M883" s="110">
        <f>L883+M877</f>
        <v>6392.31</v>
      </c>
      <c r="N883" s="110">
        <f>M883+N877</f>
        <v>6392.31</v>
      </c>
      <c r="O883" s="110">
        <f>N883+O877</f>
        <v>6392.31</v>
      </c>
      <c r="P883" s="111"/>
      <c r="Q883" s="23"/>
      <c r="R883" s="112" t="s">
        <v>20</v>
      </c>
      <c r="S883" s="92"/>
      <c r="T883" s="23" t="str">
        <f>IF(COUNTIF('[3]Correpondance  PREPA MARG'!A:A,'Prépa marge'!C883)=0,IF(U882="démarque connue (valeur)","",T882),'Prépa marge'!C883)</f>
        <v/>
      </c>
      <c r="U883" s="23" t="str">
        <f t="shared" si="483"/>
        <v/>
      </c>
      <c r="V883" t="str">
        <f>IF(U883="","",IF(U883="CA HT",SUMIF('[3]Correpondance  PREPA MARG'!A:A,'Prépa marge'!T883,'[3]Correpondance  PREPA MARG'!CO:CO),""))</f>
        <v/>
      </c>
      <c r="W883" t="str">
        <f t="shared" si="477"/>
        <v/>
      </c>
      <c r="X883" t="str">
        <f>IF(U883="","",IF(AND(U883="Marge ABACO (valeur)",X877=""),SUMIF('[3]Correpondance  PREPA MARG'!A:A,'Prépa marge'!T883,'[3]Correpondance  PREPA MARG'!DB:DB),""))</f>
        <v/>
      </c>
      <c r="Y883" t="str">
        <f>IF(U883="","",IF(U883="Frais accessoires",SUMIF('[3]Correpondance  PREPA MARG'!A:A,'Prépa marge'!T883,'[3]Correpondance  PREPA MARG'!AO:AO),""))</f>
        <v/>
      </c>
      <c r="Z883" t="str">
        <f>IF(U883="","",IF(U883="Cotisation Centrale",SUMIF('[3]Correpondance  PREPA MARG'!A:A,'Prépa marge'!T883,'[3]Correpondance  PREPA MARG'!BO:BO),""))</f>
        <v/>
      </c>
      <c r="AA883" t="str">
        <f>IF(U883="","",IF(U883="CA HT REEL",SUMIF('[3]Correpondance  PREPA MARG'!A:A,'Prépa marge'!T883,'[3]Correpondance  PREPA MARG'!AB:AB),""))</f>
        <v/>
      </c>
      <c r="AB883" t="str">
        <f>IF(U883="","",IF(U883="CAMV REEL",SUMIF('[3]Correpondance  PREPA MARG'!A:A,'Prépa marge'!T883,'[3]Correpondance  PREPA MARG'!BB:BB),""))</f>
        <v/>
      </c>
      <c r="AC883" t="str">
        <f>IF(U883="","",IF(U883="démarque connue (valeur)",SUMIF('[3]Correpondance  PREPA MARG'!A:A,'Prépa marge'!T883,'[3]Correpondance  PREPA MARG'!DO:DO),""))</f>
        <v/>
      </c>
      <c r="AD883" s="2" t="str">
        <f t="shared" si="482"/>
        <v/>
      </c>
      <c r="AF883" t="s">
        <v>20</v>
      </c>
    </row>
    <row r="884" spans="1:32">
      <c r="A884" s="23"/>
      <c r="B884" s="23"/>
      <c r="C884" s="109" t="s">
        <v>42</v>
      </c>
      <c r="D884" s="110">
        <f>D861</f>
        <v>41538</v>
      </c>
      <c r="E884" s="110">
        <f t="shared" ref="E884:L884" si="504">D884+E861</f>
        <v>41538</v>
      </c>
      <c r="F884" s="110">
        <f t="shared" si="504"/>
        <v>41538</v>
      </c>
      <c r="G884" s="110">
        <f t="shared" si="504"/>
        <v>41538</v>
      </c>
      <c r="H884" s="110">
        <f t="shared" si="504"/>
        <v>41538</v>
      </c>
      <c r="I884" s="110">
        <f t="shared" si="504"/>
        <v>41538</v>
      </c>
      <c r="J884" s="110">
        <f t="shared" si="504"/>
        <v>41538</v>
      </c>
      <c r="K884" s="110">
        <f t="shared" si="504"/>
        <v>41538</v>
      </c>
      <c r="L884" s="110">
        <f t="shared" si="504"/>
        <v>41538</v>
      </c>
      <c r="M884" s="110">
        <f>L884+M861</f>
        <v>41538</v>
      </c>
      <c r="N884" s="110">
        <f>M884+N861</f>
        <v>41538</v>
      </c>
      <c r="O884" s="110">
        <f>N884+O861</f>
        <v>41538</v>
      </c>
      <c r="P884" s="111"/>
      <c r="Q884" s="23"/>
      <c r="R884" s="112" t="s">
        <v>20</v>
      </c>
      <c r="S884" s="92"/>
      <c r="T884" s="23" t="str">
        <f>IF(COUNTIF('[3]Correpondance  PREPA MARG'!A:A,'Prépa marge'!C884)=0,IF(U883="démarque connue (valeur)","",T883),'Prépa marge'!C884)</f>
        <v/>
      </c>
      <c r="U884" s="23" t="str">
        <f t="shared" si="483"/>
        <v/>
      </c>
      <c r="V884" t="str">
        <f>IF(U884="","",IF(U884="CA HT",SUMIF('[3]Correpondance  PREPA MARG'!A:A,'Prépa marge'!T884,'[3]Correpondance  PREPA MARG'!CO:CO),""))</f>
        <v/>
      </c>
      <c r="W884" t="str">
        <f t="shared" si="477"/>
        <v/>
      </c>
      <c r="X884" t="str">
        <f>IF(U884="","",IF(AND(U884="Marge ABACO (valeur)",X878=""),SUMIF('[3]Correpondance  PREPA MARG'!A:A,'Prépa marge'!T884,'[3]Correpondance  PREPA MARG'!DB:DB),""))</f>
        <v/>
      </c>
      <c r="Y884" t="str">
        <f>IF(U884="","",IF(U884="Frais accessoires",SUMIF('[3]Correpondance  PREPA MARG'!A:A,'Prépa marge'!T884,'[3]Correpondance  PREPA MARG'!AO:AO),""))</f>
        <v/>
      </c>
      <c r="Z884" t="str">
        <f>IF(U884="","",IF(U884="Cotisation Centrale",SUMIF('[3]Correpondance  PREPA MARG'!A:A,'Prépa marge'!T884,'[3]Correpondance  PREPA MARG'!BO:BO),""))</f>
        <v/>
      </c>
      <c r="AA884" t="str">
        <f>IF(U884="","",IF(U884="CA HT REEL",SUMIF('[3]Correpondance  PREPA MARG'!A:A,'Prépa marge'!T884,'[3]Correpondance  PREPA MARG'!AB:AB),""))</f>
        <v/>
      </c>
      <c r="AB884" t="str">
        <f>IF(U884="","",IF(U884="CAMV REEL",SUMIF('[3]Correpondance  PREPA MARG'!A:A,'Prépa marge'!T884,'[3]Correpondance  PREPA MARG'!BB:BB),""))</f>
        <v/>
      </c>
      <c r="AC884" t="str">
        <f>IF(U884="","",IF(U884="démarque connue (valeur)",SUMIF('[3]Correpondance  PREPA MARG'!A:A,'Prépa marge'!T884,'[3]Correpondance  PREPA MARG'!DO:DO),""))</f>
        <v/>
      </c>
      <c r="AD884" s="2" t="str">
        <f t="shared" si="482"/>
        <v/>
      </c>
      <c r="AF884" t="s">
        <v>20</v>
      </c>
    </row>
    <row r="885" spans="1:32" ht="15.75" thickBot="1">
      <c r="A885" s="23"/>
      <c r="B885" s="23"/>
      <c r="C885" s="113" t="s">
        <v>43</v>
      </c>
      <c r="D885" s="114">
        <f>D882</f>
        <v>0.15389065434060378</v>
      </c>
      <c r="E885" s="114">
        <f t="shared" ref="E885:L885" si="505">IF(E861&lt;&gt;0,E883/E884,0)</f>
        <v>0</v>
      </c>
      <c r="F885" s="114">
        <f t="shared" si="505"/>
        <v>0</v>
      </c>
      <c r="G885" s="114">
        <f t="shared" si="505"/>
        <v>0</v>
      </c>
      <c r="H885" s="114">
        <f t="shared" si="505"/>
        <v>0</v>
      </c>
      <c r="I885" s="114">
        <f t="shared" si="505"/>
        <v>0</v>
      </c>
      <c r="J885" s="114">
        <f t="shared" si="505"/>
        <v>0</v>
      </c>
      <c r="K885" s="114">
        <f t="shared" si="505"/>
        <v>0</v>
      </c>
      <c r="L885" s="114">
        <f t="shared" si="505"/>
        <v>0</v>
      </c>
      <c r="M885" s="114">
        <f>IF(M861&lt;&gt;0,M883/M884,0)</f>
        <v>0</v>
      </c>
      <c r="N885" s="114">
        <f>IF(N861&lt;&gt;0,N883/N884,0)</f>
        <v>0</v>
      </c>
      <c r="O885" s="114">
        <f>IF(O861&lt;&gt;0,O883/O884,0)</f>
        <v>0</v>
      </c>
      <c r="P885" s="115"/>
      <c r="Q885" s="23"/>
      <c r="R885" s="116" t="s">
        <v>20</v>
      </c>
      <c r="S885" s="92"/>
      <c r="T885" s="23" t="str">
        <f>IF(COUNTIF('[3]Correpondance  PREPA MARG'!A:A,'Prépa marge'!C885)=0,IF(U884="démarque connue (valeur)","",T884),'Prépa marge'!C885)</f>
        <v/>
      </c>
      <c r="U885" s="23" t="str">
        <f t="shared" si="483"/>
        <v/>
      </c>
      <c r="V885" t="str">
        <f>IF(U885="","",IF(U885="CA HT",SUMIF('[3]Correpondance  PREPA MARG'!A:A,'Prépa marge'!T885,'[3]Correpondance  PREPA MARG'!CO:CO),""))</f>
        <v/>
      </c>
      <c r="W885" t="str">
        <f t="shared" si="477"/>
        <v/>
      </c>
      <c r="X885" t="str">
        <f>IF(U885="","",IF(AND(U885="Marge ABACO (valeur)",X879=""),SUMIF('[3]Correpondance  PREPA MARG'!A:A,'Prépa marge'!T885,'[3]Correpondance  PREPA MARG'!DB:DB),""))</f>
        <v/>
      </c>
      <c r="Y885" t="str">
        <f>IF(U885="","",IF(U885="Frais accessoires",SUMIF('[3]Correpondance  PREPA MARG'!A:A,'Prépa marge'!T885,'[3]Correpondance  PREPA MARG'!AO:AO),""))</f>
        <v/>
      </c>
      <c r="Z885" t="str">
        <f>IF(U885="","",IF(U885="Cotisation Centrale",SUMIF('[3]Correpondance  PREPA MARG'!A:A,'Prépa marge'!T885,'[3]Correpondance  PREPA MARG'!BO:BO),""))</f>
        <v/>
      </c>
      <c r="AA885" t="str">
        <f>IF(U885="","",IF(U885="CA HT REEL",SUMIF('[3]Correpondance  PREPA MARG'!A:A,'Prépa marge'!T885,'[3]Correpondance  PREPA MARG'!AB:AB),""))</f>
        <v/>
      </c>
      <c r="AB885" t="str">
        <f>IF(U885="","",IF(U885="CAMV REEL",SUMIF('[3]Correpondance  PREPA MARG'!A:A,'Prépa marge'!T885,'[3]Correpondance  PREPA MARG'!BB:BB),""))</f>
        <v/>
      </c>
      <c r="AC885" t="str">
        <f>IF(U885="","",IF(U885="démarque connue (valeur)",SUMIF('[3]Correpondance  PREPA MARG'!A:A,'Prépa marge'!T885,'[3]Correpondance  PREPA MARG'!DO:DO),""))</f>
        <v/>
      </c>
      <c r="AD885" s="2" t="str">
        <f t="shared" si="482"/>
        <v/>
      </c>
      <c r="AF885" t="s">
        <v>20</v>
      </c>
    </row>
    <row r="886" spans="1:32" ht="15.75" thickBot="1">
      <c r="A886" s="23"/>
      <c r="B886" s="23"/>
      <c r="C886" s="117" t="s">
        <v>44</v>
      </c>
      <c r="D886" s="119" t="s">
        <v>11</v>
      </c>
      <c r="E886" s="119" t="s">
        <v>11</v>
      </c>
      <c r="F886" s="119" t="s">
        <v>11</v>
      </c>
      <c r="G886" s="119" t="s">
        <v>11</v>
      </c>
      <c r="H886" s="119" t="s">
        <v>11</v>
      </c>
      <c r="I886" s="119" t="s">
        <v>14</v>
      </c>
      <c r="J886" s="119" t="s">
        <v>11</v>
      </c>
      <c r="K886" s="119" t="s">
        <v>11</v>
      </c>
      <c r="L886" s="119" t="s">
        <v>11</v>
      </c>
      <c r="M886" s="119" t="s">
        <v>11</v>
      </c>
      <c r="N886" s="119" t="s">
        <v>11</v>
      </c>
      <c r="O886" s="119" t="s">
        <v>14</v>
      </c>
      <c r="P886" s="120" t="s">
        <v>14</v>
      </c>
      <c r="Q886" s="23"/>
      <c r="R886" s="121" t="s">
        <v>20</v>
      </c>
      <c r="S886" s="92"/>
      <c r="T886" s="23" t="str">
        <f>IF(COUNTIF('[3]Correpondance  PREPA MARG'!A:A,'Prépa marge'!C886)=0,IF(U885="démarque connue (valeur)","",T885),'Prépa marge'!C886)</f>
        <v/>
      </c>
      <c r="U886" s="23" t="str">
        <f t="shared" si="483"/>
        <v/>
      </c>
      <c r="V886" t="str">
        <f>IF(U886="","",IF(U886="CA HT",SUMIF('[3]Correpondance  PREPA MARG'!A:A,'Prépa marge'!T886,'[3]Correpondance  PREPA MARG'!CO:CO),""))</f>
        <v/>
      </c>
      <c r="W886" t="str">
        <f t="shared" si="477"/>
        <v/>
      </c>
      <c r="X886" t="str">
        <f>IF(U886="","",IF(AND(U886="Marge ABACO (valeur)",X880=""),SUMIF('[3]Correpondance  PREPA MARG'!A:A,'Prépa marge'!T886,'[3]Correpondance  PREPA MARG'!DB:DB),""))</f>
        <v/>
      </c>
      <c r="Y886" t="str">
        <f>IF(U886="","",IF(U886="Frais accessoires",SUMIF('[3]Correpondance  PREPA MARG'!A:A,'Prépa marge'!T886,'[3]Correpondance  PREPA MARG'!AO:AO),""))</f>
        <v/>
      </c>
      <c r="Z886" t="str">
        <f>IF(U886="","",IF(U886="Cotisation Centrale",SUMIF('[3]Correpondance  PREPA MARG'!A:A,'Prépa marge'!T886,'[3]Correpondance  PREPA MARG'!BO:BO),""))</f>
        <v/>
      </c>
      <c r="AA886" t="str">
        <f>IF(U886="","",IF(U886="CA HT REEL",SUMIF('[3]Correpondance  PREPA MARG'!A:A,'Prépa marge'!T886,'[3]Correpondance  PREPA MARG'!AB:AB),""))</f>
        <v/>
      </c>
      <c r="AB886" t="str">
        <f>IF(U886="","",IF(U886="CAMV REEL",SUMIF('[3]Correpondance  PREPA MARG'!A:A,'Prépa marge'!T886,'[3]Correpondance  PREPA MARG'!BB:BB),""))</f>
        <v/>
      </c>
      <c r="AC886" t="str">
        <f>IF(U886="","",IF(U886="démarque connue (valeur)",SUMIF('[3]Correpondance  PREPA MARG'!A:A,'Prépa marge'!T886,'[3]Correpondance  PREPA MARG'!DO:DO),""))</f>
        <v/>
      </c>
      <c r="AD886" s="2" t="str">
        <f t="shared" si="482"/>
        <v/>
      </c>
      <c r="AF886" t="s">
        <v>20</v>
      </c>
    </row>
    <row r="887" spans="1:32">
      <c r="A887" s="23"/>
      <c r="B887" s="23"/>
      <c r="C887" s="23"/>
      <c r="D887" s="23"/>
      <c r="E887" s="23"/>
      <c r="F887" s="23"/>
      <c r="G887" s="23"/>
      <c r="H887" s="23"/>
      <c r="I887" s="23"/>
      <c r="J887" s="23"/>
      <c r="K887" s="23"/>
      <c r="L887" s="23"/>
      <c r="M887" s="23"/>
      <c r="N887" s="23"/>
      <c r="O887" s="23"/>
      <c r="P887" s="23"/>
      <c r="Q887" s="23"/>
      <c r="R887" s="29" t="s">
        <v>20</v>
      </c>
      <c r="S887" s="92"/>
      <c r="T887" s="23" t="str">
        <f>IF(COUNTIF('[3]Correpondance  PREPA MARG'!A:A,'Prépa marge'!C887)=0,IF(U886="démarque connue (valeur)","",T886),'Prépa marge'!C887)</f>
        <v/>
      </c>
      <c r="U887" s="23" t="str">
        <f t="shared" si="483"/>
        <v/>
      </c>
      <c r="V887" t="str">
        <f>IF(U887="","",IF(U887="CA HT",SUMIF('[3]Correpondance  PREPA MARG'!A:A,'Prépa marge'!T887,'[3]Correpondance  PREPA MARG'!CO:CO),""))</f>
        <v/>
      </c>
      <c r="W887" t="str">
        <f t="shared" si="477"/>
        <v/>
      </c>
      <c r="X887" t="str">
        <f>IF(U887="","",IF(AND(U887="Marge ABACO (valeur)",X881=""),SUMIF('[3]Correpondance  PREPA MARG'!A:A,'Prépa marge'!T887,'[3]Correpondance  PREPA MARG'!DB:DB),""))</f>
        <v/>
      </c>
      <c r="Y887" t="str">
        <f>IF(U887="","",IF(U887="Frais accessoires",SUMIF('[3]Correpondance  PREPA MARG'!A:A,'Prépa marge'!T887,'[3]Correpondance  PREPA MARG'!AO:AO),""))</f>
        <v/>
      </c>
      <c r="Z887" t="str">
        <f>IF(U887="","",IF(U887="Cotisation Centrale",SUMIF('[3]Correpondance  PREPA MARG'!A:A,'Prépa marge'!T887,'[3]Correpondance  PREPA MARG'!BO:BO),""))</f>
        <v/>
      </c>
      <c r="AA887" t="str">
        <f>IF(U887="","",IF(U887="CA HT REEL",SUMIF('[3]Correpondance  PREPA MARG'!A:A,'Prépa marge'!T887,'[3]Correpondance  PREPA MARG'!AB:AB),""))</f>
        <v/>
      </c>
      <c r="AB887" t="str">
        <f>IF(U887="","",IF(U887="CAMV REEL",SUMIF('[3]Correpondance  PREPA MARG'!A:A,'Prépa marge'!T887,'[3]Correpondance  PREPA MARG'!BB:BB),""))</f>
        <v/>
      </c>
      <c r="AC887" t="str">
        <f>IF(U887="","",IF(U887="démarque connue (valeur)",SUMIF('[3]Correpondance  PREPA MARG'!A:A,'Prépa marge'!T887,'[3]Correpondance  PREPA MARG'!DO:DO),""))</f>
        <v/>
      </c>
      <c r="AD887" s="2" t="str">
        <f t="shared" si="482"/>
        <v/>
      </c>
      <c r="AF887" t="s">
        <v>20</v>
      </c>
    </row>
    <row r="888" spans="1:32">
      <c r="A888" s="23"/>
      <c r="B888" s="23"/>
      <c r="C888" s="24" t="str">
        <f>[2]Rens!$C$37</f>
        <v>Liquide</v>
      </c>
      <c r="D888" s="26">
        <f>+D846</f>
        <v>41943</v>
      </c>
      <c r="E888" s="26">
        <f t="shared" ref="E888:L888" si="506">DATE(YEAR(D888),MONTH(D888)+2,0)</f>
        <v>41973</v>
      </c>
      <c r="F888" s="26">
        <f t="shared" si="506"/>
        <v>42004</v>
      </c>
      <c r="G888" s="26">
        <f t="shared" si="506"/>
        <v>42035</v>
      </c>
      <c r="H888" s="26">
        <f t="shared" si="506"/>
        <v>42063</v>
      </c>
      <c r="I888" s="26">
        <f t="shared" si="506"/>
        <v>42094</v>
      </c>
      <c r="J888" s="26">
        <f t="shared" si="506"/>
        <v>42124</v>
      </c>
      <c r="K888" s="26">
        <f t="shared" si="506"/>
        <v>42155</v>
      </c>
      <c r="L888" s="26">
        <f t="shared" si="506"/>
        <v>42185</v>
      </c>
      <c r="M888" s="26">
        <f>DATE(YEAR(L888),MONTH(L888)+2,0)</f>
        <v>42216</v>
      </c>
      <c r="N888" s="26">
        <f>DATE(YEAR(M888),MONTH(M888)+2,0)</f>
        <v>42247</v>
      </c>
      <c r="O888" s="26">
        <f>DATE(YEAR(N888),MONTH(N888)+2,0)</f>
        <v>42277</v>
      </c>
      <c r="P888" s="27" t="s">
        <v>16</v>
      </c>
      <c r="Q888" s="23"/>
      <c r="R888" s="28" t="s">
        <v>20</v>
      </c>
      <c r="S888" s="23"/>
      <c r="T888" s="23" t="str">
        <f>IF(COUNTIF('[3]Correpondance  PREPA MARG'!A:A,'Prépa marge'!C888)=0,IF(U887="démarque connue (valeur)","",T887),'Prépa marge'!C888)</f>
        <v>Liquide</v>
      </c>
      <c r="U888" s="23" t="str">
        <f t="shared" si="483"/>
        <v/>
      </c>
      <c r="V888" t="str">
        <f>IF(U888="","",IF(U888="CA HT",SUMIF('[3]Correpondance  PREPA MARG'!A:A,'Prépa marge'!T888,'[3]Correpondance  PREPA MARG'!CO:CO),""))</f>
        <v/>
      </c>
      <c r="W888" t="str">
        <f t="shared" si="477"/>
        <v/>
      </c>
      <c r="X888" t="str">
        <f>IF(U888="","",IF(AND(U888="Marge ABACO (valeur)",X882=""),SUMIF('[3]Correpondance  PREPA MARG'!A:A,'Prépa marge'!T888,'[3]Correpondance  PREPA MARG'!DB:DB),""))</f>
        <v/>
      </c>
      <c r="Y888" t="str">
        <f>IF(U888="","",IF(U888="Frais accessoires",SUMIF('[3]Correpondance  PREPA MARG'!A:A,'Prépa marge'!T888,'[3]Correpondance  PREPA MARG'!AO:AO),""))</f>
        <v/>
      </c>
      <c r="Z888" t="str">
        <f>IF(U888="","",IF(U888="Cotisation Centrale",SUMIF('[3]Correpondance  PREPA MARG'!A:A,'Prépa marge'!T888,'[3]Correpondance  PREPA MARG'!BO:BO),""))</f>
        <v/>
      </c>
      <c r="AA888" t="str">
        <f>IF(U888="","",IF(U888="CA HT REEL",SUMIF('[3]Correpondance  PREPA MARG'!A:A,'Prépa marge'!T888,'[3]Correpondance  PREPA MARG'!AB:AB),""))</f>
        <v/>
      </c>
      <c r="AB888" t="str">
        <f>IF(U888="","",IF(U888="CAMV REEL",SUMIF('[3]Correpondance  PREPA MARG'!A:A,'Prépa marge'!T888,'[3]Correpondance  PREPA MARG'!BB:BB),""))</f>
        <v/>
      </c>
      <c r="AC888" t="str">
        <f>IF(U888="","",IF(U888="démarque connue (valeur)",SUMIF('[3]Correpondance  PREPA MARG'!A:A,'Prépa marge'!T888,'[3]Correpondance  PREPA MARG'!DO:DO),""))</f>
        <v/>
      </c>
      <c r="AD888" s="2" t="str">
        <f t="shared" si="482"/>
        <v/>
      </c>
      <c r="AF888" t="s">
        <v>20</v>
      </c>
    </row>
    <row r="889" spans="1:32">
      <c r="A889" s="23"/>
      <c r="B889" s="23"/>
      <c r="C889" s="23"/>
      <c r="D889" s="23"/>
      <c r="E889" s="23"/>
      <c r="F889" s="23"/>
      <c r="G889" s="23"/>
      <c r="H889" s="23"/>
      <c r="I889" s="23"/>
      <c r="J889" s="23"/>
      <c r="K889" s="23"/>
      <c r="L889" s="23"/>
      <c r="M889" s="23"/>
      <c r="N889" s="23"/>
      <c r="O889" s="23"/>
      <c r="P889" s="23"/>
      <c r="Q889" s="23"/>
      <c r="R889" s="29" t="s">
        <v>20</v>
      </c>
      <c r="S889" s="23"/>
      <c r="T889" s="23" t="str">
        <f>IF(COUNTIF('[3]Correpondance  PREPA MARG'!A:A,'Prépa marge'!C889)=0,IF(U888="démarque connue (valeur)","",T888),'Prépa marge'!C889)</f>
        <v>Liquide</v>
      </c>
      <c r="U889" s="23" t="str">
        <f t="shared" si="483"/>
        <v/>
      </c>
      <c r="V889" t="str">
        <f>IF(U889="","",IF(U889="CA HT",SUMIF('[3]Correpondance  PREPA MARG'!A:A,'Prépa marge'!T889,'[3]Correpondance  PREPA MARG'!CO:CO),""))</f>
        <v/>
      </c>
      <c r="W889" t="str">
        <f t="shared" si="477"/>
        <v/>
      </c>
      <c r="X889" t="str">
        <f>IF(U889="","",IF(AND(U889="Marge ABACO (valeur)",X883=""),SUMIF('[3]Correpondance  PREPA MARG'!A:A,'Prépa marge'!T889,'[3]Correpondance  PREPA MARG'!DB:DB),""))</f>
        <v/>
      </c>
      <c r="Y889" t="str">
        <f>IF(U889="","",IF(U889="Frais accessoires",SUMIF('[3]Correpondance  PREPA MARG'!A:A,'Prépa marge'!T889,'[3]Correpondance  PREPA MARG'!AO:AO),""))</f>
        <v/>
      </c>
      <c r="Z889" t="str">
        <f>IF(U889="","",IF(U889="Cotisation Centrale",SUMIF('[3]Correpondance  PREPA MARG'!A:A,'Prépa marge'!T889,'[3]Correpondance  PREPA MARG'!BO:BO),""))</f>
        <v/>
      </c>
      <c r="AA889" t="str">
        <f>IF(U889="","",IF(U889="CA HT REEL",SUMIF('[3]Correpondance  PREPA MARG'!A:A,'Prépa marge'!T889,'[3]Correpondance  PREPA MARG'!AB:AB),""))</f>
        <v/>
      </c>
      <c r="AB889" t="str">
        <f>IF(U889="","",IF(U889="CAMV REEL",SUMIF('[3]Correpondance  PREPA MARG'!A:A,'Prépa marge'!T889,'[3]Correpondance  PREPA MARG'!BB:BB),""))</f>
        <v/>
      </c>
      <c r="AC889" t="str">
        <f>IF(U889="","",IF(U889="démarque connue (valeur)",SUMIF('[3]Correpondance  PREPA MARG'!A:A,'Prépa marge'!T889,'[3]Correpondance  PREPA MARG'!DO:DO),""))</f>
        <v/>
      </c>
      <c r="AD889" s="2" t="str">
        <f t="shared" si="482"/>
        <v/>
      </c>
      <c r="AF889" t="s">
        <v>20</v>
      </c>
    </row>
    <row r="890" spans="1:32" ht="15.75" thickBot="1">
      <c r="A890" s="23"/>
      <c r="B890" s="23"/>
      <c r="C890" s="30" t="s">
        <v>18</v>
      </c>
      <c r="D890" s="31"/>
      <c r="E890" s="31"/>
      <c r="F890" s="31"/>
      <c r="G890" s="31"/>
      <c r="H890" s="31"/>
      <c r="I890" s="31"/>
      <c r="J890" s="31"/>
      <c r="K890" s="31"/>
      <c r="L890" s="31"/>
      <c r="M890" s="31"/>
      <c r="N890" s="31"/>
      <c r="O890" s="31"/>
      <c r="P890" s="32"/>
      <c r="Q890" s="23"/>
      <c r="R890" s="33" t="s">
        <v>20</v>
      </c>
      <c r="S890" s="23"/>
      <c r="T890" s="23" t="str">
        <f>IF(COUNTIF('[3]Correpondance  PREPA MARG'!A:A,'Prépa marge'!C890)=0,IF(U889="démarque connue (valeur)","",T889),'Prépa marge'!C890)</f>
        <v>Liquide</v>
      </c>
      <c r="U890" s="23" t="str">
        <f t="shared" si="483"/>
        <v/>
      </c>
      <c r="V890" t="str">
        <f>IF(U890="","",IF(U890="CA HT",SUMIF('[3]Correpondance  PREPA MARG'!A:A,'Prépa marge'!T890,'[3]Correpondance  PREPA MARG'!CO:CO),""))</f>
        <v/>
      </c>
      <c r="W890" t="str">
        <f t="shared" si="477"/>
        <v/>
      </c>
      <c r="X890" t="str">
        <f>IF(U890="","",IF(AND(U890="Marge ABACO (valeur)",X884=""),SUMIF('[3]Correpondance  PREPA MARG'!A:A,'Prépa marge'!T890,'[3]Correpondance  PREPA MARG'!DB:DB),""))</f>
        <v/>
      </c>
      <c r="Y890" t="str">
        <f>IF(U890="","",IF(U890="Frais accessoires",SUMIF('[3]Correpondance  PREPA MARG'!A:A,'Prépa marge'!T890,'[3]Correpondance  PREPA MARG'!AO:AO),""))</f>
        <v/>
      </c>
      <c r="Z890" t="str">
        <f>IF(U890="","",IF(U890="Cotisation Centrale",SUMIF('[3]Correpondance  PREPA MARG'!A:A,'Prépa marge'!T890,'[3]Correpondance  PREPA MARG'!BO:BO),""))</f>
        <v/>
      </c>
      <c r="AA890" t="str">
        <f>IF(U890="","",IF(U890="CA HT REEL",SUMIF('[3]Correpondance  PREPA MARG'!A:A,'Prépa marge'!T890,'[3]Correpondance  PREPA MARG'!AB:AB),""))</f>
        <v/>
      </c>
      <c r="AB890" t="str">
        <f>IF(U890="","",IF(U890="CAMV REEL",SUMIF('[3]Correpondance  PREPA MARG'!A:A,'Prépa marge'!T890,'[3]Correpondance  PREPA MARG'!BB:BB),""))</f>
        <v/>
      </c>
      <c r="AC890" t="str">
        <f>IF(U890="","",IF(U890="démarque connue (valeur)",SUMIF('[3]Correpondance  PREPA MARG'!A:A,'Prépa marge'!T890,'[3]Correpondance  PREPA MARG'!DO:DO),""))</f>
        <v/>
      </c>
      <c r="AD890" s="2" t="str">
        <f t="shared" si="482"/>
        <v/>
      </c>
      <c r="AF890" t="s">
        <v>20</v>
      </c>
    </row>
    <row r="891" spans="1:32">
      <c r="A891" s="23"/>
      <c r="B891" s="23"/>
      <c r="C891" s="34" t="s">
        <v>0</v>
      </c>
      <c r="D891" s="35">
        <v>19474</v>
      </c>
      <c r="E891" s="36"/>
      <c r="F891" s="36"/>
      <c r="G891" s="36"/>
      <c r="H891" s="36"/>
      <c r="I891" s="36"/>
      <c r="J891" s="36"/>
      <c r="K891" s="36"/>
      <c r="L891" s="36"/>
      <c r="M891" s="36"/>
      <c r="N891" s="36"/>
      <c r="O891" s="37"/>
      <c r="P891" s="38">
        <f>SUM(D891:O891)</f>
        <v>19474</v>
      </c>
      <c r="Q891" s="23"/>
      <c r="R891" s="39">
        <v>438507</v>
      </c>
      <c r="S891" s="23"/>
      <c r="T891" s="23" t="str">
        <f>IF(COUNTIF('[3]Correpondance  PREPA MARG'!A:A,'Prépa marge'!C891)=0,IF(U890="démarque connue (valeur)","",T890),'Prépa marge'!C891)</f>
        <v>Liquide</v>
      </c>
      <c r="U891" s="23" t="str">
        <f t="shared" si="483"/>
        <v>CA HT</v>
      </c>
      <c r="V891">
        <f ca="1">IF(U891="","",IF(U891="CA HT",SUMIF('[3]Correpondance  PREPA MARG'!A:A,'Prépa marge'!T891,'[3]Correpondance  PREPA MARG'!CO:CO),""))</f>
        <v>38030</v>
      </c>
      <c r="W891" t="str">
        <f t="shared" si="477"/>
        <v/>
      </c>
      <c r="X891" t="str">
        <f>IF(U891="","",IF(AND(U891="Marge ABACO (valeur)",X885=""),SUMIF('[3]Correpondance  PREPA MARG'!A:A,'Prépa marge'!T891,'[3]Correpondance  PREPA MARG'!DB:DB),""))</f>
        <v/>
      </c>
      <c r="Y891" t="str">
        <f>IF(U891="","",IF(U891="Frais accessoires",SUMIF('[3]Correpondance  PREPA MARG'!A:A,'Prépa marge'!T891,'[3]Correpondance  PREPA MARG'!AO:AO),""))</f>
        <v/>
      </c>
      <c r="Z891" t="str">
        <f>IF(U891="","",IF(U891="Cotisation Centrale",SUMIF('[3]Correpondance  PREPA MARG'!A:A,'Prépa marge'!T891,'[3]Correpondance  PREPA MARG'!BO:BO),""))</f>
        <v/>
      </c>
      <c r="AA891" t="str">
        <f>IF(U891="","",IF(U891="CA HT REEL",SUMIF('[3]Correpondance  PREPA MARG'!A:A,'Prépa marge'!T891,'[3]Correpondance  PREPA MARG'!AB:AB),""))</f>
        <v/>
      </c>
      <c r="AB891" t="str">
        <f>IF(U891="","",IF(U891="CAMV REEL",SUMIF('[3]Correpondance  PREPA MARG'!A:A,'Prépa marge'!T891,'[3]Correpondance  PREPA MARG'!BB:BB),""))</f>
        <v/>
      </c>
      <c r="AC891" t="str">
        <f>IF(U891="","",IF(U891="démarque connue (valeur)",SUMIF('[3]Correpondance  PREPA MARG'!A:A,'Prépa marge'!T891,'[3]Correpondance  PREPA MARG'!DO:DO),""))</f>
        <v/>
      </c>
      <c r="AD891" s="2">
        <f t="shared" ca="1" si="482"/>
        <v>18556</v>
      </c>
      <c r="AF891">
        <v>410613</v>
      </c>
    </row>
    <row r="892" spans="1:32" ht="15.75" thickBot="1">
      <c r="A892" s="23"/>
      <c r="B892" s="23"/>
      <c r="C892" s="40" t="s">
        <v>1</v>
      </c>
      <c r="D892" s="41">
        <v>16638</v>
      </c>
      <c r="E892" s="42"/>
      <c r="F892" s="42"/>
      <c r="G892" s="42"/>
      <c r="H892" s="42"/>
      <c r="I892" s="42"/>
      <c r="J892" s="42"/>
      <c r="K892" s="42"/>
      <c r="L892" s="42"/>
      <c r="M892" s="42"/>
      <c r="N892" s="42"/>
      <c r="O892" s="43"/>
      <c r="P892" s="44">
        <f>SUM(D892:O892)</f>
        <v>16638</v>
      </c>
      <c r="Q892" s="23"/>
      <c r="R892" s="45">
        <v>367181</v>
      </c>
      <c r="S892" s="23"/>
      <c r="T892" s="23" t="str">
        <f>IF(COUNTIF('[3]Correpondance  PREPA MARG'!A:A,'Prépa marge'!C892)=0,IF(U891="démarque connue (valeur)","",T891),'Prépa marge'!C892)</f>
        <v>Liquide</v>
      </c>
      <c r="U892" s="23" t="str">
        <f t="shared" si="483"/>
        <v>PRMV ABACO</v>
      </c>
      <c r="V892" t="str">
        <f>IF(U892="","",IF(U892="CA HT",SUMIF('[3]Correpondance  PREPA MARG'!A:A,'Prépa marge'!T892,'[3]Correpondance  PREPA MARG'!CO:CO),""))</f>
        <v/>
      </c>
      <c r="W892">
        <f t="shared" ca="1" si="477"/>
        <v>32185</v>
      </c>
      <c r="X892" t="str">
        <f>IF(U892="","",IF(AND(U892="Marge ABACO (valeur)",X886=""),SUMIF('[3]Correpondance  PREPA MARG'!A:A,'Prépa marge'!T892,'[3]Correpondance  PREPA MARG'!DB:DB),""))</f>
        <v/>
      </c>
      <c r="Y892" t="str">
        <f>IF(U892="","",IF(U892="Frais accessoires",SUMIF('[3]Correpondance  PREPA MARG'!A:A,'Prépa marge'!T892,'[3]Correpondance  PREPA MARG'!AO:AO),""))</f>
        <v/>
      </c>
      <c r="Z892" t="str">
        <f>IF(U892="","",IF(U892="Cotisation Centrale",SUMIF('[3]Correpondance  PREPA MARG'!A:A,'Prépa marge'!T892,'[3]Correpondance  PREPA MARG'!BO:BO),""))</f>
        <v/>
      </c>
      <c r="AA892" t="str">
        <f>IF(U892="","",IF(U892="CA HT REEL",SUMIF('[3]Correpondance  PREPA MARG'!A:A,'Prépa marge'!T892,'[3]Correpondance  PREPA MARG'!AB:AB),""))</f>
        <v/>
      </c>
      <c r="AB892" t="str">
        <f>IF(U892="","",IF(U892="CAMV REEL",SUMIF('[3]Correpondance  PREPA MARG'!A:A,'Prépa marge'!T892,'[3]Correpondance  PREPA MARG'!BB:BB),""))</f>
        <v/>
      </c>
      <c r="AC892" t="str">
        <f>IF(U892="","",IF(U892="démarque connue (valeur)",SUMIF('[3]Correpondance  PREPA MARG'!A:A,'Prépa marge'!T892,'[3]Correpondance  PREPA MARG'!DO:DO),""))</f>
        <v/>
      </c>
      <c r="AD892" s="2">
        <f t="shared" ca="1" si="482"/>
        <v>15547</v>
      </c>
      <c r="AF892">
        <v>344473</v>
      </c>
    </row>
    <row r="893" spans="1:32">
      <c r="A893" s="23"/>
      <c r="B893" s="23"/>
      <c r="C893" s="46" t="s">
        <v>19</v>
      </c>
      <c r="D893" s="47">
        <f t="shared" ref="D893:L893" si="507">D891-D892</f>
        <v>2836</v>
      </c>
      <c r="E893" s="47">
        <f t="shared" si="507"/>
        <v>0</v>
      </c>
      <c r="F893" s="47">
        <f t="shared" si="507"/>
        <v>0</v>
      </c>
      <c r="G893" s="47">
        <f t="shared" si="507"/>
        <v>0</v>
      </c>
      <c r="H893" s="47">
        <f t="shared" si="507"/>
        <v>0</v>
      </c>
      <c r="I893" s="47">
        <f t="shared" si="507"/>
        <v>0</v>
      </c>
      <c r="J893" s="47">
        <f t="shared" si="507"/>
        <v>0</v>
      </c>
      <c r="K893" s="47">
        <f t="shared" si="507"/>
        <v>0</v>
      </c>
      <c r="L893" s="47">
        <f t="shared" si="507"/>
        <v>0</v>
      </c>
      <c r="M893" s="47">
        <f>M891-M892</f>
        <v>0</v>
      </c>
      <c r="N893" s="47">
        <f>N891-N892</f>
        <v>0</v>
      </c>
      <c r="O893" s="47">
        <f>O891-O892</f>
        <v>0</v>
      </c>
      <c r="P893" s="48">
        <f>P891-P892</f>
        <v>2836</v>
      </c>
      <c r="Q893" s="23"/>
      <c r="R893" s="49" t="s">
        <v>20</v>
      </c>
      <c r="S893" s="23"/>
      <c r="T893" s="23" t="str">
        <f>IF(COUNTIF('[3]Correpondance  PREPA MARG'!A:A,'Prépa marge'!C893)=0,IF(U892="démarque connue (valeur)","",T892),'Prépa marge'!C893)</f>
        <v>Liquide</v>
      </c>
      <c r="U893" s="23" t="str">
        <f t="shared" si="483"/>
        <v>Marge ABACO (valeur)</v>
      </c>
      <c r="V893" t="str">
        <f>IF(U893="","",IF(U893="CA HT",SUMIF('[3]Correpondance  PREPA MARG'!A:A,'Prépa marge'!T893,'[3]Correpondance  PREPA MARG'!CO:CO),""))</f>
        <v/>
      </c>
      <c r="W893" t="str">
        <f t="shared" si="477"/>
        <v/>
      </c>
      <c r="X893">
        <f ca="1">IF(U893="","",IF(AND(U893="Marge ABACO (valeur)",X887=""),SUMIF('[3]Correpondance  PREPA MARG'!A:A,'Prépa marge'!T893,'[3]Correpondance  PREPA MARG'!DB:DB),""))</f>
        <v>5845</v>
      </c>
      <c r="Y893" t="str">
        <f>IF(U893="","",IF(U893="Frais accessoires",SUMIF('[3]Correpondance  PREPA MARG'!A:A,'Prépa marge'!T893,'[3]Correpondance  PREPA MARG'!AO:AO),""))</f>
        <v/>
      </c>
      <c r="Z893" t="str">
        <f>IF(U893="","",IF(U893="Cotisation Centrale",SUMIF('[3]Correpondance  PREPA MARG'!A:A,'Prépa marge'!T893,'[3]Correpondance  PREPA MARG'!BO:BO),""))</f>
        <v/>
      </c>
      <c r="AA893" t="str">
        <f>IF(U893="","",IF(U893="CA HT REEL",SUMIF('[3]Correpondance  PREPA MARG'!A:A,'Prépa marge'!T893,'[3]Correpondance  PREPA MARG'!AB:AB),""))</f>
        <v/>
      </c>
      <c r="AB893" t="str">
        <f>IF(U893="","",IF(U893="CAMV REEL",SUMIF('[3]Correpondance  PREPA MARG'!A:A,'Prépa marge'!T893,'[3]Correpondance  PREPA MARG'!BB:BB),""))</f>
        <v/>
      </c>
      <c r="AC893" t="str">
        <f>IF(U893="","",IF(U893="démarque connue (valeur)",SUMIF('[3]Correpondance  PREPA MARG'!A:A,'Prépa marge'!T893,'[3]Correpondance  PREPA MARG'!DO:DO),""))</f>
        <v/>
      </c>
      <c r="AD893" s="2" t="str">
        <f t="shared" ca="1" si="482"/>
        <v/>
      </c>
      <c r="AF893" t="s">
        <v>20</v>
      </c>
    </row>
    <row r="894" spans="1:32" ht="15.75" thickBot="1">
      <c r="A894" s="23"/>
      <c r="B894" s="23"/>
      <c r="C894" s="50" t="s">
        <v>21</v>
      </c>
      <c r="D894" s="67">
        <f>IF(D885=0,0,D893/D891)</f>
        <v>0.14563007086371571</v>
      </c>
      <c r="E894" s="67">
        <f t="shared" ref="E894:K894" si="508">IF(E885=0,0,E893/E891)</f>
        <v>0</v>
      </c>
      <c r="F894" s="67">
        <f t="shared" si="508"/>
        <v>0</v>
      </c>
      <c r="G894" s="67">
        <f t="shared" si="508"/>
        <v>0</v>
      </c>
      <c r="H894" s="67">
        <f t="shared" si="508"/>
        <v>0</v>
      </c>
      <c r="I894" s="67">
        <f t="shared" si="508"/>
        <v>0</v>
      </c>
      <c r="J894" s="67">
        <f t="shared" si="508"/>
        <v>0</v>
      </c>
      <c r="K894" s="67">
        <f t="shared" si="508"/>
        <v>0</v>
      </c>
      <c r="L894" s="67">
        <f>IF(L885=0,0,L893/L891)</f>
        <v>0</v>
      </c>
      <c r="M894" s="67">
        <f>IF(M885=0,0,M893/M891)</f>
        <v>0</v>
      </c>
      <c r="N894" s="67">
        <f>IF(N885=0,0,N893/N891)</f>
        <v>0</v>
      </c>
      <c r="O894" s="67">
        <f>IF(O885=0,0,O893/O891)</f>
        <v>0</v>
      </c>
      <c r="P894" s="67">
        <f>IF(P891=0,0,P893/P891)</f>
        <v>0.14563007086371571</v>
      </c>
      <c r="Q894" s="23"/>
      <c r="R894" s="53" t="s">
        <v>20</v>
      </c>
      <c r="S894" s="23"/>
      <c r="T894" s="23" t="str">
        <f>IF(COUNTIF('[3]Correpondance  PREPA MARG'!A:A,'Prépa marge'!C894)=0,IF(U893="démarque connue (valeur)","",T893),'Prépa marge'!C894)</f>
        <v>Liquide</v>
      </c>
      <c r="U894" s="23" t="str">
        <f t="shared" si="483"/>
        <v/>
      </c>
      <c r="V894" t="str">
        <f>IF(U894="","",IF(U894="CA HT",SUMIF('[3]Correpondance  PREPA MARG'!A:A,'Prépa marge'!T894,'[3]Correpondance  PREPA MARG'!CO:CO),""))</f>
        <v/>
      </c>
      <c r="W894" t="str">
        <f t="shared" si="477"/>
        <v/>
      </c>
      <c r="X894" t="str">
        <f>IF(U894="","",IF(AND(U894="Marge ABACO (valeur)",X888=""),SUMIF('[3]Correpondance  PREPA MARG'!A:A,'Prépa marge'!T894,'[3]Correpondance  PREPA MARG'!DB:DB),""))</f>
        <v/>
      </c>
      <c r="Y894" t="str">
        <f>IF(U894="","",IF(U894="Frais accessoires",SUMIF('[3]Correpondance  PREPA MARG'!A:A,'Prépa marge'!T894,'[3]Correpondance  PREPA MARG'!AO:AO),""))</f>
        <v/>
      </c>
      <c r="Z894" t="str">
        <f>IF(U894="","",IF(U894="Cotisation Centrale",SUMIF('[3]Correpondance  PREPA MARG'!A:A,'Prépa marge'!T894,'[3]Correpondance  PREPA MARG'!BO:BO),""))</f>
        <v/>
      </c>
      <c r="AA894" t="str">
        <f>IF(U894="","",IF(U894="CA HT REEL",SUMIF('[3]Correpondance  PREPA MARG'!A:A,'Prépa marge'!T894,'[3]Correpondance  PREPA MARG'!AB:AB),""))</f>
        <v/>
      </c>
      <c r="AB894" t="str">
        <f>IF(U894="","",IF(U894="CAMV REEL",SUMIF('[3]Correpondance  PREPA MARG'!A:A,'Prépa marge'!T894,'[3]Correpondance  PREPA MARG'!BB:BB),""))</f>
        <v/>
      </c>
      <c r="AC894" t="str">
        <f>IF(U894="","",IF(U894="démarque connue (valeur)",SUMIF('[3]Correpondance  PREPA MARG'!A:A,'Prépa marge'!T894,'[3]Correpondance  PREPA MARG'!DO:DO),""))</f>
        <v/>
      </c>
      <c r="AD894" s="2" t="str">
        <f t="shared" si="482"/>
        <v/>
      </c>
      <c r="AF894" t="s">
        <v>20</v>
      </c>
    </row>
    <row r="895" spans="1:32">
      <c r="A895" s="23"/>
      <c r="B895" s="23"/>
      <c r="C895" s="54" t="s">
        <v>3</v>
      </c>
      <c r="D895" s="35"/>
      <c r="E895" s="36"/>
      <c r="F895" s="36"/>
      <c r="G895" s="36"/>
      <c r="H895" s="36"/>
      <c r="I895" s="55"/>
      <c r="J895" s="55"/>
      <c r="K895" s="36"/>
      <c r="L895" s="36"/>
      <c r="M895" s="36"/>
      <c r="N895" s="36"/>
      <c r="O895" s="37"/>
      <c r="P895" s="56">
        <f>SUM(D895:O895)</f>
        <v>0</v>
      </c>
      <c r="Q895" s="23"/>
      <c r="R895" s="57" t="s">
        <v>20</v>
      </c>
      <c r="S895" s="23"/>
      <c r="T895" s="23" t="str">
        <f>IF(COUNTIF('[3]Correpondance  PREPA MARG'!A:A,'Prépa marge'!C895)=0,IF(U894="démarque connue (valeur)","",T894),'Prépa marge'!C895)</f>
        <v>Liquide</v>
      </c>
      <c r="U895" s="23" t="str">
        <f t="shared" si="483"/>
        <v>Frais accessoires</v>
      </c>
      <c r="V895" t="str">
        <f>IF(U895="","",IF(U895="CA HT",SUMIF('[3]Correpondance  PREPA MARG'!A:A,'Prépa marge'!T895,'[3]Correpondance  PREPA MARG'!CO:CO),""))</f>
        <v/>
      </c>
      <c r="W895" t="str">
        <f t="shared" si="477"/>
        <v/>
      </c>
      <c r="X895" t="str">
        <f>IF(U895="","",IF(AND(U895="Marge ABACO (valeur)",X889=""),SUMIF('[3]Correpondance  PREPA MARG'!A:A,'Prépa marge'!T895,'[3]Correpondance  PREPA MARG'!DB:DB),""))</f>
        <v/>
      </c>
      <c r="Y895">
        <f ca="1">IF(U895="","",IF(U895="Frais accessoires",SUMIF('[3]Correpondance  PREPA MARG'!A:A,'Prépa marge'!T895,'[3]Correpondance  PREPA MARG'!AO:AO),""))</f>
        <v>0</v>
      </c>
      <c r="Z895" t="str">
        <f>IF(U895="","",IF(U895="Cotisation Centrale",SUMIF('[3]Correpondance  PREPA MARG'!A:A,'Prépa marge'!T895,'[3]Correpondance  PREPA MARG'!BO:BO),""))</f>
        <v/>
      </c>
      <c r="AA895" t="str">
        <f>IF(U895="","",IF(U895="CA HT REEL",SUMIF('[3]Correpondance  PREPA MARG'!A:A,'Prépa marge'!T895,'[3]Correpondance  PREPA MARG'!AB:AB),""))</f>
        <v/>
      </c>
      <c r="AB895" t="str">
        <f>IF(U895="","",IF(U895="CAMV REEL",SUMIF('[3]Correpondance  PREPA MARG'!A:A,'Prépa marge'!T895,'[3]Correpondance  PREPA MARG'!BB:BB),""))</f>
        <v/>
      </c>
      <c r="AC895" t="str">
        <f>IF(U895="","",IF(U895="démarque connue (valeur)",SUMIF('[3]Correpondance  PREPA MARG'!A:A,'Prépa marge'!T895,'[3]Correpondance  PREPA MARG'!DO:DO),""))</f>
        <v/>
      </c>
      <c r="AD895" s="2" t="str">
        <f t="shared" ca="1" si="482"/>
        <v/>
      </c>
      <c r="AF895" t="s">
        <v>20</v>
      </c>
    </row>
    <row r="896" spans="1:32" ht="15.75" thickBot="1">
      <c r="A896" s="23"/>
      <c r="B896" s="23"/>
      <c r="C896" s="58" t="s">
        <v>4</v>
      </c>
      <c r="D896" s="41">
        <v>773</v>
      </c>
      <c r="E896" s="42"/>
      <c r="F896" s="42"/>
      <c r="G896" s="42"/>
      <c r="H896" s="42"/>
      <c r="I896" s="42"/>
      <c r="J896" s="42"/>
      <c r="K896" s="42"/>
      <c r="L896" s="42"/>
      <c r="M896" s="42"/>
      <c r="N896" s="42"/>
      <c r="O896" s="43"/>
      <c r="P896" s="56">
        <f>SUM(D896:O896)</f>
        <v>773</v>
      </c>
      <c r="Q896" s="23"/>
      <c r="R896" s="57">
        <v>19537.350000000006</v>
      </c>
      <c r="S896" s="23"/>
      <c r="T896" s="23" t="str">
        <f>IF(COUNTIF('[3]Correpondance  PREPA MARG'!A:A,'Prépa marge'!C896)=0,IF(U895="démarque connue (valeur)","",T895),'Prépa marge'!C896)</f>
        <v>Liquide</v>
      </c>
      <c r="U896" s="23" t="str">
        <f t="shared" si="483"/>
        <v>Cotisation Centrale</v>
      </c>
      <c r="V896" t="str">
        <f>IF(U896="","",IF(U896="CA HT",SUMIF('[3]Correpondance  PREPA MARG'!A:A,'Prépa marge'!T896,'[3]Correpondance  PREPA MARG'!CO:CO),""))</f>
        <v/>
      </c>
      <c r="W896" t="str">
        <f t="shared" si="477"/>
        <v/>
      </c>
      <c r="X896" t="str">
        <f>IF(U896="","",IF(AND(U896="Marge ABACO (valeur)",X890=""),SUMIF('[3]Correpondance  PREPA MARG'!A:A,'Prépa marge'!T896,'[3]Correpondance  PREPA MARG'!DB:DB),""))</f>
        <v/>
      </c>
      <c r="Y896" t="str">
        <f>IF(U896="","",IF(U896="Frais accessoires",SUMIF('[3]Correpondance  PREPA MARG'!A:A,'Prépa marge'!T896,'[3]Correpondance  PREPA MARG'!AO:AO),""))</f>
        <v/>
      </c>
      <c r="Z896">
        <f ca="1">IF(U896="","",IF(U896="Cotisation Centrale",SUMIF('[3]Correpondance  PREPA MARG'!A:A,'Prépa marge'!T896,'[3]Correpondance  PREPA MARG'!BO:BO),""))</f>
        <v>1726.6699999999998</v>
      </c>
      <c r="AA896" t="str">
        <f>IF(U896="","",IF(U896="CA HT REEL",SUMIF('[3]Correpondance  PREPA MARG'!A:A,'Prépa marge'!T896,'[3]Correpondance  PREPA MARG'!AB:AB),""))</f>
        <v/>
      </c>
      <c r="AB896" t="str">
        <f>IF(U896="","",IF(U896="CAMV REEL",SUMIF('[3]Correpondance  PREPA MARG'!A:A,'Prépa marge'!T896,'[3]Correpondance  PREPA MARG'!BB:BB),""))</f>
        <v/>
      </c>
      <c r="AC896" t="str">
        <f>IF(U896="","",IF(U896="démarque connue (valeur)",SUMIF('[3]Correpondance  PREPA MARG'!A:A,'Prépa marge'!T896,'[3]Correpondance  PREPA MARG'!DO:DO),""))</f>
        <v/>
      </c>
      <c r="AD896" s="2">
        <f t="shared" ca="1" si="482"/>
        <v>953.66999999999985</v>
      </c>
      <c r="AF896">
        <v>10993.43</v>
      </c>
    </row>
    <row r="897" spans="1:32">
      <c r="A897" s="23"/>
      <c r="B897" s="23"/>
      <c r="C897" s="59" t="s">
        <v>22</v>
      </c>
      <c r="D897" s="60">
        <f t="shared" ref="D897:L897" si="509">IF(D903&lt;&gt;0,(D895+D896)/D903,0)</f>
        <v>3.9751105625835649E-2</v>
      </c>
      <c r="E897" s="60">
        <f t="shared" si="509"/>
        <v>0</v>
      </c>
      <c r="F897" s="60">
        <f t="shared" si="509"/>
        <v>0</v>
      </c>
      <c r="G897" s="60">
        <f t="shared" si="509"/>
        <v>0</v>
      </c>
      <c r="H897" s="60">
        <f t="shared" si="509"/>
        <v>0</v>
      </c>
      <c r="I897" s="60">
        <f t="shared" si="509"/>
        <v>0</v>
      </c>
      <c r="J897" s="60">
        <f t="shared" si="509"/>
        <v>0</v>
      </c>
      <c r="K897" s="60">
        <f t="shared" si="509"/>
        <v>0</v>
      </c>
      <c r="L897" s="60">
        <f t="shared" si="509"/>
        <v>0</v>
      </c>
      <c r="M897" s="60">
        <f>IF(M903&lt;&gt;0,(M895+M896)/M903,0)</f>
        <v>0</v>
      </c>
      <c r="N897" s="60">
        <f>IF(N903&lt;&gt;0,(N895+N896)/N903,0)</f>
        <v>0</v>
      </c>
      <c r="O897" s="60">
        <f>IF(O903&lt;&gt;0,(O895+O896)/O903,0)</f>
        <v>0</v>
      </c>
      <c r="P897" s="61">
        <f>IF(P903&lt;&gt;0,(P895+P896)/P903,0)</f>
        <v>3.9751105625835649E-2</v>
      </c>
      <c r="Q897" s="23"/>
      <c r="R897" s="62" t="s">
        <v>20</v>
      </c>
      <c r="S897" s="23"/>
      <c r="T897" s="23" t="str">
        <f>IF(COUNTIF('[3]Correpondance  PREPA MARG'!A:A,'Prépa marge'!C897)=0,IF(U896="démarque connue (valeur)","",T896),'Prépa marge'!C897)</f>
        <v>Liquide</v>
      </c>
      <c r="U897" s="23" t="str">
        <f t="shared" si="483"/>
        <v/>
      </c>
      <c r="V897" t="str">
        <f>IF(U897="","",IF(U897="CA HT",SUMIF('[3]Correpondance  PREPA MARG'!A:A,'Prépa marge'!T897,'[3]Correpondance  PREPA MARG'!CO:CO),""))</f>
        <v/>
      </c>
      <c r="W897" t="str">
        <f t="shared" si="477"/>
        <v/>
      </c>
      <c r="X897" t="str">
        <f>IF(U897="","",IF(AND(U897="Marge ABACO (valeur)",X891=""),SUMIF('[3]Correpondance  PREPA MARG'!A:A,'Prépa marge'!T897,'[3]Correpondance  PREPA MARG'!DB:DB),""))</f>
        <v/>
      </c>
      <c r="Y897" t="str">
        <f>IF(U897="","",IF(U897="Frais accessoires",SUMIF('[3]Correpondance  PREPA MARG'!A:A,'Prépa marge'!T897,'[3]Correpondance  PREPA MARG'!AO:AO),""))</f>
        <v/>
      </c>
      <c r="Z897" t="str">
        <f>IF(U897="","",IF(U897="Cotisation Centrale",SUMIF('[3]Correpondance  PREPA MARG'!A:A,'Prépa marge'!T897,'[3]Correpondance  PREPA MARG'!BO:BO),""))</f>
        <v/>
      </c>
      <c r="AA897" t="str">
        <f>IF(U897="","",IF(U897="CA HT REEL",SUMIF('[3]Correpondance  PREPA MARG'!A:A,'Prépa marge'!T897,'[3]Correpondance  PREPA MARG'!AB:AB),""))</f>
        <v/>
      </c>
      <c r="AB897" t="str">
        <f>IF(U897="","",IF(U897="CAMV REEL",SUMIF('[3]Correpondance  PREPA MARG'!A:A,'Prépa marge'!T897,'[3]Correpondance  PREPA MARG'!BB:BB),""))</f>
        <v/>
      </c>
      <c r="AC897" t="str">
        <f>IF(U897="","",IF(U897="démarque connue (valeur)",SUMIF('[3]Correpondance  PREPA MARG'!A:A,'Prépa marge'!T897,'[3]Correpondance  PREPA MARG'!DO:DO),""))</f>
        <v/>
      </c>
      <c r="AD897" s="2" t="str">
        <f t="shared" si="482"/>
        <v/>
      </c>
      <c r="AF897" t="s">
        <v>20</v>
      </c>
    </row>
    <row r="898" spans="1:32">
      <c r="A898" s="23"/>
      <c r="B898" s="23"/>
      <c r="C898" s="63" t="s">
        <v>23</v>
      </c>
      <c r="D898" s="64">
        <f>D892+D895+D896</f>
        <v>17411</v>
      </c>
      <c r="E898" s="64">
        <f t="shared" ref="E898:L898" si="510">E892+E895+E896</f>
        <v>0</v>
      </c>
      <c r="F898" s="64">
        <f t="shared" si="510"/>
        <v>0</v>
      </c>
      <c r="G898" s="64">
        <f t="shared" si="510"/>
        <v>0</v>
      </c>
      <c r="H898" s="64">
        <f t="shared" si="510"/>
        <v>0</v>
      </c>
      <c r="I898" s="64">
        <f t="shared" si="510"/>
        <v>0</v>
      </c>
      <c r="J898" s="64">
        <f t="shared" si="510"/>
        <v>0</v>
      </c>
      <c r="K898" s="64">
        <f t="shared" si="510"/>
        <v>0</v>
      </c>
      <c r="L898" s="64">
        <f t="shared" si="510"/>
        <v>0</v>
      </c>
      <c r="M898" s="64">
        <f>M892+M895+M896</f>
        <v>0</v>
      </c>
      <c r="N898" s="64">
        <f>N892+N895+N896</f>
        <v>0</v>
      </c>
      <c r="O898" s="64">
        <f>O892+O895+O896</f>
        <v>0</v>
      </c>
      <c r="P898" s="65">
        <f>SUM(D898:O898)</f>
        <v>17411</v>
      </c>
      <c r="Q898" s="23"/>
      <c r="R898" s="66" t="s">
        <v>20</v>
      </c>
      <c r="S898" s="23"/>
      <c r="T898" s="23" t="str">
        <f>IF(COUNTIF('[3]Correpondance  PREPA MARG'!A:A,'Prépa marge'!C898)=0,IF(U897="démarque connue (valeur)","",T897),'Prépa marge'!C898)</f>
        <v>Liquide</v>
      </c>
      <c r="U898" s="23" t="str">
        <f t="shared" si="483"/>
        <v/>
      </c>
      <c r="V898" t="str">
        <f>IF(U898="","",IF(U898="CA HT",SUMIF('[3]Correpondance  PREPA MARG'!A:A,'Prépa marge'!T898,'[3]Correpondance  PREPA MARG'!CO:CO),""))</f>
        <v/>
      </c>
      <c r="W898" t="str">
        <f t="shared" ca="1" si="477"/>
        <v/>
      </c>
      <c r="X898" t="str">
        <f>IF(U898="","",IF(AND(U898="Marge ABACO (valeur)",X892=""),SUMIF('[3]Correpondance  PREPA MARG'!A:A,'Prépa marge'!T898,'[3]Correpondance  PREPA MARG'!DB:DB),""))</f>
        <v/>
      </c>
      <c r="Y898" t="str">
        <f>IF(U898="","",IF(U898="Frais accessoires",SUMIF('[3]Correpondance  PREPA MARG'!A:A,'Prépa marge'!T898,'[3]Correpondance  PREPA MARG'!AO:AO),""))</f>
        <v/>
      </c>
      <c r="Z898" t="str">
        <f>IF(U898="","",IF(U898="Cotisation Centrale",SUMIF('[3]Correpondance  PREPA MARG'!A:A,'Prépa marge'!T898,'[3]Correpondance  PREPA MARG'!BO:BO),""))</f>
        <v/>
      </c>
      <c r="AA898" t="str">
        <f>IF(U898="","",IF(U898="CA HT REEL",SUMIF('[3]Correpondance  PREPA MARG'!A:A,'Prépa marge'!T898,'[3]Correpondance  PREPA MARG'!AB:AB),""))</f>
        <v/>
      </c>
      <c r="AB898" t="str">
        <f>IF(U898="","",IF(U898="CAMV REEL",SUMIF('[3]Correpondance  PREPA MARG'!A:A,'Prépa marge'!T898,'[3]Correpondance  PREPA MARG'!BB:BB),""))</f>
        <v/>
      </c>
      <c r="AC898" t="str">
        <f>IF(U898="","",IF(U898="démarque connue (valeur)",SUMIF('[3]Correpondance  PREPA MARG'!A:A,'Prépa marge'!T898,'[3]Correpondance  PREPA MARG'!DO:DO),""))</f>
        <v/>
      </c>
      <c r="AD898" s="2" t="str">
        <f t="shared" ca="1" si="482"/>
        <v/>
      </c>
      <c r="AF898" t="s">
        <v>20</v>
      </c>
    </row>
    <row r="899" spans="1:32">
      <c r="A899" s="23"/>
      <c r="B899" s="23"/>
      <c r="C899" s="63" t="s">
        <v>19</v>
      </c>
      <c r="D899" s="64">
        <f t="shared" ref="D899:L899" si="511">D891-D898</f>
        <v>2063</v>
      </c>
      <c r="E899" s="64">
        <f t="shared" si="511"/>
        <v>0</v>
      </c>
      <c r="F899" s="64">
        <f t="shared" si="511"/>
        <v>0</v>
      </c>
      <c r="G899" s="64">
        <f t="shared" si="511"/>
        <v>0</v>
      </c>
      <c r="H899" s="64">
        <f t="shared" si="511"/>
        <v>0</v>
      </c>
      <c r="I899" s="64">
        <f t="shared" si="511"/>
        <v>0</v>
      </c>
      <c r="J899" s="64">
        <f t="shared" si="511"/>
        <v>0</v>
      </c>
      <c r="K899" s="64">
        <f t="shared" si="511"/>
        <v>0</v>
      </c>
      <c r="L899" s="64">
        <f t="shared" si="511"/>
        <v>0</v>
      </c>
      <c r="M899" s="64">
        <f>M891-M898</f>
        <v>0</v>
      </c>
      <c r="N899" s="64">
        <f>N891-N898</f>
        <v>0</v>
      </c>
      <c r="O899" s="64">
        <f>O891-O898</f>
        <v>0</v>
      </c>
      <c r="P899" s="65">
        <f>SUM(D899:O899)</f>
        <v>2063</v>
      </c>
      <c r="Q899" s="23"/>
      <c r="R899" s="66" t="s">
        <v>20</v>
      </c>
      <c r="S899" s="23"/>
      <c r="T899" s="23" t="str">
        <f>IF(COUNTIF('[3]Correpondance  PREPA MARG'!A:A,'Prépa marge'!C899)=0,IF(U898="démarque connue (valeur)","",T898),'Prépa marge'!C899)</f>
        <v>Liquide</v>
      </c>
      <c r="U899" s="23" t="str">
        <f t="shared" si="483"/>
        <v>Marge ABACO (valeur)</v>
      </c>
      <c r="V899" t="str">
        <f>IF(U899="","",IF(U899="CA HT",SUMIF('[3]Correpondance  PREPA MARG'!A:A,'Prépa marge'!T899,'[3]Correpondance  PREPA MARG'!CO:CO),""))</f>
        <v/>
      </c>
      <c r="W899" t="str">
        <f t="shared" si="477"/>
        <v/>
      </c>
      <c r="X899" t="str">
        <f ca="1">IF(U899="","",IF(AND(U899="Marge ABACO (valeur)",X893=""),SUMIF('[3]Correpondance  PREPA MARG'!A:A,'Prépa marge'!T899,'[3]Correpondance  PREPA MARG'!DB:DB),""))</f>
        <v/>
      </c>
      <c r="Y899" t="str">
        <f>IF(U899="","",IF(U899="Frais accessoires",SUMIF('[3]Correpondance  PREPA MARG'!A:A,'Prépa marge'!T899,'[3]Correpondance  PREPA MARG'!AO:AO),""))</f>
        <v/>
      </c>
      <c r="Z899" t="str">
        <f>IF(U899="","",IF(U899="Cotisation Centrale",SUMIF('[3]Correpondance  PREPA MARG'!A:A,'Prépa marge'!T899,'[3]Correpondance  PREPA MARG'!BO:BO),""))</f>
        <v/>
      </c>
      <c r="AA899" t="str">
        <f>IF(U899="","",IF(U899="CA HT REEL",SUMIF('[3]Correpondance  PREPA MARG'!A:A,'Prépa marge'!T899,'[3]Correpondance  PREPA MARG'!AB:AB),""))</f>
        <v/>
      </c>
      <c r="AB899" t="str">
        <f>IF(U899="","",IF(U899="CAMV REEL",SUMIF('[3]Correpondance  PREPA MARG'!A:A,'Prépa marge'!T899,'[3]Correpondance  PREPA MARG'!BB:BB),""))</f>
        <v/>
      </c>
      <c r="AC899" t="str">
        <f>IF(U899="","",IF(U899="démarque connue (valeur)",SUMIF('[3]Correpondance  PREPA MARG'!A:A,'Prépa marge'!T899,'[3]Correpondance  PREPA MARG'!DO:DO),""))</f>
        <v/>
      </c>
      <c r="AD899" s="2" t="str">
        <f t="shared" ca="1" si="482"/>
        <v/>
      </c>
      <c r="AF899" t="s">
        <v>20</v>
      </c>
    </row>
    <row r="900" spans="1:32">
      <c r="A900" s="23"/>
      <c r="B900" s="23"/>
      <c r="C900" s="50" t="s">
        <v>24</v>
      </c>
      <c r="D900" s="67">
        <f t="shared" ref="D900:L900" si="512">IF(D891=0,0,D899/D891)</f>
        <v>0.10593611995481154</v>
      </c>
      <c r="E900" s="67">
        <f t="shared" si="512"/>
        <v>0</v>
      </c>
      <c r="F900" s="67">
        <f t="shared" si="512"/>
        <v>0</v>
      </c>
      <c r="G900" s="67">
        <f t="shared" si="512"/>
        <v>0</v>
      </c>
      <c r="H900" s="67">
        <f t="shared" si="512"/>
        <v>0</v>
      </c>
      <c r="I900" s="67">
        <f t="shared" si="512"/>
        <v>0</v>
      </c>
      <c r="J900" s="67">
        <f t="shared" si="512"/>
        <v>0</v>
      </c>
      <c r="K900" s="67">
        <f t="shared" si="512"/>
        <v>0</v>
      </c>
      <c r="L900" s="67">
        <f t="shared" si="512"/>
        <v>0</v>
      </c>
      <c r="M900" s="67">
        <f>IF(M891=0,0,M899/M891)</f>
        <v>0</v>
      </c>
      <c r="N900" s="67">
        <f>IF(N891=0,0,N899/N891)</f>
        <v>0</v>
      </c>
      <c r="O900" s="67">
        <f>IF(O891=0,0,O899/O891)</f>
        <v>0</v>
      </c>
      <c r="P900" s="67">
        <f>IF(P891=0,0,P899/P891)</f>
        <v>0.10593611995481154</v>
      </c>
      <c r="Q900" s="23"/>
      <c r="R900" s="68" t="s">
        <v>20</v>
      </c>
      <c r="S900" s="23"/>
      <c r="T900" s="23" t="str">
        <f>IF(COUNTIF('[3]Correpondance  PREPA MARG'!A:A,'Prépa marge'!C900)=0,IF(U899="démarque connue (valeur)","",T899),'Prépa marge'!C900)</f>
        <v>Liquide</v>
      </c>
      <c r="U900" s="23" t="str">
        <f t="shared" si="483"/>
        <v/>
      </c>
      <c r="V900" t="str">
        <f>IF(U900="","",IF(U900="CA HT",SUMIF('[3]Correpondance  PREPA MARG'!A:A,'Prépa marge'!T900,'[3]Correpondance  PREPA MARG'!CO:CO),""))</f>
        <v/>
      </c>
      <c r="W900" t="str">
        <f t="shared" si="477"/>
        <v/>
      </c>
      <c r="X900" t="str">
        <f>IF(U900="","",IF(AND(U900="Marge ABACO (valeur)",X894=""),SUMIF('[3]Correpondance  PREPA MARG'!A:A,'Prépa marge'!T900,'[3]Correpondance  PREPA MARG'!DB:DB),""))</f>
        <v/>
      </c>
      <c r="Y900" t="str">
        <f>IF(U900="","",IF(U900="Frais accessoires",SUMIF('[3]Correpondance  PREPA MARG'!A:A,'Prépa marge'!T900,'[3]Correpondance  PREPA MARG'!AO:AO),""))</f>
        <v/>
      </c>
      <c r="Z900" t="str">
        <f>IF(U900="","",IF(U900="Cotisation Centrale",SUMIF('[3]Correpondance  PREPA MARG'!A:A,'Prépa marge'!T900,'[3]Correpondance  PREPA MARG'!BO:BO),""))</f>
        <v/>
      </c>
      <c r="AA900" t="str">
        <f>IF(U900="","",IF(U900="CA HT REEL",SUMIF('[3]Correpondance  PREPA MARG'!A:A,'Prépa marge'!T900,'[3]Correpondance  PREPA MARG'!AB:AB),""))</f>
        <v/>
      </c>
      <c r="AB900" t="str">
        <f>IF(U900="","",IF(U900="CAMV REEL",SUMIF('[3]Correpondance  PREPA MARG'!A:A,'Prépa marge'!T900,'[3]Correpondance  PREPA MARG'!BB:BB),""))</f>
        <v/>
      </c>
      <c r="AC900" t="str">
        <f>IF(U900="","",IF(U900="démarque connue (valeur)",SUMIF('[3]Correpondance  PREPA MARG'!A:A,'Prépa marge'!T900,'[3]Correpondance  PREPA MARG'!DO:DO),""))</f>
        <v/>
      </c>
      <c r="AD900" s="2" t="str">
        <f t="shared" si="482"/>
        <v/>
      </c>
      <c r="AF900" t="s">
        <v>20</v>
      </c>
    </row>
    <row r="901" spans="1:32">
      <c r="A901" s="23"/>
      <c r="B901" s="23"/>
      <c r="C901" s="23"/>
      <c r="D901" s="23"/>
      <c r="E901" s="23"/>
      <c r="F901" s="23"/>
      <c r="G901" s="23"/>
      <c r="H901" s="23"/>
      <c r="I901" s="23"/>
      <c r="J901" s="23"/>
      <c r="K901" s="23"/>
      <c r="L901" s="23"/>
      <c r="M901" s="23"/>
      <c r="N901" s="23"/>
      <c r="O901" s="23"/>
      <c r="P901" s="23"/>
      <c r="Q901" s="23"/>
      <c r="R901" s="29" t="s">
        <v>20</v>
      </c>
      <c r="S901" s="23"/>
      <c r="T901" s="23" t="str">
        <f>IF(COUNTIF('[3]Correpondance  PREPA MARG'!A:A,'Prépa marge'!C901)=0,IF(U900="démarque connue (valeur)","",T900),'Prépa marge'!C901)</f>
        <v>Liquide</v>
      </c>
      <c r="U901" s="23" t="str">
        <f t="shared" si="483"/>
        <v/>
      </c>
      <c r="V901" t="str">
        <f>IF(U901="","",IF(U901="CA HT",SUMIF('[3]Correpondance  PREPA MARG'!A:A,'Prépa marge'!T901,'[3]Correpondance  PREPA MARG'!CO:CO),""))</f>
        <v/>
      </c>
      <c r="W901" t="str">
        <f t="shared" si="477"/>
        <v/>
      </c>
      <c r="X901" t="str">
        <f>IF(U901="","",IF(AND(U901="Marge ABACO (valeur)",X895=""),SUMIF('[3]Correpondance  PREPA MARG'!A:A,'Prépa marge'!T901,'[3]Correpondance  PREPA MARG'!DB:DB),""))</f>
        <v/>
      </c>
      <c r="Y901" t="str">
        <f>IF(U901="","",IF(U901="Frais accessoires",SUMIF('[3]Correpondance  PREPA MARG'!A:A,'Prépa marge'!T901,'[3]Correpondance  PREPA MARG'!AO:AO),""))</f>
        <v/>
      </c>
      <c r="Z901" t="str">
        <f>IF(U901="","",IF(U901="Cotisation Centrale",SUMIF('[3]Correpondance  PREPA MARG'!A:A,'Prépa marge'!T901,'[3]Correpondance  PREPA MARG'!BO:BO),""))</f>
        <v/>
      </c>
      <c r="AA901" t="str">
        <f>IF(U901="","",IF(U901="CA HT REEL",SUMIF('[3]Correpondance  PREPA MARG'!A:A,'Prépa marge'!T901,'[3]Correpondance  PREPA MARG'!AB:AB),""))</f>
        <v/>
      </c>
      <c r="AB901" t="str">
        <f>IF(U901="","",IF(U901="CAMV REEL",SUMIF('[3]Correpondance  PREPA MARG'!A:A,'Prépa marge'!T901,'[3]Correpondance  PREPA MARG'!BB:BB),""))</f>
        <v/>
      </c>
      <c r="AC901" t="str">
        <f>IF(U901="","",IF(U901="démarque connue (valeur)",SUMIF('[3]Correpondance  PREPA MARG'!A:A,'Prépa marge'!T901,'[3]Correpondance  PREPA MARG'!DO:DO),""))</f>
        <v/>
      </c>
      <c r="AD901" s="2" t="str">
        <f t="shared" si="482"/>
        <v/>
      </c>
      <c r="AF901" t="s">
        <v>20</v>
      </c>
    </row>
    <row r="902" spans="1:32" ht="15.75" thickBot="1">
      <c r="A902" s="23"/>
      <c r="B902" s="23"/>
      <c r="C902" s="30" t="s">
        <v>25</v>
      </c>
      <c r="D902" s="31"/>
      <c r="E902" s="31"/>
      <c r="F902" s="31"/>
      <c r="G902" s="31"/>
      <c r="H902" s="31"/>
      <c r="I902" s="31"/>
      <c r="J902" s="31"/>
      <c r="K902" s="31"/>
      <c r="L902" s="31"/>
      <c r="M902" s="31"/>
      <c r="N902" s="31"/>
      <c r="O902" s="31"/>
      <c r="P902" s="32"/>
      <c r="Q902" s="23"/>
      <c r="R902" s="33" t="s">
        <v>20</v>
      </c>
      <c r="S902" s="23"/>
      <c r="T902" s="23" t="str">
        <f>IF(COUNTIF('[3]Correpondance  PREPA MARG'!A:A,'Prépa marge'!C902)=0,IF(U901="démarque connue (valeur)","",T901),'Prépa marge'!C902)</f>
        <v>Liquide</v>
      </c>
      <c r="U902" s="23" t="str">
        <f t="shared" si="483"/>
        <v/>
      </c>
      <c r="V902" t="str">
        <f>IF(U902="","",IF(U902="CA HT",SUMIF('[3]Correpondance  PREPA MARG'!A:A,'Prépa marge'!T902,'[3]Correpondance  PREPA MARG'!CO:CO),""))</f>
        <v/>
      </c>
      <c r="W902" t="str">
        <f t="shared" si="477"/>
        <v/>
      </c>
      <c r="X902" t="str">
        <f>IF(U902="","",IF(AND(U902="Marge ABACO (valeur)",X896=""),SUMIF('[3]Correpondance  PREPA MARG'!A:A,'Prépa marge'!T902,'[3]Correpondance  PREPA MARG'!DB:DB),""))</f>
        <v/>
      </c>
      <c r="Y902" t="str">
        <f>IF(U902="","",IF(U902="Frais accessoires",SUMIF('[3]Correpondance  PREPA MARG'!A:A,'Prépa marge'!T902,'[3]Correpondance  PREPA MARG'!AO:AO),""))</f>
        <v/>
      </c>
      <c r="Z902" t="str">
        <f>IF(U902="","",IF(U902="Cotisation Centrale",SUMIF('[3]Correpondance  PREPA MARG'!A:A,'Prépa marge'!T902,'[3]Correpondance  PREPA MARG'!BO:BO),""))</f>
        <v/>
      </c>
      <c r="AA902" t="str">
        <f>IF(U902="","",IF(U902="CA HT REEL",SUMIF('[3]Correpondance  PREPA MARG'!A:A,'Prépa marge'!T902,'[3]Correpondance  PREPA MARG'!AB:AB),""))</f>
        <v/>
      </c>
      <c r="AB902" t="str">
        <f>IF(U902="","",IF(U902="CAMV REEL",SUMIF('[3]Correpondance  PREPA MARG'!A:A,'Prépa marge'!T902,'[3]Correpondance  PREPA MARG'!BB:BB),""))</f>
        <v/>
      </c>
      <c r="AC902" t="str">
        <f>IF(U902="","",IF(U902="démarque connue (valeur)",SUMIF('[3]Correpondance  PREPA MARG'!A:A,'Prépa marge'!T902,'[3]Correpondance  PREPA MARG'!DO:DO),""))</f>
        <v/>
      </c>
      <c r="AD902" s="2" t="str">
        <f t="shared" si="482"/>
        <v/>
      </c>
      <c r="AF902" t="s">
        <v>20</v>
      </c>
    </row>
    <row r="903" spans="1:32">
      <c r="A903" s="23"/>
      <c r="B903" s="23"/>
      <c r="C903" s="69" t="s">
        <v>5</v>
      </c>
      <c r="D903" s="35">
        <v>19446</v>
      </c>
      <c r="E903" s="36"/>
      <c r="F903" s="36"/>
      <c r="G903" s="36"/>
      <c r="H903" s="36"/>
      <c r="I903" s="36"/>
      <c r="J903" s="55"/>
      <c r="K903" s="55"/>
      <c r="L903" s="55"/>
      <c r="M903" s="55"/>
      <c r="N903" s="55"/>
      <c r="O903" s="70"/>
      <c r="P903" s="38">
        <f>SUM(D903:O903)</f>
        <v>19446</v>
      </c>
      <c r="Q903" s="23"/>
      <c r="R903" s="39">
        <v>438507.04999999981</v>
      </c>
      <c r="S903" s="23"/>
      <c r="T903" s="23" t="str">
        <f>IF(COUNTIF('[3]Correpondance  PREPA MARG'!A:A,'Prépa marge'!C903)=0,IF(U902="démarque connue (valeur)","",T902),'Prépa marge'!C903)</f>
        <v>Liquide</v>
      </c>
      <c r="U903" s="23" t="str">
        <f t="shared" si="483"/>
        <v>CA HT REEL</v>
      </c>
      <c r="V903" t="str">
        <f>IF(U903="","",IF(U903="CA HT",SUMIF('[3]Correpondance  PREPA MARG'!A:A,'Prépa marge'!T903,'[3]Correpondance  PREPA MARG'!CO:CO),""))</f>
        <v/>
      </c>
      <c r="W903" t="str">
        <f t="shared" ref="W903:W966" si="513">IF(AND(V902&lt;&gt;"",X904&lt;&gt;""),V902-X904,"")</f>
        <v/>
      </c>
      <c r="X903" t="str">
        <f>IF(U903="","",IF(AND(U903="Marge ABACO (valeur)",X897=""),SUMIF('[3]Correpondance  PREPA MARG'!A:A,'Prépa marge'!T903,'[3]Correpondance  PREPA MARG'!DB:DB),""))</f>
        <v/>
      </c>
      <c r="Y903" t="str">
        <f>IF(U903="","",IF(U903="Frais accessoires",SUMIF('[3]Correpondance  PREPA MARG'!A:A,'Prépa marge'!T903,'[3]Correpondance  PREPA MARG'!AO:AO),""))</f>
        <v/>
      </c>
      <c r="Z903" t="str">
        <f>IF(U903="","",IF(U903="Cotisation Centrale",SUMIF('[3]Correpondance  PREPA MARG'!A:A,'Prépa marge'!T903,'[3]Correpondance  PREPA MARG'!BO:BO),""))</f>
        <v/>
      </c>
      <c r="AA903">
        <f ca="1">IF(U903="","",IF(U903="CA HT REEL",SUMIF('[3]Correpondance  PREPA MARG'!A:A,'Prépa marge'!T903,'[3]Correpondance  PREPA MARG'!AB:AB),""))</f>
        <v>38021.81</v>
      </c>
      <c r="AB903" t="str">
        <f>IF(U903="","",IF(U903="CAMV REEL",SUMIF('[3]Correpondance  PREPA MARG'!A:A,'Prépa marge'!T903,'[3]Correpondance  PREPA MARG'!BB:BB),""))</f>
        <v/>
      </c>
      <c r="AC903" t="str">
        <f>IF(U903="","",IF(U903="démarque connue (valeur)",SUMIF('[3]Correpondance  PREPA MARG'!A:A,'Prépa marge'!T903,'[3]Correpondance  PREPA MARG'!DO:DO),""))</f>
        <v/>
      </c>
      <c r="AD903" s="2">
        <f t="shared" ca="1" si="482"/>
        <v>18575.809999999998</v>
      </c>
      <c r="AF903">
        <v>410621.60000000003</v>
      </c>
    </row>
    <row r="904" spans="1:32" ht="15.75" thickBot="1">
      <c r="A904" s="23"/>
      <c r="B904" s="23"/>
      <c r="C904" s="58" t="s">
        <v>6</v>
      </c>
      <c r="D904" s="41">
        <v>16657</v>
      </c>
      <c r="E904" s="42"/>
      <c r="F904" s="42"/>
      <c r="G904" s="42"/>
      <c r="H904" s="42"/>
      <c r="I904" s="42"/>
      <c r="J904" s="71"/>
      <c r="K904" s="71"/>
      <c r="L904" s="71"/>
      <c r="M904" s="71"/>
      <c r="N904" s="71"/>
      <c r="O904" s="72"/>
      <c r="P904" s="56">
        <f>SUM(D904:O904)</f>
        <v>16657</v>
      </c>
      <c r="Q904" s="23"/>
      <c r="R904" s="57">
        <v>386368.68000000063</v>
      </c>
      <c r="S904" s="23"/>
      <c r="T904" s="23" t="str">
        <f>IF(COUNTIF('[3]Correpondance  PREPA MARG'!A:A,'Prépa marge'!C904)=0,IF(U903="démarque connue (valeur)","",T903),'Prépa marge'!C904)</f>
        <v>Liquide</v>
      </c>
      <c r="U904" s="23" t="str">
        <f t="shared" si="483"/>
        <v>CAMV REEL</v>
      </c>
      <c r="V904" t="str">
        <f>IF(U904="","",IF(U904="CA HT",SUMIF('[3]Correpondance  PREPA MARG'!A:A,'Prépa marge'!T904,'[3]Correpondance  PREPA MARG'!CO:CO),""))</f>
        <v/>
      </c>
      <c r="W904" t="str">
        <f t="shared" si="513"/>
        <v/>
      </c>
      <c r="X904" t="str">
        <f>IF(U904="","",IF(AND(U904="Marge ABACO (valeur)",X898=""),SUMIF('[3]Correpondance  PREPA MARG'!A:A,'Prépa marge'!T904,'[3]Correpondance  PREPA MARG'!DB:DB),""))</f>
        <v/>
      </c>
      <c r="Y904" t="str">
        <f>IF(U904="","",IF(U904="Frais accessoires",SUMIF('[3]Correpondance  PREPA MARG'!A:A,'Prépa marge'!T904,'[3]Correpondance  PREPA MARG'!AO:AO),""))</f>
        <v/>
      </c>
      <c r="Z904" t="str">
        <f>IF(U904="","",IF(U904="Cotisation Centrale",SUMIF('[3]Correpondance  PREPA MARG'!A:A,'Prépa marge'!T904,'[3]Correpondance  PREPA MARG'!BO:BO),""))</f>
        <v/>
      </c>
      <c r="AA904" t="str">
        <f>IF(U904="","",IF(U904="CA HT REEL",SUMIF('[3]Correpondance  PREPA MARG'!A:A,'Prépa marge'!T904,'[3]Correpondance  PREPA MARG'!AB:AB),""))</f>
        <v/>
      </c>
      <c r="AB904">
        <f ca="1">IF(U904="","",IF(U904="CAMV REEL",SUMIF('[3]Correpondance  PREPA MARG'!A:A,'Prépa marge'!T904,'[3]Correpondance  PREPA MARG'!BB:BB),""))</f>
        <v>32210.92</v>
      </c>
      <c r="AC904" t="str">
        <f>IF(U904="","",IF(U904="démarque connue (valeur)",SUMIF('[3]Correpondance  PREPA MARG'!A:A,'Prépa marge'!T904,'[3]Correpondance  PREPA MARG'!DO:DO),""))</f>
        <v/>
      </c>
      <c r="AD904" s="2">
        <f t="shared" ca="1" si="482"/>
        <v>15553.919999999998</v>
      </c>
      <c r="AF904">
        <v>344523.63</v>
      </c>
    </row>
    <row r="905" spans="1:32">
      <c r="A905" s="23"/>
      <c r="B905" s="23"/>
      <c r="C905" s="59" t="s">
        <v>26</v>
      </c>
      <c r="D905" s="73">
        <f t="shared" ref="D905:L905" si="514">D903-D904-D895-D896</f>
        <v>2016</v>
      </c>
      <c r="E905" s="73">
        <f t="shared" si="514"/>
        <v>0</v>
      </c>
      <c r="F905" s="73">
        <f t="shared" si="514"/>
        <v>0</v>
      </c>
      <c r="G905" s="73">
        <f t="shared" si="514"/>
        <v>0</v>
      </c>
      <c r="H905" s="73">
        <f t="shared" si="514"/>
        <v>0</v>
      </c>
      <c r="I905" s="73">
        <f t="shared" si="514"/>
        <v>0</v>
      </c>
      <c r="J905" s="73">
        <f t="shared" si="514"/>
        <v>0</v>
      </c>
      <c r="K905" s="73">
        <f t="shared" si="514"/>
        <v>0</v>
      </c>
      <c r="L905" s="73">
        <f t="shared" si="514"/>
        <v>0</v>
      </c>
      <c r="M905" s="73">
        <f>M903-M904-M895-M896</f>
        <v>0</v>
      </c>
      <c r="N905" s="73">
        <f>N903-N904-N895-N896</f>
        <v>0</v>
      </c>
      <c r="O905" s="73">
        <f>O903-O904-O895-O896</f>
        <v>0</v>
      </c>
      <c r="P905" s="74">
        <f>SUM(D905:O905)</f>
        <v>2016</v>
      </c>
      <c r="Q905" s="23"/>
      <c r="R905" s="57" t="s">
        <v>20</v>
      </c>
      <c r="S905" s="23"/>
      <c r="T905" s="23" t="str">
        <f>IF(COUNTIF('[3]Correpondance  PREPA MARG'!A:A,'Prépa marge'!C905)=0,IF(U904="démarque connue (valeur)","",T904),'Prépa marge'!C905)</f>
        <v>Liquide</v>
      </c>
      <c r="U905" s="23" t="str">
        <f t="shared" si="483"/>
        <v/>
      </c>
      <c r="V905" t="str">
        <f>IF(U905="","",IF(U905="CA HT",SUMIF('[3]Correpondance  PREPA MARG'!A:A,'Prépa marge'!T905,'[3]Correpondance  PREPA MARG'!CO:CO),""))</f>
        <v/>
      </c>
      <c r="W905" t="str">
        <f t="shared" si="513"/>
        <v/>
      </c>
      <c r="X905" t="str">
        <f>IF(U905="","",IF(AND(U905="Marge ABACO (valeur)",X899=""),SUMIF('[3]Correpondance  PREPA MARG'!A:A,'Prépa marge'!T905,'[3]Correpondance  PREPA MARG'!DB:DB),""))</f>
        <v/>
      </c>
      <c r="Y905" t="str">
        <f>IF(U905="","",IF(U905="Frais accessoires",SUMIF('[3]Correpondance  PREPA MARG'!A:A,'Prépa marge'!T905,'[3]Correpondance  PREPA MARG'!AO:AO),""))</f>
        <v/>
      </c>
      <c r="Z905" t="str">
        <f>IF(U905="","",IF(U905="Cotisation Centrale",SUMIF('[3]Correpondance  PREPA MARG'!A:A,'Prépa marge'!T905,'[3]Correpondance  PREPA MARG'!BO:BO),""))</f>
        <v/>
      </c>
      <c r="AA905" t="str">
        <f>IF(U905="","",IF(U905="CA HT REEL",SUMIF('[3]Correpondance  PREPA MARG'!A:A,'Prépa marge'!T905,'[3]Correpondance  PREPA MARG'!AB:AB),""))</f>
        <v/>
      </c>
      <c r="AB905" t="str">
        <f>IF(U905="","",IF(U905="CAMV REEL",SUMIF('[3]Correpondance  PREPA MARG'!A:A,'Prépa marge'!T905,'[3]Correpondance  PREPA MARG'!BB:BB),""))</f>
        <v/>
      </c>
      <c r="AC905" t="str">
        <f>IF(U905="","",IF(U905="démarque connue (valeur)",SUMIF('[3]Correpondance  PREPA MARG'!A:A,'Prépa marge'!T905,'[3]Correpondance  PREPA MARG'!DO:DO),""))</f>
        <v/>
      </c>
      <c r="AD905" s="2" t="str">
        <f t="shared" si="482"/>
        <v/>
      </c>
      <c r="AF905" t="s">
        <v>20</v>
      </c>
    </row>
    <row r="906" spans="1:32">
      <c r="A906" s="23"/>
      <c r="B906" s="23"/>
      <c r="C906" s="50" t="s">
        <v>27</v>
      </c>
      <c r="D906" s="67" t="str">
        <f t="shared" ref="D906:L906" si="515">IF(D928="ABACO","     néant",IF(D891=0,0,D905/D903))</f>
        <v xml:space="preserve">     néant</v>
      </c>
      <c r="E906" s="67" t="str">
        <f t="shared" si="515"/>
        <v xml:space="preserve">     néant</v>
      </c>
      <c r="F906" s="67" t="str">
        <f t="shared" si="515"/>
        <v xml:space="preserve">     néant</v>
      </c>
      <c r="G906" s="67" t="str">
        <f t="shared" si="515"/>
        <v xml:space="preserve">     néant</v>
      </c>
      <c r="H906" s="67" t="str">
        <f t="shared" si="515"/>
        <v xml:space="preserve">     néant</v>
      </c>
      <c r="I906" s="67">
        <f t="shared" si="515"/>
        <v>0</v>
      </c>
      <c r="J906" s="67" t="str">
        <f t="shared" si="515"/>
        <v xml:space="preserve">     néant</v>
      </c>
      <c r="K906" s="67" t="str">
        <f t="shared" si="515"/>
        <v xml:space="preserve">     néant</v>
      </c>
      <c r="L906" s="67" t="str">
        <f t="shared" si="515"/>
        <v xml:space="preserve">     néant</v>
      </c>
      <c r="M906" s="67" t="str">
        <f>IF(M928="ABACO","     néant",IF(M891=0,0,M905/M903))</f>
        <v xml:space="preserve">     néant</v>
      </c>
      <c r="N906" s="67" t="str">
        <f>IF(N928="ABACO","     néant",IF(N891=0,0,N905/N903))</f>
        <v xml:space="preserve">     néant</v>
      </c>
      <c r="O906" s="67">
        <f>IF(O928="ABACO","     néant",IF(O891=0,0,O905/O903))</f>
        <v>0</v>
      </c>
      <c r="P906" s="67">
        <f>IF(P928="ABACO","     néant",IF(P891=0,0,P905/P903))</f>
        <v>0.10367170626349892</v>
      </c>
      <c r="Q906" s="23"/>
      <c r="R906" s="68" t="s">
        <v>20</v>
      </c>
      <c r="S906" s="23"/>
      <c r="T906" s="23" t="str">
        <f>IF(COUNTIF('[3]Correpondance  PREPA MARG'!A:A,'Prépa marge'!C906)=0,IF(U905="démarque connue (valeur)","",T905),'Prépa marge'!C906)</f>
        <v>Liquide</v>
      </c>
      <c r="U906" s="23" t="str">
        <f t="shared" si="483"/>
        <v/>
      </c>
      <c r="V906" t="str">
        <f>IF(U906="","",IF(U906="CA HT",SUMIF('[3]Correpondance  PREPA MARG'!A:A,'Prépa marge'!T906,'[3]Correpondance  PREPA MARG'!CO:CO),""))</f>
        <v/>
      </c>
      <c r="W906" t="str">
        <f t="shared" si="513"/>
        <v/>
      </c>
      <c r="X906" t="str">
        <f>IF(U906="","",IF(AND(U906="Marge ABACO (valeur)",X900=""),SUMIF('[3]Correpondance  PREPA MARG'!A:A,'Prépa marge'!T906,'[3]Correpondance  PREPA MARG'!DB:DB),""))</f>
        <v/>
      </c>
      <c r="Y906" t="str">
        <f>IF(U906="","",IF(U906="Frais accessoires",SUMIF('[3]Correpondance  PREPA MARG'!A:A,'Prépa marge'!T906,'[3]Correpondance  PREPA MARG'!AO:AO),""))</f>
        <v/>
      </c>
      <c r="Z906" t="str">
        <f>IF(U906="","",IF(U906="Cotisation Centrale",SUMIF('[3]Correpondance  PREPA MARG'!A:A,'Prépa marge'!T906,'[3]Correpondance  PREPA MARG'!BO:BO),""))</f>
        <v/>
      </c>
      <c r="AA906" t="str">
        <f>IF(U906="","",IF(U906="CA HT REEL",SUMIF('[3]Correpondance  PREPA MARG'!A:A,'Prépa marge'!T906,'[3]Correpondance  PREPA MARG'!AB:AB),""))</f>
        <v/>
      </c>
      <c r="AB906" t="str">
        <f>IF(U906="","",IF(U906="CAMV REEL",SUMIF('[3]Correpondance  PREPA MARG'!A:A,'Prépa marge'!T906,'[3]Correpondance  PREPA MARG'!BB:BB),""))</f>
        <v/>
      </c>
      <c r="AC906" t="str">
        <f>IF(U906="","",IF(U906="démarque connue (valeur)",SUMIF('[3]Correpondance  PREPA MARG'!A:A,'Prépa marge'!T906,'[3]Correpondance  PREPA MARG'!DO:DO),""))</f>
        <v/>
      </c>
      <c r="AD906" s="2" t="str">
        <f t="shared" si="482"/>
        <v/>
      </c>
      <c r="AF906" t="s">
        <v>20</v>
      </c>
    </row>
    <row r="907" spans="1:32">
      <c r="A907" s="23"/>
      <c r="B907" s="23"/>
      <c r="C907" s="23"/>
      <c r="D907" s="23"/>
      <c r="E907" s="23"/>
      <c r="F907" s="23"/>
      <c r="G907" s="23"/>
      <c r="H907" s="23"/>
      <c r="I907" s="23"/>
      <c r="J907" s="23"/>
      <c r="K907" s="23"/>
      <c r="L907" s="23"/>
      <c r="M907" s="23"/>
      <c r="N907" s="23"/>
      <c r="O907" s="23"/>
      <c r="P907" s="23"/>
      <c r="Q907" s="23"/>
      <c r="R907" s="29" t="s">
        <v>20</v>
      </c>
      <c r="S907" s="23"/>
      <c r="T907" s="23" t="str">
        <f>IF(COUNTIF('[3]Correpondance  PREPA MARG'!A:A,'Prépa marge'!C907)=0,IF(U906="démarque connue (valeur)","",T906),'Prépa marge'!C907)</f>
        <v>Liquide</v>
      </c>
      <c r="U907" s="23" t="str">
        <f t="shared" si="483"/>
        <v/>
      </c>
      <c r="V907" t="str">
        <f>IF(U907="","",IF(U907="CA HT",SUMIF('[3]Correpondance  PREPA MARG'!A:A,'Prépa marge'!T907,'[3]Correpondance  PREPA MARG'!CO:CO),""))</f>
        <v/>
      </c>
      <c r="W907" t="str">
        <f t="shared" si="513"/>
        <v/>
      </c>
      <c r="X907" t="str">
        <f>IF(U907="","",IF(AND(U907="Marge ABACO (valeur)",X901=""),SUMIF('[3]Correpondance  PREPA MARG'!A:A,'Prépa marge'!T907,'[3]Correpondance  PREPA MARG'!DB:DB),""))</f>
        <v/>
      </c>
      <c r="Y907" t="str">
        <f>IF(U907="","",IF(U907="Frais accessoires",SUMIF('[3]Correpondance  PREPA MARG'!A:A,'Prépa marge'!T907,'[3]Correpondance  PREPA MARG'!AO:AO),""))</f>
        <v/>
      </c>
      <c r="Z907" t="str">
        <f>IF(U907="","",IF(U907="Cotisation Centrale",SUMIF('[3]Correpondance  PREPA MARG'!A:A,'Prépa marge'!T907,'[3]Correpondance  PREPA MARG'!BO:BO),""))</f>
        <v/>
      </c>
      <c r="AA907" t="str">
        <f>IF(U907="","",IF(U907="CA HT REEL",SUMIF('[3]Correpondance  PREPA MARG'!A:A,'Prépa marge'!T907,'[3]Correpondance  PREPA MARG'!AB:AB),""))</f>
        <v/>
      </c>
      <c r="AB907" t="str">
        <f>IF(U907="","",IF(U907="CAMV REEL",SUMIF('[3]Correpondance  PREPA MARG'!A:A,'Prépa marge'!T907,'[3]Correpondance  PREPA MARG'!BB:BB),""))</f>
        <v/>
      </c>
      <c r="AC907" t="str">
        <f>IF(U907="","",IF(U907="démarque connue (valeur)",SUMIF('[3]Correpondance  PREPA MARG'!A:A,'Prépa marge'!T907,'[3]Correpondance  PREPA MARG'!DO:DO),""))</f>
        <v/>
      </c>
      <c r="AD907" s="2" t="str">
        <f t="shared" ref="AD907:AD970" si="516">IF(SUM(V907:AC907)=0,"",IF(U907="Marge ABACO (valeur)","",SUM(V907:AC907)-P907))</f>
        <v/>
      </c>
      <c r="AF907" t="s">
        <v>20</v>
      </c>
    </row>
    <row r="908" spans="1:32">
      <c r="A908" s="23"/>
      <c r="B908" s="23"/>
      <c r="C908" s="75" t="s">
        <v>28</v>
      </c>
      <c r="D908" s="76" t="str">
        <f t="shared" ref="D908:L908" si="517">IF(D928="ABACO","       NA",D900-D906)</f>
        <v xml:space="preserve">       NA</v>
      </c>
      <c r="E908" s="76" t="str">
        <f t="shared" si="517"/>
        <v xml:space="preserve">       NA</v>
      </c>
      <c r="F908" s="76" t="str">
        <f t="shared" si="517"/>
        <v xml:space="preserve">       NA</v>
      </c>
      <c r="G908" s="76" t="str">
        <f t="shared" si="517"/>
        <v xml:space="preserve">       NA</v>
      </c>
      <c r="H908" s="76" t="str">
        <f t="shared" si="517"/>
        <v xml:space="preserve">       NA</v>
      </c>
      <c r="I908" s="76">
        <f t="shared" si="517"/>
        <v>0</v>
      </c>
      <c r="J908" s="76" t="str">
        <f t="shared" si="517"/>
        <v xml:space="preserve">       NA</v>
      </c>
      <c r="K908" s="76" t="str">
        <f t="shared" si="517"/>
        <v xml:space="preserve">       NA</v>
      </c>
      <c r="L908" s="76" t="str">
        <f t="shared" si="517"/>
        <v xml:space="preserve">       NA</v>
      </c>
      <c r="M908" s="76" t="str">
        <f>IF(M928="ABACO","       NA",M900-M906)</f>
        <v xml:space="preserve">       NA</v>
      </c>
      <c r="N908" s="76" t="str">
        <f>IF(N928="ABACO","       NA",N900-N906)</f>
        <v xml:space="preserve">       NA</v>
      </c>
      <c r="O908" s="76">
        <f>IF(O928="ABACO","       NA",O900-O906)</f>
        <v>0</v>
      </c>
      <c r="P908" s="76">
        <f>IF(P928="ABACO","       NA",P900-P906)</f>
        <v>2.264413691312625E-3</v>
      </c>
      <c r="Q908" s="23"/>
      <c r="R908" s="77" t="s">
        <v>20</v>
      </c>
      <c r="S908" s="23"/>
      <c r="T908" s="23" t="str">
        <f>IF(COUNTIF('[3]Correpondance  PREPA MARG'!A:A,'Prépa marge'!C908)=0,IF(U907="démarque connue (valeur)","",T907),'Prépa marge'!C908)</f>
        <v>Liquide</v>
      </c>
      <c r="U908" s="23" t="str">
        <f t="shared" ref="U908:U971" si="518">IF(OR(C908="CA HT",C908="PRMV ABACO",C908="Frais accessoires",C908="Cotisation Centrale",C908="CA HT REEL",C908="CAMV REEL",C908="démarque connue (valeur)",C908="Marge ABACO (valeur)"),C908,"")</f>
        <v/>
      </c>
      <c r="V908" t="str">
        <f>IF(U908="","",IF(U908="CA HT",SUMIF('[3]Correpondance  PREPA MARG'!A:A,'Prépa marge'!T908,'[3]Correpondance  PREPA MARG'!CO:CO),""))</f>
        <v/>
      </c>
      <c r="W908" t="str">
        <f t="shared" si="513"/>
        <v/>
      </c>
      <c r="X908" t="str">
        <f>IF(U908="","",IF(AND(U908="Marge ABACO (valeur)",X902=""),SUMIF('[3]Correpondance  PREPA MARG'!A:A,'Prépa marge'!T908,'[3]Correpondance  PREPA MARG'!DB:DB),""))</f>
        <v/>
      </c>
      <c r="Y908" t="str">
        <f>IF(U908="","",IF(U908="Frais accessoires",SUMIF('[3]Correpondance  PREPA MARG'!A:A,'Prépa marge'!T908,'[3]Correpondance  PREPA MARG'!AO:AO),""))</f>
        <v/>
      </c>
      <c r="Z908" t="str">
        <f>IF(U908="","",IF(U908="Cotisation Centrale",SUMIF('[3]Correpondance  PREPA MARG'!A:A,'Prépa marge'!T908,'[3]Correpondance  PREPA MARG'!BO:BO),""))</f>
        <v/>
      </c>
      <c r="AA908" t="str">
        <f>IF(U908="","",IF(U908="CA HT REEL",SUMIF('[3]Correpondance  PREPA MARG'!A:A,'Prépa marge'!T908,'[3]Correpondance  PREPA MARG'!AB:AB),""))</f>
        <v/>
      </c>
      <c r="AB908" t="str">
        <f>IF(U908="","",IF(U908="CAMV REEL",SUMIF('[3]Correpondance  PREPA MARG'!A:A,'Prépa marge'!T908,'[3]Correpondance  PREPA MARG'!BB:BB),""))</f>
        <v/>
      </c>
      <c r="AC908" t="str">
        <f>IF(U908="","",IF(U908="démarque connue (valeur)",SUMIF('[3]Correpondance  PREPA MARG'!A:A,'Prépa marge'!T908,'[3]Correpondance  PREPA MARG'!DO:DO),""))</f>
        <v/>
      </c>
      <c r="AD908" s="2" t="str">
        <f t="shared" si="516"/>
        <v/>
      </c>
      <c r="AF908" t="s">
        <v>20</v>
      </c>
    </row>
    <row r="909" spans="1:32">
      <c r="A909" s="23"/>
      <c r="B909" s="23"/>
      <c r="C909" s="23"/>
      <c r="D909" s="23"/>
      <c r="E909" s="23"/>
      <c r="F909" s="23"/>
      <c r="G909" s="23"/>
      <c r="H909" s="23"/>
      <c r="I909" s="23"/>
      <c r="J909" s="23"/>
      <c r="K909" s="23"/>
      <c r="L909" s="23"/>
      <c r="M909" s="23"/>
      <c r="N909" s="23"/>
      <c r="O909" s="23"/>
      <c r="P909" s="23"/>
      <c r="Q909" s="23"/>
      <c r="R909" s="29" t="s">
        <v>20</v>
      </c>
      <c r="S909" s="23"/>
      <c r="T909" s="23" t="str">
        <f>IF(COUNTIF('[3]Correpondance  PREPA MARG'!A:A,'Prépa marge'!C909)=0,IF(U908="démarque connue (valeur)","",T908),'Prépa marge'!C909)</f>
        <v>Liquide</v>
      </c>
      <c r="U909" s="23" t="str">
        <f t="shared" si="518"/>
        <v/>
      </c>
      <c r="V909" t="str">
        <f>IF(U909="","",IF(U909="CA HT",SUMIF('[3]Correpondance  PREPA MARG'!A:A,'Prépa marge'!T909,'[3]Correpondance  PREPA MARG'!CO:CO),""))</f>
        <v/>
      </c>
      <c r="W909" t="str">
        <f t="shared" si="513"/>
        <v/>
      </c>
      <c r="X909" t="str">
        <f>IF(U909="","",IF(AND(U909="Marge ABACO (valeur)",X903=""),SUMIF('[3]Correpondance  PREPA MARG'!A:A,'Prépa marge'!T909,'[3]Correpondance  PREPA MARG'!DB:DB),""))</f>
        <v/>
      </c>
      <c r="Y909" t="str">
        <f>IF(U909="","",IF(U909="Frais accessoires",SUMIF('[3]Correpondance  PREPA MARG'!A:A,'Prépa marge'!T909,'[3]Correpondance  PREPA MARG'!AO:AO),""))</f>
        <v/>
      </c>
      <c r="Z909" t="str">
        <f>IF(U909="","",IF(U909="Cotisation Centrale",SUMIF('[3]Correpondance  PREPA MARG'!A:A,'Prépa marge'!T909,'[3]Correpondance  PREPA MARG'!BO:BO),""))</f>
        <v/>
      </c>
      <c r="AA909" t="str">
        <f>IF(U909="","",IF(U909="CA HT REEL",SUMIF('[3]Correpondance  PREPA MARG'!A:A,'Prépa marge'!T909,'[3]Correpondance  PREPA MARG'!AB:AB),""))</f>
        <v/>
      </c>
      <c r="AB909" t="str">
        <f>IF(U909="","",IF(U909="CAMV REEL",SUMIF('[3]Correpondance  PREPA MARG'!A:A,'Prépa marge'!T909,'[3]Correpondance  PREPA MARG'!BB:BB),""))</f>
        <v/>
      </c>
      <c r="AC909" t="str">
        <f>IF(U909="","",IF(U909="démarque connue (valeur)",SUMIF('[3]Correpondance  PREPA MARG'!A:A,'Prépa marge'!T909,'[3]Correpondance  PREPA MARG'!DO:DO),""))</f>
        <v/>
      </c>
      <c r="AD909" s="2" t="str">
        <f t="shared" si="516"/>
        <v/>
      </c>
      <c r="AF909" t="s">
        <v>20</v>
      </c>
    </row>
    <row r="910" spans="1:32" ht="15.75" thickBot="1">
      <c r="A910" s="23"/>
      <c r="B910" s="23"/>
      <c r="C910" s="30" t="s">
        <v>29</v>
      </c>
      <c r="D910" s="31"/>
      <c r="E910" s="31"/>
      <c r="F910" s="31"/>
      <c r="G910" s="31"/>
      <c r="H910" s="31"/>
      <c r="I910" s="31"/>
      <c r="J910" s="31"/>
      <c r="K910" s="31"/>
      <c r="L910" s="31"/>
      <c r="M910" s="31"/>
      <c r="N910" s="31"/>
      <c r="O910" s="31"/>
      <c r="P910" s="32"/>
      <c r="Q910" s="23"/>
      <c r="R910" s="33" t="s">
        <v>20</v>
      </c>
      <c r="S910" s="23"/>
      <c r="T910" s="23" t="str">
        <f>IF(COUNTIF('[3]Correpondance  PREPA MARG'!A:A,'Prépa marge'!C910)=0,IF(U909="démarque connue (valeur)","",T909),'Prépa marge'!C910)</f>
        <v>Liquide</v>
      </c>
      <c r="U910" s="23" t="str">
        <f t="shared" si="518"/>
        <v/>
      </c>
      <c r="V910" t="str">
        <f>IF(U910="","",IF(U910="CA HT",SUMIF('[3]Correpondance  PREPA MARG'!A:A,'Prépa marge'!T910,'[3]Correpondance  PREPA MARG'!CO:CO),""))</f>
        <v/>
      </c>
      <c r="W910" t="str">
        <f t="shared" si="513"/>
        <v/>
      </c>
      <c r="X910" t="str">
        <f>IF(U910="","",IF(AND(U910="Marge ABACO (valeur)",X904=""),SUMIF('[3]Correpondance  PREPA MARG'!A:A,'Prépa marge'!T910,'[3]Correpondance  PREPA MARG'!DB:DB),""))</f>
        <v/>
      </c>
      <c r="Y910" t="str">
        <f>IF(U910="","",IF(U910="Frais accessoires",SUMIF('[3]Correpondance  PREPA MARG'!A:A,'Prépa marge'!T910,'[3]Correpondance  PREPA MARG'!AO:AO),""))</f>
        <v/>
      </c>
      <c r="Z910" t="str">
        <f>IF(U910="","",IF(U910="Cotisation Centrale",SUMIF('[3]Correpondance  PREPA MARG'!A:A,'Prépa marge'!T910,'[3]Correpondance  PREPA MARG'!BO:BO),""))</f>
        <v/>
      </c>
      <c r="AA910" t="str">
        <f>IF(U910="","",IF(U910="CA HT REEL",SUMIF('[3]Correpondance  PREPA MARG'!A:A,'Prépa marge'!T910,'[3]Correpondance  PREPA MARG'!AB:AB),""))</f>
        <v/>
      </c>
      <c r="AB910" t="str">
        <f>IF(U910="","",IF(U910="CAMV REEL",SUMIF('[3]Correpondance  PREPA MARG'!A:A,'Prépa marge'!T910,'[3]Correpondance  PREPA MARG'!BB:BB),""))</f>
        <v/>
      </c>
      <c r="AC910" t="str">
        <f>IF(U910="","",IF(U910="démarque connue (valeur)",SUMIF('[3]Correpondance  PREPA MARG'!A:A,'Prépa marge'!T910,'[3]Correpondance  PREPA MARG'!DO:DO),""))</f>
        <v/>
      </c>
      <c r="AD910" s="2" t="str">
        <f t="shared" si="516"/>
        <v/>
      </c>
      <c r="AF910" t="s">
        <v>20</v>
      </c>
    </row>
    <row r="911" spans="1:32" ht="15.75" thickBot="1">
      <c r="A911" s="23"/>
      <c r="B911" s="23"/>
      <c r="C911" s="54" t="s">
        <v>7</v>
      </c>
      <c r="D911" s="78">
        <v>20</v>
      </c>
      <c r="E911" s="79"/>
      <c r="F911" s="79"/>
      <c r="G911" s="79"/>
      <c r="H911" s="79"/>
      <c r="I911" s="79"/>
      <c r="J911" s="79"/>
      <c r="K911" s="79"/>
      <c r="L911" s="79"/>
      <c r="M911" s="79"/>
      <c r="N911" s="79"/>
      <c r="O911" s="80"/>
      <c r="P911" s="44">
        <f>SUM(D911:O911)</f>
        <v>20</v>
      </c>
      <c r="Q911" s="23"/>
      <c r="R911" s="45">
        <v>54</v>
      </c>
      <c r="S911" s="23"/>
      <c r="T911" s="23" t="str">
        <f>IF(COUNTIF('[3]Correpondance  PREPA MARG'!A:A,'Prépa marge'!C911)=0,IF(U910="démarque connue (valeur)","",T910),'Prépa marge'!C911)</f>
        <v>Liquide</v>
      </c>
      <c r="U911" s="23" t="str">
        <f t="shared" si="518"/>
        <v>démarque connue (valeur)</v>
      </c>
      <c r="V911" t="str">
        <f>IF(U911="","",IF(U911="CA HT",SUMIF('[3]Correpondance  PREPA MARG'!A:A,'Prépa marge'!T911,'[3]Correpondance  PREPA MARG'!CO:CO),""))</f>
        <v/>
      </c>
      <c r="W911" t="str">
        <f t="shared" si="513"/>
        <v/>
      </c>
      <c r="X911" t="str">
        <f>IF(U911="","",IF(AND(U911="Marge ABACO (valeur)",X905=""),SUMIF('[3]Correpondance  PREPA MARG'!A:A,'Prépa marge'!T911,'[3]Correpondance  PREPA MARG'!DB:DB),""))</f>
        <v/>
      </c>
      <c r="Y911" t="str">
        <f>IF(U911="","",IF(U911="Frais accessoires",SUMIF('[3]Correpondance  PREPA MARG'!A:A,'Prépa marge'!T911,'[3]Correpondance  PREPA MARG'!AO:AO),""))</f>
        <v/>
      </c>
      <c r="Z911" t="str">
        <f>IF(U911="","",IF(U911="Cotisation Centrale",SUMIF('[3]Correpondance  PREPA MARG'!A:A,'Prépa marge'!T911,'[3]Correpondance  PREPA MARG'!BO:BO),""))</f>
        <v/>
      </c>
      <c r="AA911" t="str">
        <f>IF(U911="","",IF(U911="CA HT REEL",SUMIF('[3]Correpondance  PREPA MARG'!A:A,'Prépa marge'!T911,'[3]Correpondance  PREPA MARG'!AB:AB),""))</f>
        <v/>
      </c>
      <c r="AB911" t="str">
        <f>IF(U911="","",IF(U911="CAMV REEL",SUMIF('[3]Correpondance  PREPA MARG'!A:A,'Prépa marge'!T911,'[3]Correpondance  PREPA MARG'!BB:BB),""))</f>
        <v/>
      </c>
      <c r="AC911">
        <f ca="1">IF(U911="","",IF(U911="démarque connue (valeur)",SUMIF('[3]Correpondance  PREPA MARG'!A:A,'Prépa marge'!T911,'[3]Correpondance  PREPA MARG'!DO:DO),""))</f>
        <v>26</v>
      </c>
      <c r="AD911" s="2">
        <f t="shared" ca="1" si="516"/>
        <v>6</v>
      </c>
      <c r="AF911">
        <v>36</v>
      </c>
    </row>
    <row r="912" spans="1:32" ht="15.75" thickBot="1">
      <c r="A912" s="23"/>
      <c r="B912" s="23"/>
      <c r="C912" s="59" t="s">
        <v>30</v>
      </c>
      <c r="D912" s="81">
        <f t="shared" ref="D912:L912" si="519">IF(D903=0,0,D911/D903)</f>
        <v>1.0284891494394734E-3</v>
      </c>
      <c r="E912" s="81">
        <f t="shared" si="519"/>
        <v>0</v>
      </c>
      <c r="F912" s="81">
        <f t="shared" si="519"/>
        <v>0</v>
      </c>
      <c r="G912" s="81">
        <f t="shared" si="519"/>
        <v>0</v>
      </c>
      <c r="H912" s="81">
        <f t="shared" si="519"/>
        <v>0</v>
      </c>
      <c r="I912" s="81">
        <f t="shared" si="519"/>
        <v>0</v>
      </c>
      <c r="J912" s="81">
        <f t="shared" si="519"/>
        <v>0</v>
      </c>
      <c r="K912" s="81">
        <f t="shared" si="519"/>
        <v>0</v>
      </c>
      <c r="L912" s="81">
        <f t="shared" si="519"/>
        <v>0</v>
      </c>
      <c r="M912" s="81">
        <f>IF(M903=0,0,M911/M903)</f>
        <v>0</v>
      </c>
      <c r="N912" s="81">
        <f>IF(N903=0,0,N911/N903)</f>
        <v>0</v>
      </c>
      <c r="O912" s="81">
        <f>IF(O903=0,0,O911/O903)</f>
        <v>0</v>
      </c>
      <c r="P912" s="82">
        <f>IF(P903=0,0,P911/P903)</f>
        <v>1.0284891494394734E-3</v>
      </c>
      <c r="Q912" s="23"/>
      <c r="R912" s="83" t="s">
        <v>20</v>
      </c>
      <c r="S912" s="23"/>
      <c r="T912" s="23" t="str">
        <f>IF(COUNTIF('[3]Correpondance  PREPA MARG'!A:A,'Prépa marge'!C912)=0,IF(U911="démarque connue (valeur)","",T911),'Prépa marge'!C912)</f>
        <v/>
      </c>
      <c r="U912" s="23" t="str">
        <f t="shared" si="518"/>
        <v/>
      </c>
      <c r="V912" t="str">
        <f>IF(U912="","",IF(U912="CA HT",SUMIF('[3]Correpondance  PREPA MARG'!A:A,'Prépa marge'!T912,'[3]Correpondance  PREPA MARG'!CO:CO),""))</f>
        <v/>
      </c>
      <c r="W912" t="str">
        <f t="shared" si="513"/>
        <v/>
      </c>
      <c r="X912" t="str">
        <f>IF(U912="","",IF(AND(U912="Marge ABACO (valeur)",X906=""),SUMIF('[3]Correpondance  PREPA MARG'!A:A,'Prépa marge'!T912,'[3]Correpondance  PREPA MARG'!DB:DB),""))</f>
        <v/>
      </c>
      <c r="Y912" t="str">
        <f>IF(U912="","",IF(U912="Frais accessoires",SUMIF('[3]Correpondance  PREPA MARG'!A:A,'Prépa marge'!T912,'[3]Correpondance  PREPA MARG'!AO:AO),""))</f>
        <v/>
      </c>
      <c r="Z912" t="str">
        <f>IF(U912="","",IF(U912="Cotisation Centrale",SUMIF('[3]Correpondance  PREPA MARG'!A:A,'Prépa marge'!T912,'[3]Correpondance  PREPA MARG'!BO:BO),""))</f>
        <v/>
      </c>
      <c r="AA912" t="str">
        <f>IF(U912="","",IF(U912="CA HT REEL",SUMIF('[3]Correpondance  PREPA MARG'!A:A,'Prépa marge'!T912,'[3]Correpondance  PREPA MARG'!AB:AB),""))</f>
        <v/>
      </c>
      <c r="AB912" t="str">
        <f>IF(U912="","",IF(U912="CAMV REEL",SUMIF('[3]Correpondance  PREPA MARG'!A:A,'Prépa marge'!T912,'[3]Correpondance  PREPA MARG'!BB:BB),""))</f>
        <v/>
      </c>
      <c r="AC912" t="str">
        <f>IF(U912="","",IF(U912="démarque connue (valeur)",SUMIF('[3]Correpondance  PREPA MARG'!A:A,'Prépa marge'!T912,'[3]Correpondance  PREPA MARG'!DO:DO),""))</f>
        <v/>
      </c>
      <c r="AD912" s="2" t="str">
        <f t="shared" si="516"/>
        <v/>
      </c>
      <c r="AF912" t="s">
        <v>20</v>
      </c>
    </row>
    <row r="913" spans="1:32" ht="15.75" thickBot="1">
      <c r="A913" s="23"/>
      <c r="B913" s="23"/>
      <c r="C913" s="84" t="s">
        <v>31</v>
      </c>
      <c r="D913" s="85">
        <v>0.01</v>
      </c>
      <c r="E913" s="86">
        <v>0.01</v>
      </c>
      <c r="F913" s="86">
        <v>0.01</v>
      </c>
      <c r="G913" s="86">
        <v>0.01</v>
      </c>
      <c r="H913" s="86">
        <v>0.01</v>
      </c>
      <c r="I913" s="86">
        <v>0.01</v>
      </c>
      <c r="J913" s="86">
        <v>0.01</v>
      </c>
      <c r="K913" s="86">
        <v>0.01</v>
      </c>
      <c r="L913" s="86">
        <v>0.01</v>
      </c>
      <c r="M913" s="86">
        <v>0.01</v>
      </c>
      <c r="N913" s="86">
        <v>0.01</v>
      </c>
      <c r="O913" s="87">
        <v>0.01</v>
      </c>
      <c r="P913" s="88">
        <f>IF(P903&lt;&gt;0,P914/P903,0)</f>
        <v>0.01</v>
      </c>
      <c r="Q913" s="23"/>
      <c r="R913" s="83" t="s">
        <v>20</v>
      </c>
      <c r="S913" s="23"/>
      <c r="T913" s="23" t="str">
        <f>IF(COUNTIF('[3]Correpondance  PREPA MARG'!A:A,'Prépa marge'!C913)=0,IF(U912="démarque connue (valeur)","",T912),'Prépa marge'!C913)</f>
        <v/>
      </c>
      <c r="U913" s="23" t="str">
        <f t="shared" si="518"/>
        <v/>
      </c>
      <c r="V913" t="str">
        <f>IF(U913="","",IF(U913="CA HT",SUMIF('[3]Correpondance  PREPA MARG'!A:A,'Prépa marge'!T913,'[3]Correpondance  PREPA MARG'!CO:CO),""))</f>
        <v/>
      </c>
      <c r="W913" t="str">
        <f t="shared" si="513"/>
        <v/>
      </c>
      <c r="X913" t="str">
        <f>IF(U913="","",IF(AND(U913="Marge ABACO (valeur)",X907=""),SUMIF('[3]Correpondance  PREPA MARG'!A:A,'Prépa marge'!T913,'[3]Correpondance  PREPA MARG'!DB:DB),""))</f>
        <v/>
      </c>
      <c r="Y913" t="str">
        <f>IF(U913="","",IF(U913="Frais accessoires",SUMIF('[3]Correpondance  PREPA MARG'!A:A,'Prépa marge'!T913,'[3]Correpondance  PREPA MARG'!AO:AO),""))</f>
        <v/>
      </c>
      <c r="Z913" t="str">
        <f>IF(U913="","",IF(U913="Cotisation Centrale",SUMIF('[3]Correpondance  PREPA MARG'!A:A,'Prépa marge'!T913,'[3]Correpondance  PREPA MARG'!BO:BO),""))</f>
        <v/>
      </c>
      <c r="AA913" t="str">
        <f>IF(U913="","",IF(U913="CA HT REEL",SUMIF('[3]Correpondance  PREPA MARG'!A:A,'Prépa marge'!T913,'[3]Correpondance  PREPA MARG'!AB:AB),""))</f>
        <v/>
      </c>
      <c r="AB913" t="str">
        <f>IF(U913="","",IF(U913="CAMV REEL",SUMIF('[3]Correpondance  PREPA MARG'!A:A,'Prépa marge'!T913,'[3]Correpondance  PREPA MARG'!BB:BB),""))</f>
        <v/>
      </c>
      <c r="AC913" t="str">
        <f>IF(U913="","",IF(U913="démarque connue (valeur)",SUMIF('[3]Correpondance  PREPA MARG'!A:A,'Prépa marge'!T913,'[3]Correpondance  PREPA MARG'!DO:DO),""))</f>
        <v/>
      </c>
      <c r="AD913" s="2" t="str">
        <f t="shared" si="516"/>
        <v/>
      </c>
      <c r="AF913" t="s">
        <v>20</v>
      </c>
    </row>
    <row r="914" spans="1:32" ht="15.75" thickBot="1">
      <c r="A914" s="23"/>
      <c r="B914" s="23"/>
      <c r="C914" s="89" t="s">
        <v>32</v>
      </c>
      <c r="D914" s="47">
        <f t="shared" ref="D914:L914" si="520">D903*D913</f>
        <v>194.46</v>
      </c>
      <c r="E914" s="47">
        <f t="shared" si="520"/>
        <v>0</v>
      </c>
      <c r="F914" s="47">
        <f t="shared" si="520"/>
        <v>0</v>
      </c>
      <c r="G914" s="47">
        <f t="shared" si="520"/>
        <v>0</v>
      </c>
      <c r="H914" s="47">
        <f t="shared" si="520"/>
        <v>0</v>
      </c>
      <c r="I914" s="47">
        <f t="shared" si="520"/>
        <v>0</v>
      </c>
      <c r="J914" s="47">
        <f t="shared" si="520"/>
        <v>0</v>
      </c>
      <c r="K914" s="47">
        <f t="shared" si="520"/>
        <v>0</v>
      </c>
      <c r="L914" s="47">
        <f t="shared" si="520"/>
        <v>0</v>
      </c>
      <c r="M914" s="47">
        <f>M903*M913</f>
        <v>0</v>
      </c>
      <c r="N914" s="47">
        <f>N903*N913</f>
        <v>0</v>
      </c>
      <c r="O914" s="47">
        <f>O903*O913</f>
        <v>0</v>
      </c>
      <c r="P914" s="90">
        <f>SUM(D914:O914)</f>
        <v>194.46</v>
      </c>
      <c r="Q914" s="23"/>
      <c r="R914" s="91" t="s">
        <v>20</v>
      </c>
      <c r="S914" s="92"/>
      <c r="T914" s="23" t="str">
        <f>IF(COUNTIF('[3]Correpondance  PREPA MARG'!A:A,'Prépa marge'!C914)=0,IF(U913="démarque connue (valeur)","",T913),'Prépa marge'!C914)</f>
        <v/>
      </c>
      <c r="U914" s="23" t="str">
        <f t="shared" si="518"/>
        <v/>
      </c>
      <c r="V914" t="str">
        <f>IF(U914="","",IF(U914="CA HT",SUMIF('[3]Correpondance  PREPA MARG'!A:A,'Prépa marge'!T914,'[3]Correpondance  PREPA MARG'!CO:CO),""))</f>
        <v/>
      </c>
      <c r="W914" t="str">
        <f t="shared" si="513"/>
        <v/>
      </c>
      <c r="X914" t="str">
        <f>IF(U914="","",IF(AND(U914="Marge ABACO (valeur)",X908=""),SUMIF('[3]Correpondance  PREPA MARG'!A:A,'Prépa marge'!T914,'[3]Correpondance  PREPA MARG'!DB:DB),""))</f>
        <v/>
      </c>
      <c r="Y914" t="str">
        <f>IF(U914="","",IF(U914="Frais accessoires",SUMIF('[3]Correpondance  PREPA MARG'!A:A,'Prépa marge'!T914,'[3]Correpondance  PREPA MARG'!AO:AO),""))</f>
        <v/>
      </c>
      <c r="Z914" t="str">
        <f>IF(U914="","",IF(U914="Cotisation Centrale",SUMIF('[3]Correpondance  PREPA MARG'!A:A,'Prépa marge'!T914,'[3]Correpondance  PREPA MARG'!BO:BO),""))</f>
        <v/>
      </c>
      <c r="AA914" t="str">
        <f>IF(U914="","",IF(U914="CA HT REEL",SUMIF('[3]Correpondance  PREPA MARG'!A:A,'Prépa marge'!T914,'[3]Correpondance  PREPA MARG'!AB:AB),""))</f>
        <v/>
      </c>
      <c r="AB914" t="str">
        <f>IF(U914="","",IF(U914="CAMV REEL",SUMIF('[3]Correpondance  PREPA MARG'!A:A,'Prépa marge'!T914,'[3]Correpondance  PREPA MARG'!BB:BB),""))</f>
        <v/>
      </c>
      <c r="AC914" t="str">
        <f>IF(U914="","",IF(U914="démarque connue (valeur)",SUMIF('[3]Correpondance  PREPA MARG'!A:A,'Prépa marge'!T914,'[3]Correpondance  PREPA MARG'!DO:DO),""))</f>
        <v/>
      </c>
      <c r="AD914" s="2" t="str">
        <f t="shared" si="516"/>
        <v/>
      </c>
      <c r="AF914" t="s">
        <v>20</v>
      </c>
    </row>
    <row r="915" spans="1:32" ht="15.75" thickBot="1">
      <c r="A915" s="23"/>
      <c r="B915" s="23"/>
      <c r="C915" s="84" t="s">
        <v>33</v>
      </c>
      <c r="D915" s="93"/>
      <c r="E915" s="94"/>
      <c r="F915" s="94"/>
      <c r="G915" s="94"/>
      <c r="H915" s="94"/>
      <c r="I915" s="94"/>
      <c r="J915" s="94"/>
      <c r="K915" s="94"/>
      <c r="L915" s="94"/>
      <c r="M915" s="94"/>
      <c r="N915" s="94"/>
      <c r="O915" s="95"/>
      <c r="P915" s="96">
        <f>SUM(D915:O915)</f>
        <v>0</v>
      </c>
      <c r="Q915" s="23"/>
      <c r="R915" s="91" t="s">
        <v>20</v>
      </c>
      <c r="S915" s="92"/>
      <c r="T915" s="23" t="str">
        <f>IF(COUNTIF('[3]Correpondance  PREPA MARG'!A:A,'Prépa marge'!C915)=0,IF(U914="démarque connue (valeur)","",T914),'Prépa marge'!C915)</f>
        <v/>
      </c>
      <c r="U915" s="23" t="str">
        <f t="shared" si="518"/>
        <v/>
      </c>
      <c r="V915" t="str">
        <f>IF(U915="","",IF(U915="CA HT",SUMIF('[3]Correpondance  PREPA MARG'!A:A,'Prépa marge'!T915,'[3]Correpondance  PREPA MARG'!CO:CO),""))</f>
        <v/>
      </c>
      <c r="W915" t="str">
        <f t="shared" si="513"/>
        <v/>
      </c>
      <c r="X915" t="str">
        <f>IF(U915="","",IF(AND(U915="Marge ABACO (valeur)",X909=""),SUMIF('[3]Correpondance  PREPA MARG'!A:A,'Prépa marge'!T915,'[3]Correpondance  PREPA MARG'!DB:DB),""))</f>
        <v/>
      </c>
      <c r="Y915" t="str">
        <f>IF(U915="","",IF(U915="Frais accessoires",SUMIF('[3]Correpondance  PREPA MARG'!A:A,'Prépa marge'!T915,'[3]Correpondance  PREPA MARG'!AO:AO),""))</f>
        <v/>
      </c>
      <c r="Z915" t="str">
        <f>IF(U915="","",IF(U915="Cotisation Centrale",SUMIF('[3]Correpondance  PREPA MARG'!A:A,'Prépa marge'!T915,'[3]Correpondance  PREPA MARG'!BO:BO),""))</f>
        <v/>
      </c>
      <c r="AA915" t="str">
        <f>IF(U915="","",IF(U915="CA HT REEL",SUMIF('[3]Correpondance  PREPA MARG'!A:A,'Prépa marge'!T915,'[3]Correpondance  PREPA MARG'!AB:AB),""))</f>
        <v/>
      </c>
      <c r="AB915" t="str">
        <f>IF(U915="","",IF(U915="CAMV REEL",SUMIF('[3]Correpondance  PREPA MARG'!A:A,'Prépa marge'!T915,'[3]Correpondance  PREPA MARG'!BB:BB),""))</f>
        <v/>
      </c>
      <c r="AC915" t="str">
        <f>IF(U915="","",IF(U915="démarque connue (valeur)",SUMIF('[3]Correpondance  PREPA MARG'!A:A,'Prépa marge'!T915,'[3]Correpondance  PREPA MARG'!DO:DO),""))</f>
        <v/>
      </c>
      <c r="AD915" s="2" t="str">
        <f t="shared" si="516"/>
        <v/>
      </c>
      <c r="AF915" t="s">
        <v>20</v>
      </c>
    </row>
    <row r="916" spans="1:32">
      <c r="A916" s="23"/>
      <c r="B916" s="23"/>
      <c r="C916" s="59" t="s">
        <v>34</v>
      </c>
      <c r="D916" s="81">
        <f t="shared" ref="D916:L916" si="521">IF(D903&lt;&gt;0,D915/D903,0)</f>
        <v>0</v>
      </c>
      <c r="E916" s="81">
        <f t="shared" si="521"/>
        <v>0</v>
      </c>
      <c r="F916" s="81">
        <f t="shared" si="521"/>
        <v>0</v>
      </c>
      <c r="G916" s="81">
        <f t="shared" si="521"/>
        <v>0</v>
      </c>
      <c r="H916" s="81">
        <f t="shared" si="521"/>
        <v>0</v>
      </c>
      <c r="I916" s="81">
        <f t="shared" si="521"/>
        <v>0</v>
      </c>
      <c r="J916" s="81">
        <f t="shared" si="521"/>
        <v>0</v>
      </c>
      <c r="K916" s="81">
        <f t="shared" si="521"/>
        <v>0</v>
      </c>
      <c r="L916" s="81">
        <f t="shared" si="521"/>
        <v>0</v>
      </c>
      <c r="M916" s="81">
        <f>IF(M903&lt;&gt;0,M915/M903,0)</f>
        <v>0</v>
      </c>
      <c r="N916" s="81">
        <f>IF(N903&lt;&gt;0,N915/N903,0)</f>
        <v>0</v>
      </c>
      <c r="O916" s="81">
        <f>IF(O903&lt;&gt;0,O915/O903,0)</f>
        <v>0</v>
      </c>
      <c r="P916" s="82">
        <f>IF(P903&lt;&gt;0,P915/P903,0)</f>
        <v>0</v>
      </c>
      <c r="Q916" s="23"/>
      <c r="R916" s="83" t="s">
        <v>20</v>
      </c>
      <c r="S916" s="97"/>
      <c r="T916" s="23" t="str">
        <f>IF(COUNTIF('[3]Correpondance  PREPA MARG'!A:A,'Prépa marge'!C916)=0,IF(U915="démarque connue (valeur)","",T915),'Prépa marge'!C916)</f>
        <v/>
      </c>
      <c r="U916" s="23" t="str">
        <f t="shared" si="518"/>
        <v/>
      </c>
      <c r="V916" t="str">
        <f>IF(U916="","",IF(U916="CA HT",SUMIF('[3]Correpondance  PREPA MARG'!A:A,'Prépa marge'!T916,'[3]Correpondance  PREPA MARG'!CO:CO),""))</f>
        <v/>
      </c>
      <c r="W916" t="str">
        <f t="shared" si="513"/>
        <v/>
      </c>
      <c r="X916" t="str">
        <f>IF(U916="","",IF(AND(U916="Marge ABACO (valeur)",X910=""),SUMIF('[3]Correpondance  PREPA MARG'!A:A,'Prépa marge'!T916,'[3]Correpondance  PREPA MARG'!DB:DB),""))</f>
        <v/>
      </c>
      <c r="Y916" t="str">
        <f>IF(U916="","",IF(U916="Frais accessoires",SUMIF('[3]Correpondance  PREPA MARG'!A:A,'Prépa marge'!T916,'[3]Correpondance  PREPA MARG'!AO:AO),""))</f>
        <v/>
      </c>
      <c r="Z916" t="str">
        <f>IF(U916="","",IF(U916="Cotisation Centrale",SUMIF('[3]Correpondance  PREPA MARG'!A:A,'Prépa marge'!T916,'[3]Correpondance  PREPA MARG'!BO:BO),""))</f>
        <v/>
      </c>
      <c r="AA916" t="str">
        <f>IF(U916="","",IF(U916="CA HT REEL",SUMIF('[3]Correpondance  PREPA MARG'!A:A,'Prépa marge'!T916,'[3]Correpondance  PREPA MARG'!AB:AB),""))</f>
        <v/>
      </c>
      <c r="AB916" t="str">
        <f>IF(U916="","",IF(U916="CAMV REEL",SUMIF('[3]Correpondance  PREPA MARG'!A:A,'Prépa marge'!T916,'[3]Correpondance  PREPA MARG'!BB:BB),""))</f>
        <v/>
      </c>
      <c r="AC916" t="str">
        <f>IF(U916="","",IF(U916="démarque connue (valeur)",SUMIF('[3]Correpondance  PREPA MARG'!A:A,'Prépa marge'!T916,'[3]Correpondance  PREPA MARG'!DO:DO),""))</f>
        <v/>
      </c>
      <c r="AD916" s="2" t="str">
        <f t="shared" si="516"/>
        <v/>
      </c>
      <c r="AF916" t="s">
        <v>20</v>
      </c>
    </row>
    <row r="917" spans="1:32">
      <c r="A917" s="23"/>
      <c r="B917" s="23"/>
      <c r="C917" s="59" t="s">
        <v>35</v>
      </c>
      <c r="D917" s="98">
        <f>D891-D903</f>
        <v>28</v>
      </c>
      <c r="E917" s="98">
        <f>E891-E903</f>
        <v>0</v>
      </c>
      <c r="F917" s="98">
        <f>F891-F903</f>
        <v>0</v>
      </c>
      <c r="G917" s="98">
        <f t="shared" ref="G917:L917" si="522">G891-G903</f>
        <v>0</v>
      </c>
      <c r="H917" s="98">
        <f t="shared" si="522"/>
        <v>0</v>
      </c>
      <c r="I917" s="98">
        <f t="shared" si="522"/>
        <v>0</v>
      </c>
      <c r="J917" s="98">
        <f t="shared" si="522"/>
        <v>0</v>
      </c>
      <c r="K917" s="98">
        <f t="shared" si="522"/>
        <v>0</v>
      </c>
      <c r="L917" s="98">
        <f t="shared" si="522"/>
        <v>0</v>
      </c>
      <c r="M917" s="98">
        <f>M891-M903</f>
        <v>0</v>
      </c>
      <c r="N917" s="98">
        <f>N891-N903</f>
        <v>0</v>
      </c>
      <c r="O917" s="98">
        <f>O891-O903</f>
        <v>0</v>
      </c>
      <c r="P917" s="74">
        <f>SUM(D917:O917)</f>
        <v>28</v>
      </c>
      <c r="Q917" s="23"/>
      <c r="R917" s="57" t="s">
        <v>20</v>
      </c>
      <c r="S917" s="92"/>
      <c r="T917" s="23" t="str">
        <f>IF(COUNTIF('[3]Correpondance  PREPA MARG'!A:A,'Prépa marge'!C917)=0,IF(U916="démarque connue (valeur)","",T916),'Prépa marge'!C917)</f>
        <v/>
      </c>
      <c r="U917" s="23" t="str">
        <f t="shared" si="518"/>
        <v/>
      </c>
      <c r="V917" t="str">
        <f>IF(U917="","",IF(U917="CA HT",SUMIF('[3]Correpondance  PREPA MARG'!A:A,'Prépa marge'!T917,'[3]Correpondance  PREPA MARG'!CO:CO),""))</f>
        <v/>
      </c>
      <c r="W917" t="str">
        <f t="shared" si="513"/>
        <v/>
      </c>
      <c r="X917" t="str">
        <f>IF(U917="","",IF(AND(U917="Marge ABACO (valeur)",X911=""),SUMIF('[3]Correpondance  PREPA MARG'!A:A,'Prépa marge'!T917,'[3]Correpondance  PREPA MARG'!DB:DB),""))</f>
        <v/>
      </c>
      <c r="Y917" t="str">
        <f>IF(U917="","",IF(U917="Frais accessoires",SUMIF('[3]Correpondance  PREPA MARG'!A:A,'Prépa marge'!T917,'[3]Correpondance  PREPA MARG'!AO:AO),""))</f>
        <v/>
      </c>
      <c r="Z917" t="str">
        <f>IF(U917="","",IF(U917="Cotisation Centrale",SUMIF('[3]Correpondance  PREPA MARG'!A:A,'Prépa marge'!T917,'[3]Correpondance  PREPA MARG'!BO:BO),""))</f>
        <v/>
      </c>
      <c r="AA917" t="str">
        <f>IF(U917="","",IF(U917="CA HT REEL",SUMIF('[3]Correpondance  PREPA MARG'!A:A,'Prépa marge'!T917,'[3]Correpondance  PREPA MARG'!AB:AB),""))</f>
        <v/>
      </c>
      <c r="AB917" t="str">
        <f>IF(U917="","",IF(U917="CAMV REEL",SUMIF('[3]Correpondance  PREPA MARG'!A:A,'Prépa marge'!T917,'[3]Correpondance  PREPA MARG'!BB:BB),""))</f>
        <v/>
      </c>
      <c r="AC917" t="str">
        <f>IF(U917="","",IF(U917="démarque connue (valeur)",SUMIF('[3]Correpondance  PREPA MARG'!A:A,'Prépa marge'!T917,'[3]Correpondance  PREPA MARG'!DO:DO),""))</f>
        <v/>
      </c>
      <c r="AD917" s="2" t="str">
        <f t="shared" si="516"/>
        <v/>
      </c>
      <c r="AF917" t="s">
        <v>20</v>
      </c>
    </row>
    <row r="918" spans="1:32">
      <c r="A918" s="23"/>
      <c r="B918" s="23"/>
      <c r="C918" s="59" t="s">
        <v>22</v>
      </c>
      <c r="D918" s="99">
        <f t="shared" ref="D918:L918" si="523">IF(D903&lt;&gt;0,D917/D903,0)</f>
        <v>1.4398848092152627E-3</v>
      </c>
      <c r="E918" s="99">
        <f t="shared" si="523"/>
        <v>0</v>
      </c>
      <c r="F918" s="99">
        <f t="shared" si="523"/>
        <v>0</v>
      </c>
      <c r="G918" s="99">
        <f t="shared" si="523"/>
        <v>0</v>
      </c>
      <c r="H918" s="99">
        <f t="shared" si="523"/>
        <v>0</v>
      </c>
      <c r="I918" s="99">
        <f t="shared" si="523"/>
        <v>0</v>
      </c>
      <c r="J918" s="99">
        <f t="shared" si="523"/>
        <v>0</v>
      </c>
      <c r="K918" s="99">
        <f t="shared" si="523"/>
        <v>0</v>
      </c>
      <c r="L918" s="99">
        <f t="shared" si="523"/>
        <v>0</v>
      </c>
      <c r="M918" s="99">
        <f>IF(M903&lt;&gt;0,M917/M903,0)</f>
        <v>0</v>
      </c>
      <c r="N918" s="99">
        <f>IF(N903&lt;&gt;0,N917/N903,0)</f>
        <v>0</v>
      </c>
      <c r="O918" s="99">
        <f>IF(O903&lt;&gt;0,O917/O903,0)</f>
        <v>0</v>
      </c>
      <c r="P918" s="61">
        <f>IF(P903&lt;&gt;0,P917/P903,0)</f>
        <v>1.4398848092152627E-3</v>
      </c>
      <c r="Q918" s="23"/>
      <c r="R918" s="62" t="s">
        <v>20</v>
      </c>
      <c r="S918" s="92"/>
      <c r="T918" s="23" t="str">
        <f>IF(COUNTIF('[3]Correpondance  PREPA MARG'!A:A,'Prépa marge'!C918)=0,IF(U917="démarque connue (valeur)","",T917),'Prépa marge'!C918)</f>
        <v/>
      </c>
      <c r="U918" s="23" t="str">
        <f t="shared" si="518"/>
        <v/>
      </c>
      <c r="V918" t="str">
        <f>IF(U918="","",IF(U918="CA HT",SUMIF('[3]Correpondance  PREPA MARG'!A:A,'Prépa marge'!T918,'[3]Correpondance  PREPA MARG'!CO:CO),""))</f>
        <v/>
      </c>
      <c r="W918" t="str">
        <f t="shared" si="513"/>
        <v/>
      </c>
      <c r="X918" t="str">
        <f>IF(U918="","",IF(AND(U918="Marge ABACO (valeur)",X912=""),SUMIF('[3]Correpondance  PREPA MARG'!A:A,'Prépa marge'!T918,'[3]Correpondance  PREPA MARG'!DB:DB),""))</f>
        <v/>
      </c>
      <c r="Y918" t="str">
        <f>IF(U918="","",IF(U918="Frais accessoires",SUMIF('[3]Correpondance  PREPA MARG'!A:A,'Prépa marge'!T918,'[3]Correpondance  PREPA MARG'!AO:AO),""))</f>
        <v/>
      </c>
      <c r="Z918" t="str">
        <f>IF(U918="","",IF(U918="Cotisation Centrale",SUMIF('[3]Correpondance  PREPA MARG'!A:A,'Prépa marge'!T918,'[3]Correpondance  PREPA MARG'!BO:BO),""))</f>
        <v/>
      </c>
      <c r="AA918" t="str">
        <f>IF(U918="","",IF(U918="CA HT REEL",SUMIF('[3]Correpondance  PREPA MARG'!A:A,'Prépa marge'!T918,'[3]Correpondance  PREPA MARG'!AB:AB),""))</f>
        <v/>
      </c>
      <c r="AB918" t="str">
        <f>IF(U918="","",IF(U918="CAMV REEL",SUMIF('[3]Correpondance  PREPA MARG'!A:A,'Prépa marge'!T918,'[3]Correpondance  PREPA MARG'!BB:BB),""))</f>
        <v/>
      </c>
      <c r="AC918" t="str">
        <f>IF(U918="","",IF(U918="démarque connue (valeur)",SUMIF('[3]Correpondance  PREPA MARG'!A:A,'Prépa marge'!T918,'[3]Correpondance  PREPA MARG'!DO:DO),""))</f>
        <v/>
      </c>
      <c r="AD918" s="2" t="str">
        <f t="shared" si="516"/>
        <v/>
      </c>
      <c r="AF918" t="s">
        <v>20</v>
      </c>
    </row>
    <row r="919" spans="1:32">
      <c r="A919" s="23"/>
      <c r="B919" s="23"/>
      <c r="C919" s="100" t="s">
        <v>36</v>
      </c>
      <c r="D919" s="47">
        <f t="shared" ref="D919:L919" si="524">D899-D911-D914-D915-D917</f>
        <v>1820.54</v>
      </c>
      <c r="E919" s="47">
        <f t="shared" si="524"/>
        <v>0</v>
      </c>
      <c r="F919" s="47">
        <f t="shared" si="524"/>
        <v>0</v>
      </c>
      <c r="G919" s="47">
        <f t="shared" si="524"/>
        <v>0</v>
      </c>
      <c r="H919" s="47">
        <f t="shared" si="524"/>
        <v>0</v>
      </c>
      <c r="I919" s="47">
        <f t="shared" si="524"/>
        <v>0</v>
      </c>
      <c r="J919" s="47">
        <f t="shared" si="524"/>
        <v>0</v>
      </c>
      <c r="K919" s="47">
        <f t="shared" si="524"/>
        <v>0</v>
      </c>
      <c r="L919" s="47">
        <f t="shared" si="524"/>
        <v>0</v>
      </c>
      <c r="M919" s="47">
        <f>M899-M911-M914-M915-M917</f>
        <v>0</v>
      </c>
      <c r="N919" s="47">
        <f>N899-N911-N914-N915-N917</f>
        <v>0</v>
      </c>
      <c r="O919" s="47">
        <f>O899-O911-O914-O915-O917</f>
        <v>0</v>
      </c>
      <c r="P919" s="101">
        <f>SUM(D919:O919)</f>
        <v>1820.54</v>
      </c>
      <c r="Q919" s="23"/>
      <c r="R919" s="102" t="s">
        <v>20</v>
      </c>
      <c r="S919" s="92"/>
      <c r="T919" s="23" t="str">
        <f>IF(COUNTIF('[3]Correpondance  PREPA MARG'!A:A,'Prépa marge'!C919)=0,IF(U918="démarque connue (valeur)","",T918),'Prépa marge'!C919)</f>
        <v/>
      </c>
      <c r="U919" s="23" t="str">
        <f t="shared" si="518"/>
        <v/>
      </c>
      <c r="V919" t="str">
        <f>IF(U919="","",IF(U919="CA HT",SUMIF('[3]Correpondance  PREPA MARG'!A:A,'Prépa marge'!T919,'[3]Correpondance  PREPA MARG'!CO:CO),""))</f>
        <v/>
      </c>
      <c r="W919" t="str">
        <f t="shared" si="513"/>
        <v/>
      </c>
      <c r="X919" t="str">
        <f>IF(U919="","",IF(AND(U919="Marge ABACO (valeur)",X913=""),SUMIF('[3]Correpondance  PREPA MARG'!A:A,'Prépa marge'!T919,'[3]Correpondance  PREPA MARG'!DB:DB),""))</f>
        <v/>
      </c>
      <c r="Y919" t="str">
        <f>IF(U919="","",IF(U919="Frais accessoires",SUMIF('[3]Correpondance  PREPA MARG'!A:A,'Prépa marge'!T919,'[3]Correpondance  PREPA MARG'!AO:AO),""))</f>
        <v/>
      </c>
      <c r="Z919" t="str">
        <f>IF(U919="","",IF(U919="Cotisation Centrale",SUMIF('[3]Correpondance  PREPA MARG'!A:A,'Prépa marge'!T919,'[3]Correpondance  PREPA MARG'!BO:BO),""))</f>
        <v/>
      </c>
      <c r="AA919" t="str">
        <f>IF(U919="","",IF(U919="CA HT REEL",SUMIF('[3]Correpondance  PREPA MARG'!A:A,'Prépa marge'!T919,'[3]Correpondance  PREPA MARG'!AB:AB),""))</f>
        <v/>
      </c>
      <c r="AB919" t="str">
        <f>IF(U919="","",IF(U919="CAMV REEL",SUMIF('[3]Correpondance  PREPA MARG'!A:A,'Prépa marge'!T919,'[3]Correpondance  PREPA MARG'!BB:BB),""))</f>
        <v/>
      </c>
      <c r="AC919" t="str">
        <f>IF(U919="","",IF(U919="démarque connue (valeur)",SUMIF('[3]Correpondance  PREPA MARG'!A:A,'Prépa marge'!T919,'[3]Correpondance  PREPA MARG'!DO:DO),""))</f>
        <v/>
      </c>
      <c r="AD919" s="2" t="str">
        <f t="shared" si="516"/>
        <v/>
      </c>
      <c r="AF919" t="s">
        <v>20</v>
      </c>
    </row>
    <row r="920" spans="1:32">
      <c r="A920" s="23"/>
      <c r="B920" s="23"/>
      <c r="C920" s="50" t="s">
        <v>37</v>
      </c>
      <c r="D920" s="67">
        <f t="shared" ref="D920:L920" si="525">D912+D913+D916+D918</f>
        <v>1.2468373958654737E-2</v>
      </c>
      <c r="E920" s="67">
        <f t="shared" si="525"/>
        <v>0.01</v>
      </c>
      <c r="F920" s="67">
        <f t="shared" si="525"/>
        <v>0.01</v>
      </c>
      <c r="G920" s="67">
        <f t="shared" si="525"/>
        <v>0.01</v>
      </c>
      <c r="H920" s="67">
        <f t="shared" si="525"/>
        <v>0.01</v>
      </c>
      <c r="I920" s="67">
        <f t="shared" si="525"/>
        <v>0.01</v>
      </c>
      <c r="J920" s="67">
        <f t="shared" si="525"/>
        <v>0.01</v>
      </c>
      <c r="K920" s="67">
        <f t="shared" si="525"/>
        <v>0.01</v>
      </c>
      <c r="L920" s="67">
        <f t="shared" si="525"/>
        <v>0.01</v>
      </c>
      <c r="M920" s="67">
        <f>M912+M913+M916+M918</f>
        <v>0.01</v>
      </c>
      <c r="N920" s="67">
        <f>N912+N913+N916+N918</f>
        <v>0.01</v>
      </c>
      <c r="O920" s="67">
        <f>O912+O913+O916+O918</f>
        <v>0.01</v>
      </c>
      <c r="P920" s="67">
        <f>P912+P913+P916+P918</f>
        <v>1.2468373958654737E-2</v>
      </c>
      <c r="Q920" s="23"/>
      <c r="R920" s="68" t="s">
        <v>20</v>
      </c>
      <c r="S920" s="92"/>
      <c r="T920" s="23" t="str">
        <f>IF(COUNTIF('[3]Correpondance  PREPA MARG'!A:A,'Prépa marge'!C920)=0,IF(U919="démarque connue (valeur)","",T919),'Prépa marge'!C920)</f>
        <v/>
      </c>
      <c r="U920" s="23" t="str">
        <f t="shared" si="518"/>
        <v/>
      </c>
      <c r="V920" t="str">
        <f>IF(U920="","",IF(U920="CA HT",SUMIF('[3]Correpondance  PREPA MARG'!A:A,'Prépa marge'!T920,'[3]Correpondance  PREPA MARG'!CO:CO),""))</f>
        <v/>
      </c>
      <c r="W920" t="str">
        <f t="shared" si="513"/>
        <v/>
      </c>
      <c r="X920" t="str">
        <f>IF(U920="","",IF(AND(U920="Marge ABACO (valeur)",X914=""),SUMIF('[3]Correpondance  PREPA MARG'!A:A,'Prépa marge'!T920,'[3]Correpondance  PREPA MARG'!DB:DB),""))</f>
        <v/>
      </c>
      <c r="Y920" t="str">
        <f>IF(U920="","",IF(U920="Frais accessoires",SUMIF('[3]Correpondance  PREPA MARG'!A:A,'Prépa marge'!T920,'[3]Correpondance  PREPA MARG'!AO:AO),""))</f>
        <v/>
      </c>
      <c r="Z920" t="str">
        <f>IF(U920="","",IF(U920="Cotisation Centrale",SUMIF('[3]Correpondance  PREPA MARG'!A:A,'Prépa marge'!T920,'[3]Correpondance  PREPA MARG'!BO:BO),""))</f>
        <v/>
      </c>
      <c r="AA920" t="str">
        <f>IF(U920="","",IF(U920="CA HT REEL",SUMIF('[3]Correpondance  PREPA MARG'!A:A,'Prépa marge'!T920,'[3]Correpondance  PREPA MARG'!AB:AB),""))</f>
        <v/>
      </c>
      <c r="AB920" t="str">
        <f>IF(U920="","",IF(U920="CAMV REEL",SUMIF('[3]Correpondance  PREPA MARG'!A:A,'Prépa marge'!T920,'[3]Correpondance  PREPA MARG'!BB:BB),""))</f>
        <v/>
      </c>
      <c r="AC920" t="str">
        <f>IF(U920="","",IF(U920="démarque connue (valeur)",SUMIF('[3]Correpondance  PREPA MARG'!A:A,'Prépa marge'!T920,'[3]Correpondance  PREPA MARG'!DO:DO),""))</f>
        <v/>
      </c>
      <c r="AD920" s="2" t="str">
        <f t="shared" si="516"/>
        <v/>
      </c>
      <c r="AF920" t="s">
        <v>20</v>
      </c>
    </row>
    <row r="921" spans="1:32">
      <c r="A921" s="23"/>
      <c r="B921" s="23"/>
      <c r="C921" s="50" t="s">
        <v>38</v>
      </c>
      <c r="D921" s="103">
        <f t="shared" ref="D921:L921" si="526">D911+D914+D915+D917</f>
        <v>242.46</v>
      </c>
      <c r="E921" s="103">
        <f t="shared" si="526"/>
        <v>0</v>
      </c>
      <c r="F921" s="103">
        <f t="shared" si="526"/>
        <v>0</v>
      </c>
      <c r="G921" s="103">
        <f t="shared" si="526"/>
        <v>0</v>
      </c>
      <c r="H921" s="103">
        <f t="shared" si="526"/>
        <v>0</v>
      </c>
      <c r="I921" s="103">
        <f t="shared" si="526"/>
        <v>0</v>
      </c>
      <c r="J921" s="103">
        <f t="shared" si="526"/>
        <v>0</v>
      </c>
      <c r="K921" s="103">
        <f t="shared" si="526"/>
        <v>0</v>
      </c>
      <c r="L921" s="103">
        <f t="shared" si="526"/>
        <v>0</v>
      </c>
      <c r="M921" s="103">
        <f>M911+M914+M915+M917</f>
        <v>0</v>
      </c>
      <c r="N921" s="103">
        <f>N911+N914+N915+N917</f>
        <v>0</v>
      </c>
      <c r="O921" s="103">
        <f>O911+O914+O915+O917</f>
        <v>0</v>
      </c>
      <c r="P921" s="103">
        <f>P911+P914+P915+P917</f>
        <v>242.46</v>
      </c>
      <c r="Q921" s="23"/>
      <c r="R921" s="104" t="s">
        <v>20</v>
      </c>
      <c r="S921" s="92"/>
      <c r="T921" s="23" t="str">
        <f>IF(COUNTIF('[3]Correpondance  PREPA MARG'!A:A,'Prépa marge'!C921)=0,IF(U920="démarque connue (valeur)","",T920),'Prépa marge'!C921)</f>
        <v/>
      </c>
      <c r="U921" s="23" t="str">
        <f t="shared" si="518"/>
        <v/>
      </c>
      <c r="V921" t="str">
        <f>IF(U921="","",IF(U921="CA HT",SUMIF('[3]Correpondance  PREPA MARG'!A:A,'Prépa marge'!T921,'[3]Correpondance  PREPA MARG'!CO:CO),""))</f>
        <v/>
      </c>
      <c r="W921" t="str">
        <f t="shared" si="513"/>
        <v/>
      </c>
      <c r="X921" t="str">
        <f>IF(U921="","",IF(AND(U921="Marge ABACO (valeur)",X915=""),SUMIF('[3]Correpondance  PREPA MARG'!A:A,'Prépa marge'!T921,'[3]Correpondance  PREPA MARG'!DB:DB),""))</f>
        <v/>
      </c>
      <c r="Y921" t="str">
        <f>IF(U921="","",IF(U921="Frais accessoires",SUMIF('[3]Correpondance  PREPA MARG'!A:A,'Prépa marge'!T921,'[3]Correpondance  PREPA MARG'!AO:AO),""))</f>
        <v/>
      </c>
      <c r="Z921" t="str">
        <f>IF(U921="","",IF(U921="Cotisation Centrale",SUMIF('[3]Correpondance  PREPA MARG'!A:A,'Prépa marge'!T921,'[3]Correpondance  PREPA MARG'!BO:BO),""))</f>
        <v/>
      </c>
      <c r="AA921" t="str">
        <f>IF(U921="","",IF(U921="CA HT REEL",SUMIF('[3]Correpondance  PREPA MARG'!A:A,'Prépa marge'!T921,'[3]Correpondance  PREPA MARG'!AB:AB),""))</f>
        <v/>
      </c>
      <c r="AB921" t="str">
        <f>IF(U921="","",IF(U921="CAMV REEL",SUMIF('[3]Correpondance  PREPA MARG'!A:A,'Prépa marge'!T921,'[3]Correpondance  PREPA MARG'!BB:BB),""))</f>
        <v/>
      </c>
      <c r="AC921" t="str">
        <f>IF(U921="","",IF(U921="démarque connue (valeur)",SUMIF('[3]Correpondance  PREPA MARG'!A:A,'Prépa marge'!T921,'[3]Correpondance  PREPA MARG'!DO:DO),""))</f>
        <v/>
      </c>
      <c r="AD921" s="2" t="str">
        <f t="shared" si="516"/>
        <v/>
      </c>
      <c r="AF921" t="s">
        <v>20</v>
      </c>
    </row>
    <row r="922" spans="1:32">
      <c r="A922" s="23"/>
      <c r="B922" s="23"/>
      <c r="C922" s="23"/>
      <c r="D922" s="23"/>
      <c r="E922" s="23"/>
      <c r="F922" s="23"/>
      <c r="G922" s="23"/>
      <c r="H922" s="23"/>
      <c r="I922" s="23"/>
      <c r="J922" s="23"/>
      <c r="K922" s="23"/>
      <c r="L922" s="23"/>
      <c r="M922" s="23"/>
      <c r="N922" s="23"/>
      <c r="O922" s="23"/>
      <c r="P922" s="23"/>
      <c r="Q922" s="23"/>
      <c r="R922" s="29" t="s">
        <v>20</v>
      </c>
      <c r="S922" s="23"/>
      <c r="T922" s="23" t="str">
        <f>IF(COUNTIF('[3]Correpondance  PREPA MARG'!A:A,'Prépa marge'!C922)=0,IF(U921="démarque connue (valeur)","",T921),'Prépa marge'!C922)</f>
        <v/>
      </c>
      <c r="U922" s="23" t="str">
        <f t="shared" si="518"/>
        <v/>
      </c>
      <c r="V922" t="str">
        <f>IF(U922="","",IF(U922="CA HT",SUMIF('[3]Correpondance  PREPA MARG'!A:A,'Prépa marge'!T922,'[3]Correpondance  PREPA MARG'!CO:CO),""))</f>
        <v/>
      </c>
      <c r="W922" t="str">
        <f t="shared" si="513"/>
        <v/>
      </c>
      <c r="X922" t="str">
        <f>IF(U922="","",IF(AND(U922="Marge ABACO (valeur)",X916=""),SUMIF('[3]Correpondance  PREPA MARG'!A:A,'Prépa marge'!T922,'[3]Correpondance  PREPA MARG'!DB:DB),""))</f>
        <v/>
      </c>
      <c r="Y922" t="str">
        <f>IF(U922="","",IF(U922="Frais accessoires",SUMIF('[3]Correpondance  PREPA MARG'!A:A,'Prépa marge'!T922,'[3]Correpondance  PREPA MARG'!AO:AO),""))</f>
        <v/>
      </c>
      <c r="Z922" t="str">
        <f>IF(U922="","",IF(U922="Cotisation Centrale",SUMIF('[3]Correpondance  PREPA MARG'!A:A,'Prépa marge'!T922,'[3]Correpondance  PREPA MARG'!BO:BO),""))</f>
        <v/>
      </c>
      <c r="AA922" t="str">
        <f>IF(U922="","",IF(U922="CA HT REEL",SUMIF('[3]Correpondance  PREPA MARG'!A:A,'Prépa marge'!T922,'[3]Correpondance  PREPA MARG'!AB:AB),""))</f>
        <v/>
      </c>
      <c r="AB922" t="str">
        <f>IF(U922="","",IF(U922="CAMV REEL",SUMIF('[3]Correpondance  PREPA MARG'!A:A,'Prépa marge'!T922,'[3]Correpondance  PREPA MARG'!BB:BB),""))</f>
        <v/>
      </c>
      <c r="AC922" t="str">
        <f>IF(U922="","",IF(U922="démarque connue (valeur)",SUMIF('[3]Correpondance  PREPA MARG'!A:A,'Prépa marge'!T922,'[3]Correpondance  PREPA MARG'!DO:DO),""))</f>
        <v/>
      </c>
      <c r="AD922" s="2" t="str">
        <f t="shared" si="516"/>
        <v/>
      </c>
      <c r="AF922" t="s">
        <v>20</v>
      </c>
    </row>
    <row r="923" spans="1:32">
      <c r="A923" s="23"/>
      <c r="B923" s="23"/>
      <c r="C923" s="30" t="s">
        <v>39</v>
      </c>
      <c r="D923" s="105"/>
      <c r="E923" s="105"/>
      <c r="F923" s="105"/>
      <c r="G923" s="105"/>
      <c r="H923" s="105"/>
      <c r="I923" s="105"/>
      <c r="J923" s="105"/>
      <c r="K923" s="105"/>
      <c r="L923" s="105"/>
      <c r="M923" s="105"/>
      <c r="N923" s="105"/>
      <c r="O923" s="105"/>
      <c r="P923" s="32"/>
      <c r="Q923" s="23"/>
      <c r="R923" s="33" t="s">
        <v>20</v>
      </c>
      <c r="S923" s="92"/>
      <c r="T923" s="23" t="str">
        <f>IF(COUNTIF('[3]Correpondance  PREPA MARG'!A:A,'Prépa marge'!C923)=0,IF(U922="démarque connue (valeur)","",T922),'Prépa marge'!C923)</f>
        <v/>
      </c>
      <c r="U923" s="23" t="str">
        <f t="shared" si="518"/>
        <v/>
      </c>
      <c r="V923" t="str">
        <f>IF(U923="","",IF(U923="CA HT",SUMIF('[3]Correpondance  PREPA MARG'!A:A,'Prépa marge'!T923,'[3]Correpondance  PREPA MARG'!CO:CO),""))</f>
        <v/>
      </c>
      <c r="W923" t="str">
        <f t="shared" si="513"/>
        <v/>
      </c>
      <c r="X923" t="str">
        <f>IF(U923="","",IF(AND(U923="Marge ABACO (valeur)",X917=""),SUMIF('[3]Correpondance  PREPA MARG'!A:A,'Prépa marge'!T923,'[3]Correpondance  PREPA MARG'!DB:DB),""))</f>
        <v/>
      </c>
      <c r="Y923" t="str">
        <f>IF(U923="","",IF(U923="Frais accessoires",SUMIF('[3]Correpondance  PREPA MARG'!A:A,'Prépa marge'!T923,'[3]Correpondance  PREPA MARG'!AO:AO),""))</f>
        <v/>
      </c>
      <c r="Z923" t="str">
        <f>IF(U923="","",IF(U923="Cotisation Centrale",SUMIF('[3]Correpondance  PREPA MARG'!A:A,'Prépa marge'!T923,'[3]Correpondance  PREPA MARG'!BO:BO),""))</f>
        <v/>
      </c>
      <c r="AA923" t="str">
        <f>IF(U923="","",IF(U923="CA HT REEL",SUMIF('[3]Correpondance  PREPA MARG'!A:A,'Prépa marge'!T923,'[3]Correpondance  PREPA MARG'!AB:AB),""))</f>
        <v/>
      </c>
      <c r="AB923" t="str">
        <f>IF(U923="","",IF(U923="CAMV REEL",SUMIF('[3]Correpondance  PREPA MARG'!A:A,'Prépa marge'!T923,'[3]Correpondance  PREPA MARG'!BB:BB),""))</f>
        <v/>
      </c>
      <c r="AC923" t="str">
        <f>IF(U923="","",IF(U923="démarque connue (valeur)",SUMIF('[3]Correpondance  PREPA MARG'!A:A,'Prépa marge'!T923,'[3]Correpondance  PREPA MARG'!DO:DO),""))</f>
        <v/>
      </c>
      <c r="AD923" s="2" t="str">
        <f t="shared" si="516"/>
        <v/>
      </c>
      <c r="AF923" t="s">
        <v>20</v>
      </c>
    </row>
    <row r="924" spans="1:32">
      <c r="A924" s="23"/>
      <c r="B924" s="23"/>
      <c r="C924" s="106" t="s">
        <v>40</v>
      </c>
      <c r="D924" s="107">
        <f t="shared" ref="D924:L924" si="527">IF(D903&lt;&gt;0,D919/D903,0)</f>
        <v>9.3620281806026939E-2</v>
      </c>
      <c r="E924" s="107">
        <f t="shared" si="527"/>
        <v>0</v>
      </c>
      <c r="F924" s="107">
        <f t="shared" si="527"/>
        <v>0</v>
      </c>
      <c r="G924" s="107">
        <f t="shared" si="527"/>
        <v>0</v>
      </c>
      <c r="H924" s="107">
        <f t="shared" si="527"/>
        <v>0</v>
      </c>
      <c r="I924" s="107">
        <f t="shared" si="527"/>
        <v>0</v>
      </c>
      <c r="J924" s="107">
        <f t="shared" si="527"/>
        <v>0</v>
      </c>
      <c r="K924" s="107">
        <f t="shared" si="527"/>
        <v>0</v>
      </c>
      <c r="L924" s="107">
        <f t="shared" si="527"/>
        <v>0</v>
      </c>
      <c r="M924" s="107">
        <f>IF(M903&lt;&gt;0,M919/M903,0)</f>
        <v>0</v>
      </c>
      <c r="N924" s="107">
        <f>IF(N903&lt;&gt;0,N919/N903,0)</f>
        <v>0</v>
      </c>
      <c r="O924" s="107">
        <f>IF(O903&lt;&gt;0,O919/O903,0)</f>
        <v>0</v>
      </c>
      <c r="P924" s="107">
        <f>IF(P903&lt;&gt;0,P919/P903,0)</f>
        <v>9.3620281806026939E-2</v>
      </c>
      <c r="Q924" s="23"/>
      <c r="R924" s="108" t="s">
        <v>20</v>
      </c>
      <c r="S924" s="92"/>
      <c r="T924" s="23" t="str">
        <f>IF(COUNTIF('[3]Correpondance  PREPA MARG'!A:A,'Prépa marge'!C924)=0,IF(U923="démarque connue (valeur)","",T923),'Prépa marge'!C924)</f>
        <v/>
      </c>
      <c r="U924" s="23" t="str">
        <f t="shared" si="518"/>
        <v/>
      </c>
      <c r="V924" t="str">
        <f>IF(U924="","",IF(U924="CA HT",SUMIF('[3]Correpondance  PREPA MARG'!A:A,'Prépa marge'!T924,'[3]Correpondance  PREPA MARG'!CO:CO),""))</f>
        <v/>
      </c>
      <c r="W924" t="str">
        <f t="shared" si="513"/>
        <v/>
      </c>
      <c r="X924" t="str">
        <f>IF(U924="","",IF(AND(U924="Marge ABACO (valeur)",X918=""),SUMIF('[3]Correpondance  PREPA MARG'!A:A,'Prépa marge'!T924,'[3]Correpondance  PREPA MARG'!DB:DB),""))</f>
        <v/>
      </c>
      <c r="Y924" t="str">
        <f>IF(U924="","",IF(U924="Frais accessoires",SUMIF('[3]Correpondance  PREPA MARG'!A:A,'Prépa marge'!T924,'[3]Correpondance  PREPA MARG'!AO:AO),""))</f>
        <v/>
      </c>
      <c r="Z924" t="str">
        <f>IF(U924="","",IF(U924="Cotisation Centrale",SUMIF('[3]Correpondance  PREPA MARG'!A:A,'Prépa marge'!T924,'[3]Correpondance  PREPA MARG'!BO:BO),""))</f>
        <v/>
      </c>
      <c r="AA924" t="str">
        <f>IF(U924="","",IF(U924="CA HT REEL",SUMIF('[3]Correpondance  PREPA MARG'!A:A,'Prépa marge'!T924,'[3]Correpondance  PREPA MARG'!AB:AB),""))</f>
        <v/>
      </c>
      <c r="AB924" t="str">
        <f>IF(U924="","",IF(U924="CAMV REEL",SUMIF('[3]Correpondance  PREPA MARG'!A:A,'Prépa marge'!T924,'[3]Correpondance  PREPA MARG'!BB:BB),""))</f>
        <v/>
      </c>
      <c r="AC924" t="str">
        <f>IF(U924="","",IF(U924="démarque connue (valeur)",SUMIF('[3]Correpondance  PREPA MARG'!A:A,'Prépa marge'!T924,'[3]Correpondance  PREPA MARG'!DO:DO),""))</f>
        <v/>
      </c>
      <c r="AD924" s="2" t="str">
        <f t="shared" si="516"/>
        <v/>
      </c>
      <c r="AF924" t="s">
        <v>20</v>
      </c>
    </row>
    <row r="925" spans="1:32">
      <c r="A925" s="23"/>
      <c r="B925" s="23"/>
      <c r="C925" s="109" t="s">
        <v>41</v>
      </c>
      <c r="D925" s="110">
        <f>D919</f>
        <v>1820.54</v>
      </c>
      <c r="E925" s="110">
        <f t="shared" ref="E925:L925" si="528">D925+E919</f>
        <v>1820.54</v>
      </c>
      <c r="F925" s="110">
        <f t="shared" si="528"/>
        <v>1820.54</v>
      </c>
      <c r="G925" s="110">
        <f t="shared" si="528"/>
        <v>1820.54</v>
      </c>
      <c r="H925" s="110">
        <f t="shared" si="528"/>
        <v>1820.54</v>
      </c>
      <c r="I925" s="110">
        <f t="shared" si="528"/>
        <v>1820.54</v>
      </c>
      <c r="J925" s="110">
        <f t="shared" si="528"/>
        <v>1820.54</v>
      </c>
      <c r="K925" s="110">
        <f t="shared" si="528"/>
        <v>1820.54</v>
      </c>
      <c r="L925" s="110">
        <f t="shared" si="528"/>
        <v>1820.54</v>
      </c>
      <c r="M925" s="110">
        <f>L925+M919</f>
        <v>1820.54</v>
      </c>
      <c r="N925" s="110">
        <f>M925+N919</f>
        <v>1820.54</v>
      </c>
      <c r="O925" s="110">
        <f>N925+O919</f>
        <v>1820.54</v>
      </c>
      <c r="P925" s="111"/>
      <c r="Q925" s="23"/>
      <c r="R925" s="112" t="s">
        <v>20</v>
      </c>
      <c r="S925" s="92"/>
      <c r="T925" s="23" t="str">
        <f>IF(COUNTIF('[3]Correpondance  PREPA MARG'!A:A,'Prépa marge'!C925)=0,IF(U924="démarque connue (valeur)","",T924),'Prépa marge'!C925)</f>
        <v/>
      </c>
      <c r="U925" s="23" t="str">
        <f t="shared" si="518"/>
        <v/>
      </c>
      <c r="V925" t="str">
        <f>IF(U925="","",IF(U925="CA HT",SUMIF('[3]Correpondance  PREPA MARG'!A:A,'Prépa marge'!T925,'[3]Correpondance  PREPA MARG'!CO:CO),""))</f>
        <v/>
      </c>
      <c r="W925" t="str">
        <f t="shared" si="513"/>
        <v/>
      </c>
      <c r="X925" t="str">
        <f>IF(U925="","",IF(AND(U925="Marge ABACO (valeur)",X919=""),SUMIF('[3]Correpondance  PREPA MARG'!A:A,'Prépa marge'!T925,'[3]Correpondance  PREPA MARG'!DB:DB),""))</f>
        <v/>
      </c>
      <c r="Y925" t="str">
        <f>IF(U925="","",IF(U925="Frais accessoires",SUMIF('[3]Correpondance  PREPA MARG'!A:A,'Prépa marge'!T925,'[3]Correpondance  PREPA MARG'!AO:AO),""))</f>
        <v/>
      </c>
      <c r="Z925" t="str">
        <f>IF(U925="","",IF(U925="Cotisation Centrale",SUMIF('[3]Correpondance  PREPA MARG'!A:A,'Prépa marge'!T925,'[3]Correpondance  PREPA MARG'!BO:BO),""))</f>
        <v/>
      </c>
      <c r="AA925" t="str">
        <f>IF(U925="","",IF(U925="CA HT REEL",SUMIF('[3]Correpondance  PREPA MARG'!A:A,'Prépa marge'!T925,'[3]Correpondance  PREPA MARG'!AB:AB),""))</f>
        <v/>
      </c>
      <c r="AB925" t="str">
        <f>IF(U925="","",IF(U925="CAMV REEL",SUMIF('[3]Correpondance  PREPA MARG'!A:A,'Prépa marge'!T925,'[3]Correpondance  PREPA MARG'!BB:BB),""))</f>
        <v/>
      </c>
      <c r="AC925" t="str">
        <f>IF(U925="","",IF(U925="démarque connue (valeur)",SUMIF('[3]Correpondance  PREPA MARG'!A:A,'Prépa marge'!T925,'[3]Correpondance  PREPA MARG'!DO:DO),""))</f>
        <v/>
      </c>
      <c r="AD925" s="2" t="str">
        <f t="shared" si="516"/>
        <v/>
      </c>
      <c r="AF925" t="s">
        <v>20</v>
      </c>
    </row>
    <row r="926" spans="1:32">
      <c r="A926" s="23"/>
      <c r="B926" s="23"/>
      <c r="C926" s="109" t="s">
        <v>42</v>
      </c>
      <c r="D926" s="110">
        <f>D903</f>
        <v>19446</v>
      </c>
      <c r="E926" s="110">
        <f t="shared" ref="E926:L926" si="529">D926+E903</f>
        <v>19446</v>
      </c>
      <c r="F926" s="110">
        <f t="shared" si="529"/>
        <v>19446</v>
      </c>
      <c r="G926" s="110">
        <f t="shared" si="529"/>
        <v>19446</v>
      </c>
      <c r="H926" s="110">
        <f t="shared" si="529"/>
        <v>19446</v>
      </c>
      <c r="I926" s="110">
        <f t="shared" si="529"/>
        <v>19446</v>
      </c>
      <c r="J926" s="110">
        <f t="shared" si="529"/>
        <v>19446</v>
      </c>
      <c r="K926" s="110">
        <f t="shared" si="529"/>
        <v>19446</v>
      </c>
      <c r="L926" s="110">
        <f t="shared" si="529"/>
        <v>19446</v>
      </c>
      <c r="M926" s="110">
        <f>L926+M903</f>
        <v>19446</v>
      </c>
      <c r="N926" s="110">
        <f>M926+N903</f>
        <v>19446</v>
      </c>
      <c r="O926" s="110">
        <f>N926+O903</f>
        <v>19446</v>
      </c>
      <c r="P926" s="111"/>
      <c r="Q926" s="23"/>
      <c r="R926" s="112" t="s">
        <v>20</v>
      </c>
      <c r="S926" s="92"/>
      <c r="T926" s="23" t="str">
        <f>IF(COUNTIF('[3]Correpondance  PREPA MARG'!A:A,'Prépa marge'!C926)=0,IF(U925="démarque connue (valeur)","",T925),'Prépa marge'!C926)</f>
        <v/>
      </c>
      <c r="U926" s="23" t="str">
        <f t="shared" si="518"/>
        <v/>
      </c>
      <c r="V926" t="str">
        <f>IF(U926="","",IF(U926="CA HT",SUMIF('[3]Correpondance  PREPA MARG'!A:A,'Prépa marge'!T926,'[3]Correpondance  PREPA MARG'!CO:CO),""))</f>
        <v/>
      </c>
      <c r="W926" t="str">
        <f t="shared" si="513"/>
        <v/>
      </c>
      <c r="X926" t="str">
        <f>IF(U926="","",IF(AND(U926="Marge ABACO (valeur)",X920=""),SUMIF('[3]Correpondance  PREPA MARG'!A:A,'Prépa marge'!T926,'[3]Correpondance  PREPA MARG'!DB:DB),""))</f>
        <v/>
      </c>
      <c r="Y926" t="str">
        <f>IF(U926="","",IF(U926="Frais accessoires",SUMIF('[3]Correpondance  PREPA MARG'!A:A,'Prépa marge'!T926,'[3]Correpondance  PREPA MARG'!AO:AO),""))</f>
        <v/>
      </c>
      <c r="Z926" t="str">
        <f>IF(U926="","",IF(U926="Cotisation Centrale",SUMIF('[3]Correpondance  PREPA MARG'!A:A,'Prépa marge'!T926,'[3]Correpondance  PREPA MARG'!BO:BO),""))</f>
        <v/>
      </c>
      <c r="AA926" t="str">
        <f>IF(U926="","",IF(U926="CA HT REEL",SUMIF('[3]Correpondance  PREPA MARG'!A:A,'Prépa marge'!T926,'[3]Correpondance  PREPA MARG'!AB:AB),""))</f>
        <v/>
      </c>
      <c r="AB926" t="str">
        <f>IF(U926="","",IF(U926="CAMV REEL",SUMIF('[3]Correpondance  PREPA MARG'!A:A,'Prépa marge'!T926,'[3]Correpondance  PREPA MARG'!BB:BB),""))</f>
        <v/>
      </c>
      <c r="AC926" t="str">
        <f>IF(U926="","",IF(U926="démarque connue (valeur)",SUMIF('[3]Correpondance  PREPA MARG'!A:A,'Prépa marge'!T926,'[3]Correpondance  PREPA MARG'!DO:DO),""))</f>
        <v/>
      </c>
      <c r="AD926" s="2" t="str">
        <f t="shared" si="516"/>
        <v/>
      </c>
      <c r="AF926" t="s">
        <v>20</v>
      </c>
    </row>
    <row r="927" spans="1:32" ht="15.75" thickBot="1">
      <c r="A927" s="23"/>
      <c r="B927" s="23"/>
      <c r="C927" s="113" t="s">
        <v>43</v>
      </c>
      <c r="D927" s="114">
        <f>D924</f>
        <v>9.3620281806026939E-2</v>
      </c>
      <c r="E927" s="114">
        <f t="shared" ref="E927:L927" si="530">IF(E903&lt;&gt;0,E925/E926,0)</f>
        <v>0</v>
      </c>
      <c r="F927" s="114">
        <f t="shared" si="530"/>
        <v>0</v>
      </c>
      <c r="G927" s="114">
        <f t="shared" si="530"/>
        <v>0</v>
      </c>
      <c r="H927" s="114">
        <f t="shared" si="530"/>
        <v>0</v>
      </c>
      <c r="I927" s="114">
        <f t="shared" si="530"/>
        <v>0</v>
      </c>
      <c r="J927" s="114">
        <f t="shared" si="530"/>
        <v>0</v>
      </c>
      <c r="K927" s="114">
        <f t="shared" si="530"/>
        <v>0</v>
      </c>
      <c r="L927" s="114">
        <f t="shared" si="530"/>
        <v>0</v>
      </c>
      <c r="M927" s="114">
        <f>IF(M903&lt;&gt;0,M925/M926,0)</f>
        <v>0</v>
      </c>
      <c r="N927" s="114">
        <f>IF(N903&lt;&gt;0,N925/N926,0)</f>
        <v>0</v>
      </c>
      <c r="O927" s="114">
        <f>IF(O903&lt;&gt;0,O925/O926,0)</f>
        <v>0</v>
      </c>
      <c r="P927" s="115"/>
      <c r="Q927" s="23"/>
      <c r="R927" s="116" t="s">
        <v>20</v>
      </c>
      <c r="S927" s="92"/>
      <c r="T927" s="23" t="str">
        <f>IF(COUNTIF('[3]Correpondance  PREPA MARG'!A:A,'Prépa marge'!C927)=0,IF(U926="démarque connue (valeur)","",T926),'Prépa marge'!C927)</f>
        <v/>
      </c>
      <c r="U927" s="23" t="str">
        <f t="shared" si="518"/>
        <v/>
      </c>
      <c r="V927" t="str">
        <f>IF(U927="","",IF(U927="CA HT",SUMIF('[3]Correpondance  PREPA MARG'!A:A,'Prépa marge'!T927,'[3]Correpondance  PREPA MARG'!CO:CO),""))</f>
        <v/>
      </c>
      <c r="W927" t="str">
        <f t="shared" si="513"/>
        <v/>
      </c>
      <c r="X927" t="str">
        <f>IF(U927="","",IF(AND(U927="Marge ABACO (valeur)",X921=""),SUMIF('[3]Correpondance  PREPA MARG'!A:A,'Prépa marge'!T927,'[3]Correpondance  PREPA MARG'!DB:DB),""))</f>
        <v/>
      </c>
      <c r="Y927" t="str">
        <f>IF(U927="","",IF(U927="Frais accessoires",SUMIF('[3]Correpondance  PREPA MARG'!A:A,'Prépa marge'!T927,'[3]Correpondance  PREPA MARG'!AO:AO),""))</f>
        <v/>
      </c>
      <c r="Z927" t="str">
        <f>IF(U927="","",IF(U927="Cotisation Centrale",SUMIF('[3]Correpondance  PREPA MARG'!A:A,'Prépa marge'!T927,'[3]Correpondance  PREPA MARG'!BO:BO),""))</f>
        <v/>
      </c>
      <c r="AA927" t="str">
        <f>IF(U927="","",IF(U927="CA HT REEL",SUMIF('[3]Correpondance  PREPA MARG'!A:A,'Prépa marge'!T927,'[3]Correpondance  PREPA MARG'!AB:AB),""))</f>
        <v/>
      </c>
      <c r="AB927" t="str">
        <f>IF(U927="","",IF(U927="CAMV REEL",SUMIF('[3]Correpondance  PREPA MARG'!A:A,'Prépa marge'!T927,'[3]Correpondance  PREPA MARG'!BB:BB),""))</f>
        <v/>
      </c>
      <c r="AC927" t="str">
        <f>IF(U927="","",IF(U927="démarque connue (valeur)",SUMIF('[3]Correpondance  PREPA MARG'!A:A,'Prépa marge'!T927,'[3]Correpondance  PREPA MARG'!DO:DO),""))</f>
        <v/>
      </c>
      <c r="AD927" s="2" t="str">
        <f t="shared" si="516"/>
        <v/>
      </c>
      <c r="AF927" t="s">
        <v>20</v>
      </c>
    </row>
    <row r="928" spans="1:32" ht="15.75" thickBot="1">
      <c r="A928" s="23"/>
      <c r="B928" s="23"/>
      <c r="C928" s="117" t="s">
        <v>44</v>
      </c>
      <c r="D928" s="119" t="s">
        <v>11</v>
      </c>
      <c r="E928" s="119" t="s">
        <v>11</v>
      </c>
      <c r="F928" s="119" t="s">
        <v>11</v>
      </c>
      <c r="G928" s="119" t="s">
        <v>11</v>
      </c>
      <c r="H928" s="119" t="s">
        <v>11</v>
      </c>
      <c r="I928" s="119" t="s">
        <v>14</v>
      </c>
      <c r="J928" s="119" t="s">
        <v>11</v>
      </c>
      <c r="K928" s="119" t="s">
        <v>11</v>
      </c>
      <c r="L928" s="119" t="s">
        <v>11</v>
      </c>
      <c r="M928" s="119" t="s">
        <v>11</v>
      </c>
      <c r="N928" s="119" t="s">
        <v>11</v>
      </c>
      <c r="O928" s="119" t="s">
        <v>14</v>
      </c>
      <c r="P928" s="120" t="s">
        <v>14</v>
      </c>
      <c r="Q928" s="23"/>
      <c r="R928" s="121" t="s">
        <v>20</v>
      </c>
      <c r="S928" s="92"/>
      <c r="T928" s="23" t="str">
        <f>IF(COUNTIF('[3]Correpondance  PREPA MARG'!A:A,'Prépa marge'!C928)=0,IF(U927="démarque connue (valeur)","",T927),'Prépa marge'!C928)</f>
        <v/>
      </c>
      <c r="U928" s="23" t="str">
        <f t="shared" si="518"/>
        <v/>
      </c>
      <c r="V928" t="str">
        <f>IF(U928="","",IF(U928="CA HT",SUMIF('[3]Correpondance  PREPA MARG'!A:A,'Prépa marge'!T928,'[3]Correpondance  PREPA MARG'!CO:CO),""))</f>
        <v/>
      </c>
      <c r="W928" t="str">
        <f t="shared" si="513"/>
        <v/>
      </c>
      <c r="X928" t="str">
        <f>IF(U928="","",IF(AND(U928="Marge ABACO (valeur)",X922=""),SUMIF('[3]Correpondance  PREPA MARG'!A:A,'Prépa marge'!T928,'[3]Correpondance  PREPA MARG'!DB:DB),""))</f>
        <v/>
      </c>
      <c r="Y928" t="str">
        <f>IF(U928="","",IF(U928="Frais accessoires",SUMIF('[3]Correpondance  PREPA MARG'!A:A,'Prépa marge'!T928,'[3]Correpondance  PREPA MARG'!AO:AO),""))</f>
        <v/>
      </c>
      <c r="Z928" t="str">
        <f>IF(U928="","",IF(U928="Cotisation Centrale",SUMIF('[3]Correpondance  PREPA MARG'!A:A,'Prépa marge'!T928,'[3]Correpondance  PREPA MARG'!BO:BO),""))</f>
        <v/>
      </c>
      <c r="AA928" t="str">
        <f>IF(U928="","",IF(U928="CA HT REEL",SUMIF('[3]Correpondance  PREPA MARG'!A:A,'Prépa marge'!T928,'[3]Correpondance  PREPA MARG'!AB:AB),""))</f>
        <v/>
      </c>
      <c r="AB928" t="str">
        <f>IF(U928="","",IF(U928="CAMV REEL",SUMIF('[3]Correpondance  PREPA MARG'!A:A,'Prépa marge'!T928,'[3]Correpondance  PREPA MARG'!BB:BB),""))</f>
        <v/>
      </c>
      <c r="AC928" t="str">
        <f>IF(U928="","",IF(U928="démarque connue (valeur)",SUMIF('[3]Correpondance  PREPA MARG'!A:A,'Prépa marge'!T928,'[3]Correpondance  PREPA MARG'!DO:DO),""))</f>
        <v/>
      </c>
      <c r="AD928" s="2" t="str">
        <f t="shared" si="516"/>
        <v/>
      </c>
      <c r="AF928" t="s">
        <v>20</v>
      </c>
    </row>
    <row r="929" spans="1:32">
      <c r="A929" s="23"/>
      <c r="B929" s="23"/>
      <c r="C929" s="23"/>
      <c r="D929" s="23"/>
      <c r="E929" s="23"/>
      <c r="F929" s="23"/>
      <c r="G929" s="23"/>
      <c r="H929" s="23"/>
      <c r="I929" s="23"/>
      <c r="J929" s="23"/>
      <c r="K929" s="23"/>
      <c r="L929" s="23"/>
      <c r="M929" s="23"/>
      <c r="N929" s="23"/>
      <c r="O929" s="23"/>
      <c r="P929" s="23"/>
      <c r="Q929" s="23"/>
      <c r="R929" s="29" t="s">
        <v>20</v>
      </c>
      <c r="S929" s="92"/>
      <c r="T929" s="23" t="str">
        <f>IF(COUNTIF('[3]Correpondance  PREPA MARG'!A:A,'Prépa marge'!C929)=0,IF(U928="démarque connue (valeur)","",T928),'Prépa marge'!C929)</f>
        <v/>
      </c>
      <c r="U929" s="23" t="str">
        <f t="shared" si="518"/>
        <v/>
      </c>
      <c r="V929" t="str">
        <f>IF(U929="","",IF(U929="CA HT",SUMIF('[3]Correpondance  PREPA MARG'!A:A,'Prépa marge'!T929,'[3]Correpondance  PREPA MARG'!CO:CO),""))</f>
        <v/>
      </c>
      <c r="W929" t="str">
        <f t="shared" si="513"/>
        <v/>
      </c>
      <c r="X929" t="str">
        <f>IF(U929="","",IF(AND(U929="Marge ABACO (valeur)",X923=""),SUMIF('[3]Correpondance  PREPA MARG'!A:A,'Prépa marge'!T929,'[3]Correpondance  PREPA MARG'!DB:DB),""))</f>
        <v/>
      </c>
      <c r="Y929" t="str">
        <f>IF(U929="","",IF(U929="Frais accessoires",SUMIF('[3]Correpondance  PREPA MARG'!A:A,'Prépa marge'!T929,'[3]Correpondance  PREPA MARG'!AO:AO),""))</f>
        <v/>
      </c>
      <c r="Z929" t="str">
        <f>IF(U929="","",IF(U929="Cotisation Centrale",SUMIF('[3]Correpondance  PREPA MARG'!A:A,'Prépa marge'!T929,'[3]Correpondance  PREPA MARG'!BO:BO),""))</f>
        <v/>
      </c>
      <c r="AA929" t="str">
        <f>IF(U929="","",IF(U929="CA HT REEL",SUMIF('[3]Correpondance  PREPA MARG'!A:A,'Prépa marge'!T929,'[3]Correpondance  PREPA MARG'!AB:AB),""))</f>
        <v/>
      </c>
      <c r="AB929" t="str">
        <f>IF(U929="","",IF(U929="CAMV REEL",SUMIF('[3]Correpondance  PREPA MARG'!A:A,'Prépa marge'!T929,'[3]Correpondance  PREPA MARG'!BB:BB),""))</f>
        <v/>
      </c>
      <c r="AC929" t="str">
        <f>IF(U929="","",IF(U929="démarque connue (valeur)",SUMIF('[3]Correpondance  PREPA MARG'!A:A,'Prépa marge'!T929,'[3]Correpondance  PREPA MARG'!DO:DO),""))</f>
        <v/>
      </c>
      <c r="AD929" s="2" t="str">
        <f t="shared" si="516"/>
        <v/>
      </c>
      <c r="AF929" t="s">
        <v>20</v>
      </c>
    </row>
    <row r="930" spans="1:32">
      <c r="A930" s="23"/>
      <c r="B930" s="23"/>
      <c r="C930" s="24" t="str">
        <f>[2]Rens!$C$38</f>
        <v>DHP</v>
      </c>
      <c r="D930" s="26">
        <f>+D888</f>
        <v>41943</v>
      </c>
      <c r="E930" s="26">
        <f t="shared" ref="E930:L930" si="531">DATE(YEAR(D930),MONTH(D930)+2,0)</f>
        <v>41973</v>
      </c>
      <c r="F930" s="26">
        <f t="shared" si="531"/>
        <v>42004</v>
      </c>
      <c r="G930" s="26">
        <f t="shared" si="531"/>
        <v>42035</v>
      </c>
      <c r="H930" s="26">
        <f t="shared" si="531"/>
        <v>42063</v>
      </c>
      <c r="I930" s="26">
        <f t="shared" si="531"/>
        <v>42094</v>
      </c>
      <c r="J930" s="26">
        <f t="shared" si="531"/>
        <v>42124</v>
      </c>
      <c r="K930" s="26">
        <f t="shared" si="531"/>
        <v>42155</v>
      </c>
      <c r="L930" s="26">
        <f t="shared" si="531"/>
        <v>42185</v>
      </c>
      <c r="M930" s="26">
        <f>DATE(YEAR(L930),MONTH(L930)+2,0)</f>
        <v>42216</v>
      </c>
      <c r="N930" s="26">
        <f>DATE(YEAR(M930),MONTH(M930)+2,0)</f>
        <v>42247</v>
      </c>
      <c r="O930" s="26">
        <f>DATE(YEAR(N930),MONTH(N930)+2,0)</f>
        <v>42277</v>
      </c>
      <c r="P930" s="27" t="s">
        <v>16</v>
      </c>
      <c r="Q930" s="23"/>
      <c r="R930" s="28" t="s">
        <v>20</v>
      </c>
      <c r="S930" s="23"/>
      <c r="T930" s="23" t="str">
        <f>IF(COUNTIF('[3]Correpondance  PREPA MARG'!A:A,'Prépa marge'!C930)=0,IF(U929="démarque connue (valeur)","",T929),'Prépa marge'!C930)</f>
        <v>DHP</v>
      </c>
      <c r="U930" s="23" t="str">
        <f t="shared" si="518"/>
        <v/>
      </c>
      <c r="V930" t="str">
        <f>IF(U930="","",IF(U930="CA HT",SUMIF('[3]Correpondance  PREPA MARG'!A:A,'Prépa marge'!T930,'[3]Correpondance  PREPA MARG'!CO:CO),""))</f>
        <v/>
      </c>
      <c r="W930" t="str">
        <f t="shared" si="513"/>
        <v/>
      </c>
      <c r="X930" t="str">
        <f>IF(U930="","",IF(AND(U930="Marge ABACO (valeur)",X924=""),SUMIF('[3]Correpondance  PREPA MARG'!A:A,'Prépa marge'!T930,'[3]Correpondance  PREPA MARG'!DB:DB),""))</f>
        <v/>
      </c>
      <c r="Y930" t="str">
        <f>IF(U930="","",IF(U930="Frais accessoires",SUMIF('[3]Correpondance  PREPA MARG'!A:A,'Prépa marge'!T930,'[3]Correpondance  PREPA MARG'!AO:AO),""))</f>
        <v/>
      </c>
      <c r="Z930" t="str">
        <f>IF(U930="","",IF(U930="Cotisation Centrale",SUMIF('[3]Correpondance  PREPA MARG'!A:A,'Prépa marge'!T930,'[3]Correpondance  PREPA MARG'!BO:BO),""))</f>
        <v/>
      </c>
      <c r="AA930" t="str">
        <f>IF(U930="","",IF(U930="CA HT REEL",SUMIF('[3]Correpondance  PREPA MARG'!A:A,'Prépa marge'!T930,'[3]Correpondance  PREPA MARG'!AB:AB),""))</f>
        <v/>
      </c>
      <c r="AB930" t="str">
        <f>IF(U930="","",IF(U930="CAMV REEL",SUMIF('[3]Correpondance  PREPA MARG'!A:A,'Prépa marge'!T930,'[3]Correpondance  PREPA MARG'!BB:BB),""))</f>
        <v/>
      </c>
      <c r="AC930" t="str">
        <f>IF(U930="","",IF(U930="démarque connue (valeur)",SUMIF('[3]Correpondance  PREPA MARG'!A:A,'Prépa marge'!T930,'[3]Correpondance  PREPA MARG'!DO:DO),""))</f>
        <v/>
      </c>
      <c r="AD930" s="2" t="str">
        <f t="shared" si="516"/>
        <v/>
      </c>
      <c r="AF930" t="s">
        <v>20</v>
      </c>
    </row>
    <row r="931" spans="1:32">
      <c r="A931" s="23"/>
      <c r="B931" s="23"/>
      <c r="C931" s="23"/>
      <c r="D931" s="23"/>
      <c r="E931" s="23"/>
      <c r="F931" s="23"/>
      <c r="G931" s="23"/>
      <c r="H931" s="23"/>
      <c r="I931" s="23"/>
      <c r="J931" s="23"/>
      <c r="K931" s="23"/>
      <c r="L931" s="23"/>
      <c r="M931" s="23"/>
      <c r="N931" s="23"/>
      <c r="O931" s="23"/>
      <c r="P931" s="23"/>
      <c r="Q931" s="23"/>
      <c r="R931" s="29" t="s">
        <v>20</v>
      </c>
      <c r="S931" s="23"/>
      <c r="T931" s="23" t="str">
        <f>IF(COUNTIF('[3]Correpondance  PREPA MARG'!A:A,'Prépa marge'!C931)=0,IF(U930="démarque connue (valeur)","",T930),'Prépa marge'!C931)</f>
        <v>DHP</v>
      </c>
      <c r="U931" s="23" t="str">
        <f t="shared" si="518"/>
        <v/>
      </c>
      <c r="V931" t="str">
        <f>IF(U931="","",IF(U931="CA HT",SUMIF('[3]Correpondance  PREPA MARG'!A:A,'Prépa marge'!T931,'[3]Correpondance  PREPA MARG'!CO:CO),""))</f>
        <v/>
      </c>
      <c r="W931" t="str">
        <f t="shared" si="513"/>
        <v/>
      </c>
      <c r="X931" t="str">
        <f>IF(U931="","",IF(AND(U931="Marge ABACO (valeur)",X925=""),SUMIF('[3]Correpondance  PREPA MARG'!A:A,'Prépa marge'!T931,'[3]Correpondance  PREPA MARG'!DB:DB),""))</f>
        <v/>
      </c>
      <c r="Y931" t="str">
        <f>IF(U931="","",IF(U931="Frais accessoires",SUMIF('[3]Correpondance  PREPA MARG'!A:A,'Prépa marge'!T931,'[3]Correpondance  PREPA MARG'!AO:AO),""))</f>
        <v/>
      </c>
      <c r="Z931" t="str">
        <f>IF(U931="","",IF(U931="Cotisation Centrale",SUMIF('[3]Correpondance  PREPA MARG'!A:A,'Prépa marge'!T931,'[3]Correpondance  PREPA MARG'!BO:BO),""))</f>
        <v/>
      </c>
      <c r="AA931" t="str">
        <f>IF(U931="","",IF(U931="CA HT REEL",SUMIF('[3]Correpondance  PREPA MARG'!A:A,'Prépa marge'!T931,'[3]Correpondance  PREPA MARG'!AB:AB),""))</f>
        <v/>
      </c>
      <c r="AB931" t="str">
        <f>IF(U931="","",IF(U931="CAMV REEL",SUMIF('[3]Correpondance  PREPA MARG'!A:A,'Prépa marge'!T931,'[3]Correpondance  PREPA MARG'!BB:BB),""))</f>
        <v/>
      </c>
      <c r="AC931" t="str">
        <f>IF(U931="","",IF(U931="démarque connue (valeur)",SUMIF('[3]Correpondance  PREPA MARG'!A:A,'Prépa marge'!T931,'[3]Correpondance  PREPA MARG'!DO:DO),""))</f>
        <v/>
      </c>
      <c r="AD931" s="2" t="str">
        <f t="shared" si="516"/>
        <v/>
      </c>
      <c r="AF931" t="s">
        <v>20</v>
      </c>
    </row>
    <row r="932" spans="1:32" ht="15.75" thickBot="1">
      <c r="A932" s="23"/>
      <c r="B932" s="23"/>
      <c r="C932" s="30" t="s">
        <v>18</v>
      </c>
      <c r="D932" s="31"/>
      <c r="E932" s="31"/>
      <c r="F932" s="31"/>
      <c r="G932" s="31"/>
      <c r="H932" s="31"/>
      <c r="I932" s="31"/>
      <c r="J932" s="31"/>
      <c r="K932" s="31"/>
      <c r="L932" s="31"/>
      <c r="M932" s="31"/>
      <c r="N932" s="31"/>
      <c r="O932" s="31"/>
      <c r="P932" s="32"/>
      <c r="Q932" s="23"/>
      <c r="R932" s="33" t="s">
        <v>20</v>
      </c>
      <c r="S932" s="23"/>
      <c r="T932" s="23" t="str">
        <f>IF(COUNTIF('[3]Correpondance  PREPA MARG'!A:A,'Prépa marge'!C932)=0,IF(U931="démarque connue (valeur)","",T931),'Prépa marge'!C932)</f>
        <v>DHP</v>
      </c>
      <c r="U932" s="23" t="str">
        <f t="shared" si="518"/>
        <v/>
      </c>
      <c r="V932" t="str">
        <f>IF(U932="","",IF(U932="CA HT",SUMIF('[3]Correpondance  PREPA MARG'!A:A,'Prépa marge'!T932,'[3]Correpondance  PREPA MARG'!CO:CO),""))</f>
        <v/>
      </c>
      <c r="W932" t="str">
        <f t="shared" si="513"/>
        <v/>
      </c>
      <c r="X932" t="str">
        <f>IF(U932="","",IF(AND(U932="Marge ABACO (valeur)",X926=""),SUMIF('[3]Correpondance  PREPA MARG'!A:A,'Prépa marge'!T932,'[3]Correpondance  PREPA MARG'!DB:DB),""))</f>
        <v/>
      </c>
      <c r="Y932" t="str">
        <f>IF(U932="","",IF(U932="Frais accessoires",SUMIF('[3]Correpondance  PREPA MARG'!A:A,'Prépa marge'!T932,'[3]Correpondance  PREPA MARG'!AO:AO),""))</f>
        <v/>
      </c>
      <c r="Z932" t="str">
        <f>IF(U932="","",IF(U932="Cotisation Centrale",SUMIF('[3]Correpondance  PREPA MARG'!A:A,'Prépa marge'!T932,'[3]Correpondance  PREPA MARG'!BO:BO),""))</f>
        <v/>
      </c>
      <c r="AA932" t="str">
        <f>IF(U932="","",IF(U932="CA HT REEL",SUMIF('[3]Correpondance  PREPA MARG'!A:A,'Prépa marge'!T932,'[3]Correpondance  PREPA MARG'!AB:AB),""))</f>
        <v/>
      </c>
      <c r="AB932" t="str">
        <f>IF(U932="","",IF(U932="CAMV REEL",SUMIF('[3]Correpondance  PREPA MARG'!A:A,'Prépa marge'!T932,'[3]Correpondance  PREPA MARG'!BB:BB),""))</f>
        <v/>
      </c>
      <c r="AC932" t="str">
        <f>IF(U932="","",IF(U932="démarque connue (valeur)",SUMIF('[3]Correpondance  PREPA MARG'!A:A,'Prépa marge'!T932,'[3]Correpondance  PREPA MARG'!DO:DO),""))</f>
        <v/>
      </c>
      <c r="AD932" s="2" t="str">
        <f t="shared" si="516"/>
        <v/>
      </c>
      <c r="AF932" t="s">
        <v>20</v>
      </c>
    </row>
    <row r="933" spans="1:32">
      <c r="A933" s="23"/>
      <c r="B933" s="23"/>
      <c r="C933" s="34" t="s">
        <v>0</v>
      </c>
      <c r="D933" s="35">
        <v>17312</v>
      </c>
      <c r="E933" s="36"/>
      <c r="F933" s="36"/>
      <c r="G933" s="36"/>
      <c r="H933" s="36"/>
      <c r="I933" s="36"/>
      <c r="J933" s="36"/>
      <c r="K933" s="36"/>
      <c r="L933" s="36"/>
      <c r="M933" s="36"/>
      <c r="N933" s="36"/>
      <c r="O933" s="37"/>
      <c r="P933" s="38">
        <f>SUM(D933:O933)</f>
        <v>17312</v>
      </c>
      <c r="Q933" s="23"/>
      <c r="R933" s="39">
        <v>335303</v>
      </c>
      <c r="S933" s="23"/>
      <c r="T933" s="23" t="str">
        <f>IF(COUNTIF('[3]Correpondance  PREPA MARG'!A:A,'Prépa marge'!C933)=0,IF(U932="démarque connue (valeur)","",T932),'Prépa marge'!C933)</f>
        <v>DHP</v>
      </c>
      <c r="U933" s="23" t="str">
        <f t="shared" si="518"/>
        <v>CA HT</v>
      </c>
      <c r="V933">
        <f ca="1">IF(U933="","",IF(U933="CA HT",SUMIF('[3]Correpondance  PREPA MARG'!A:A,'Prépa marge'!T933,'[3]Correpondance  PREPA MARG'!CO:CO),""))</f>
        <v>32668</v>
      </c>
      <c r="W933" t="str">
        <f t="shared" si="513"/>
        <v/>
      </c>
      <c r="X933" t="str">
        <f>IF(U933="","",IF(AND(U933="Marge ABACO (valeur)",X927=""),SUMIF('[3]Correpondance  PREPA MARG'!A:A,'Prépa marge'!T933,'[3]Correpondance  PREPA MARG'!DB:DB),""))</f>
        <v/>
      </c>
      <c r="Y933" t="str">
        <f>IF(U933="","",IF(U933="Frais accessoires",SUMIF('[3]Correpondance  PREPA MARG'!A:A,'Prépa marge'!T933,'[3]Correpondance  PREPA MARG'!AO:AO),""))</f>
        <v/>
      </c>
      <c r="Z933" t="str">
        <f>IF(U933="","",IF(U933="Cotisation Centrale",SUMIF('[3]Correpondance  PREPA MARG'!A:A,'Prépa marge'!T933,'[3]Correpondance  PREPA MARG'!BO:BO),""))</f>
        <v/>
      </c>
      <c r="AA933" t="str">
        <f>IF(U933="","",IF(U933="CA HT REEL",SUMIF('[3]Correpondance  PREPA MARG'!A:A,'Prépa marge'!T933,'[3]Correpondance  PREPA MARG'!AB:AB),""))</f>
        <v/>
      </c>
      <c r="AB933" t="str">
        <f>IF(U933="","",IF(U933="CAMV REEL",SUMIF('[3]Correpondance  PREPA MARG'!A:A,'Prépa marge'!T933,'[3]Correpondance  PREPA MARG'!BB:BB),""))</f>
        <v/>
      </c>
      <c r="AC933" t="str">
        <f>IF(U933="","",IF(U933="démarque connue (valeur)",SUMIF('[3]Correpondance  PREPA MARG'!A:A,'Prépa marge'!T933,'[3]Correpondance  PREPA MARG'!DO:DO),""))</f>
        <v/>
      </c>
      <c r="AD933" s="2">
        <f t="shared" ca="1" si="516"/>
        <v>15356</v>
      </c>
      <c r="AF933">
        <v>308660</v>
      </c>
    </row>
    <row r="934" spans="1:32" ht="15.75" thickBot="1">
      <c r="A934" s="23"/>
      <c r="B934" s="23"/>
      <c r="C934" s="40" t="s">
        <v>1</v>
      </c>
      <c r="D934" s="41">
        <v>13555</v>
      </c>
      <c r="E934" s="42"/>
      <c r="F934" s="42"/>
      <c r="G934" s="42"/>
      <c r="H934" s="42"/>
      <c r="I934" s="42"/>
      <c r="J934" s="42"/>
      <c r="K934" s="42"/>
      <c r="L934" s="42"/>
      <c r="M934" s="42"/>
      <c r="N934" s="42"/>
      <c r="O934" s="43"/>
      <c r="P934" s="44">
        <f>SUM(D934:O934)</f>
        <v>13555</v>
      </c>
      <c r="Q934" s="23"/>
      <c r="R934" s="45">
        <v>249480</v>
      </c>
      <c r="S934" s="23"/>
      <c r="T934" s="23" t="str">
        <f>IF(COUNTIF('[3]Correpondance  PREPA MARG'!A:A,'Prépa marge'!C934)=0,IF(U933="démarque connue (valeur)","",T933),'Prépa marge'!C934)</f>
        <v>DHP</v>
      </c>
      <c r="U934" s="23" t="str">
        <f t="shared" si="518"/>
        <v>PRMV ABACO</v>
      </c>
      <c r="V934" t="str">
        <f>IF(U934="","",IF(U934="CA HT",SUMIF('[3]Correpondance  PREPA MARG'!A:A,'Prépa marge'!T934,'[3]Correpondance  PREPA MARG'!CO:CO),""))</f>
        <v/>
      </c>
      <c r="W934">
        <f t="shared" ca="1" si="513"/>
        <v>25045</v>
      </c>
      <c r="X934" t="str">
        <f>IF(U934="","",IF(AND(U934="Marge ABACO (valeur)",X928=""),SUMIF('[3]Correpondance  PREPA MARG'!A:A,'Prépa marge'!T934,'[3]Correpondance  PREPA MARG'!DB:DB),""))</f>
        <v/>
      </c>
      <c r="Y934" t="str">
        <f>IF(U934="","",IF(U934="Frais accessoires",SUMIF('[3]Correpondance  PREPA MARG'!A:A,'Prépa marge'!T934,'[3]Correpondance  PREPA MARG'!AO:AO),""))</f>
        <v/>
      </c>
      <c r="Z934" t="str">
        <f>IF(U934="","",IF(U934="Cotisation Centrale",SUMIF('[3]Correpondance  PREPA MARG'!A:A,'Prépa marge'!T934,'[3]Correpondance  PREPA MARG'!BO:BO),""))</f>
        <v/>
      </c>
      <c r="AA934" t="str">
        <f>IF(U934="","",IF(U934="CA HT REEL",SUMIF('[3]Correpondance  PREPA MARG'!A:A,'Prépa marge'!T934,'[3]Correpondance  PREPA MARG'!AB:AB),""))</f>
        <v/>
      </c>
      <c r="AB934" t="str">
        <f>IF(U934="","",IF(U934="CAMV REEL",SUMIF('[3]Correpondance  PREPA MARG'!A:A,'Prépa marge'!T934,'[3]Correpondance  PREPA MARG'!BB:BB),""))</f>
        <v/>
      </c>
      <c r="AC934" t="str">
        <f>IF(U934="","",IF(U934="démarque connue (valeur)",SUMIF('[3]Correpondance  PREPA MARG'!A:A,'Prépa marge'!T934,'[3]Correpondance  PREPA MARG'!DO:DO),""))</f>
        <v/>
      </c>
      <c r="AD934" s="2">
        <f t="shared" ca="1" si="516"/>
        <v>11490</v>
      </c>
      <c r="AF934">
        <v>232276</v>
      </c>
    </row>
    <row r="935" spans="1:32">
      <c r="A935" s="23"/>
      <c r="B935" s="23"/>
      <c r="C935" s="46" t="s">
        <v>19</v>
      </c>
      <c r="D935" s="47">
        <f t="shared" ref="D935:L935" si="532">D933-D934</f>
        <v>3757</v>
      </c>
      <c r="E935" s="47">
        <f t="shared" si="532"/>
        <v>0</v>
      </c>
      <c r="F935" s="47">
        <f t="shared" si="532"/>
        <v>0</v>
      </c>
      <c r="G935" s="47">
        <f t="shared" si="532"/>
        <v>0</v>
      </c>
      <c r="H935" s="47">
        <f t="shared" si="532"/>
        <v>0</v>
      </c>
      <c r="I935" s="47">
        <f t="shared" si="532"/>
        <v>0</v>
      </c>
      <c r="J935" s="47">
        <f t="shared" si="532"/>
        <v>0</v>
      </c>
      <c r="K935" s="47">
        <f t="shared" si="532"/>
        <v>0</v>
      </c>
      <c r="L935" s="47">
        <f t="shared" si="532"/>
        <v>0</v>
      </c>
      <c r="M935" s="47">
        <f>M933-M934</f>
        <v>0</v>
      </c>
      <c r="N935" s="47">
        <f>N933-N934</f>
        <v>0</v>
      </c>
      <c r="O935" s="47">
        <f>O933-O934</f>
        <v>0</v>
      </c>
      <c r="P935" s="48">
        <f>P933-P934</f>
        <v>3757</v>
      </c>
      <c r="Q935" s="23"/>
      <c r="R935" s="49" t="s">
        <v>20</v>
      </c>
      <c r="S935" s="23"/>
      <c r="T935" s="23" t="str">
        <f>IF(COUNTIF('[3]Correpondance  PREPA MARG'!A:A,'Prépa marge'!C935)=0,IF(U934="démarque connue (valeur)","",T934),'Prépa marge'!C935)</f>
        <v>DHP</v>
      </c>
      <c r="U935" s="23" t="str">
        <f t="shared" si="518"/>
        <v>Marge ABACO (valeur)</v>
      </c>
      <c r="V935" t="str">
        <f>IF(U935="","",IF(U935="CA HT",SUMIF('[3]Correpondance  PREPA MARG'!A:A,'Prépa marge'!T935,'[3]Correpondance  PREPA MARG'!CO:CO),""))</f>
        <v/>
      </c>
      <c r="W935" t="str">
        <f t="shared" si="513"/>
        <v/>
      </c>
      <c r="X935">
        <f ca="1">IF(U935="","",IF(AND(U935="Marge ABACO (valeur)",X929=""),SUMIF('[3]Correpondance  PREPA MARG'!A:A,'Prépa marge'!T935,'[3]Correpondance  PREPA MARG'!DB:DB),""))</f>
        <v>7623</v>
      </c>
      <c r="Y935" t="str">
        <f>IF(U935="","",IF(U935="Frais accessoires",SUMIF('[3]Correpondance  PREPA MARG'!A:A,'Prépa marge'!T935,'[3]Correpondance  PREPA MARG'!AO:AO),""))</f>
        <v/>
      </c>
      <c r="Z935" t="str">
        <f>IF(U935="","",IF(U935="Cotisation Centrale",SUMIF('[3]Correpondance  PREPA MARG'!A:A,'Prépa marge'!T935,'[3]Correpondance  PREPA MARG'!BO:BO),""))</f>
        <v/>
      </c>
      <c r="AA935" t="str">
        <f>IF(U935="","",IF(U935="CA HT REEL",SUMIF('[3]Correpondance  PREPA MARG'!A:A,'Prépa marge'!T935,'[3]Correpondance  PREPA MARG'!AB:AB),""))</f>
        <v/>
      </c>
      <c r="AB935" t="str">
        <f>IF(U935="","",IF(U935="CAMV REEL",SUMIF('[3]Correpondance  PREPA MARG'!A:A,'Prépa marge'!T935,'[3]Correpondance  PREPA MARG'!BB:BB),""))</f>
        <v/>
      </c>
      <c r="AC935" t="str">
        <f>IF(U935="","",IF(U935="démarque connue (valeur)",SUMIF('[3]Correpondance  PREPA MARG'!A:A,'Prépa marge'!T935,'[3]Correpondance  PREPA MARG'!DO:DO),""))</f>
        <v/>
      </c>
      <c r="AD935" s="2" t="str">
        <f t="shared" ca="1" si="516"/>
        <v/>
      </c>
      <c r="AF935" t="s">
        <v>20</v>
      </c>
    </row>
    <row r="936" spans="1:32" ht="15.75" thickBot="1">
      <c r="A936" s="23"/>
      <c r="B936" s="23"/>
      <c r="C936" s="50" t="s">
        <v>21</v>
      </c>
      <c r="D936" s="51">
        <f t="shared" ref="D936:L936" si="533">IF(D933=0,0,D935/D933)</f>
        <v>0.21701709796672827</v>
      </c>
      <c r="E936" s="51">
        <f t="shared" si="533"/>
        <v>0</v>
      </c>
      <c r="F936" s="51">
        <f t="shared" si="533"/>
        <v>0</v>
      </c>
      <c r="G936" s="51">
        <f t="shared" si="533"/>
        <v>0</v>
      </c>
      <c r="H936" s="51">
        <f t="shared" si="533"/>
        <v>0</v>
      </c>
      <c r="I936" s="51">
        <f t="shared" si="533"/>
        <v>0</v>
      </c>
      <c r="J936" s="51">
        <f t="shared" si="533"/>
        <v>0</v>
      </c>
      <c r="K936" s="51">
        <f t="shared" si="533"/>
        <v>0</v>
      </c>
      <c r="L936" s="51">
        <f t="shared" si="533"/>
        <v>0</v>
      </c>
      <c r="M936" s="51">
        <f>IF(M933=0,0,M935/M933)</f>
        <v>0</v>
      </c>
      <c r="N936" s="51">
        <f>IF(N933=0,0,N935/N933)</f>
        <v>0</v>
      </c>
      <c r="O936" s="51">
        <f>IF(O933=0,0,O935/O933)</f>
        <v>0</v>
      </c>
      <c r="P936" s="52">
        <f>IF(P933=0,0,P935/P933)</f>
        <v>0.21701709796672827</v>
      </c>
      <c r="Q936" s="23"/>
      <c r="R936" s="53" t="s">
        <v>20</v>
      </c>
      <c r="S936" s="23"/>
      <c r="T936" s="23" t="str">
        <f>IF(COUNTIF('[3]Correpondance  PREPA MARG'!A:A,'Prépa marge'!C936)=0,IF(U935="démarque connue (valeur)","",T935),'Prépa marge'!C936)</f>
        <v>DHP</v>
      </c>
      <c r="U936" s="23" t="str">
        <f t="shared" si="518"/>
        <v/>
      </c>
      <c r="V936" t="str">
        <f>IF(U936="","",IF(U936="CA HT",SUMIF('[3]Correpondance  PREPA MARG'!A:A,'Prépa marge'!T936,'[3]Correpondance  PREPA MARG'!CO:CO),""))</f>
        <v/>
      </c>
      <c r="W936" t="str">
        <f t="shared" si="513"/>
        <v/>
      </c>
      <c r="X936" t="str">
        <f>IF(U936="","",IF(AND(U936="Marge ABACO (valeur)",X930=""),SUMIF('[3]Correpondance  PREPA MARG'!A:A,'Prépa marge'!T936,'[3]Correpondance  PREPA MARG'!DB:DB),""))</f>
        <v/>
      </c>
      <c r="Y936" t="str">
        <f>IF(U936="","",IF(U936="Frais accessoires",SUMIF('[3]Correpondance  PREPA MARG'!A:A,'Prépa marge'!T936,'[3]Correpondance  PREPA MARG'!AO:AO),""))</f>
        <v/>
      </c>
      <c r="Z936" t="str">
        <f>IF(U936="","",IF(U936="Cotisation Centrale",SUMIF('[3]Correpondance  PREPA MARG'!A:A,'Prépa marge'!T936,'[3]Correpondance  PREPA MARG'!BO:BO),""))</f>
        <v/>
      </c>
      <c r="AA936" t="str">
        <f>IF(U936="","",IF(U936="CA HT REEL",SUMIF('[3]Correpondance  PREPA MARG'!A:A,'Prépa marge'!T936,'[3]Correpondance  PREPA MARG'!AB:AB),""))</f>
        <v/>
      </c>
      <c r="AB936" t="str">
        <f>IF(U936="","",IF(U936="CAMV REEL",SUMIF('[3]Correpondance  PREPA MARG'!A:A,'Prépa marge'!T936,'[3]Correpondance  PREPA MARG'!BB:BB),""))</f>
        <v/>
      </c>
      <c r="AC936" t="str">
        <f>IF(U936="","",IF(U936="démarque connue (valeur)",SUMIF('[3]Correpondance  PREPA MARG'!A:A,'Prépa marge'!T936,'[3]Correpondance  PREPA MARG'!DO:DO),""))</f>
        <v/>
      </c>
      <c r="AD936" s="2" t="str">
        <f t="shared" si="516"/>
        <v/>
      </c>
      <c r="AF936" t="s">
        <v>20</v>
      </c>
    </row>
    <row r="937" spans="1:32">
      <c r="A937" s="23"/>
      <c r="B937" s="23"/>
      <c r="C937" s="54" t="s">
        <v>3</v>
      </c>
      <c r="D937" s="35">
        <v>1</v>
      </c>
      <c r="E937" s="36"/>
      <c r="F937" s="36"/>
      <c r="G937" s="36"/>
      <c r="H937" s="36"/>
      <c r="I937" s="55"/>
      <c r="J937" s="55"/>
      <c r="K937" s="36"/>
      <c r="L937" s="36"/>
      <c r="M937" s="36"/>
      <c r="N937" s="36"/>
      <c r="O937" s="37"/>
      <c r="P937" s="56">
        <f>SUM(D937:O937)</f>
        <v>1</v>
      </c>
      <c r="Q937" s="23"/>
      <c r="R937" s="57">
        <v>9.3000000000000114</v>
      </c>
      <c r="S937" s="23"/>
      <c r="T937" s="23" t="str">
        <f>IF(COUNTIF('[3]Correpondance  PREPA MARG'!A:A,'Prépa marge'!C937)=0,IF(U936="démarque connue (valeur)","",T936),'Prépa marge'!C937)</f>
        <v>DHP</v>
      </c>
      <c r="U937" s="23" t="str">
        <f t="shared" si="518"/>
        <v>Frais accessoires</v>
      </c>
      <c r="V937" t="str">
        <f>IF(U937="","",IF(U937="CA HT",SUMIF('[3]Correpondance  PREPA MARG'!A:A,'Prépa marge'!T937,'[3]Correpondance  PREPA MARG'!CO:CO),""))</f>
        <v/>
      </c>
      <c r="W937" t="str">
        <f t="shared" si="513"/>
        <v/>
      </c>
      <c r="X937" t="str">
        <f>IF(U937="","",IF(AND(U937="Marge ABACO (valeur)",X931=""),SUMIF('[3]Correpondance  PREPA MARG'!A:A,'Prépa marge'!T937,'[3]Correpondance  PREPA MARG'!DB:DB),""))</f>
        <v/>
      </c>
      <c r="Y937">
        <f ca="1">IF(U937="","",IF(U937="Frais accessoires",SUMIF('[3]Correpondance  PREPA MARG'!A:A,'Prépa marge'!T937,'[3]Correpondance  PREPA MARG'!AO:AO),""))</f>
        <v>0.74</v>
      </c>
      <c r="Z937" t="str">
        <f>IF(U937="","",IF(U937="Cotisation Centrale",SUMIF('[3]Correpondance  PREPA MARG'!A:A,'Prépa marge'!T937,'[3]Correpondance  PREPA MARG'!BO:BO),""))</f>
        <v/>
      </c>
      <c r="AA937" t="str">
        <f>IF(U937="","",IF(U937="CA HT REEL",SUMIF('[3]Correpondance  PREPA MARG'!A:A,'Prépa marge'!T937,'[3]Correpondance  PREPA MARG'!AB:AB),""))</f>
        <v/>
      </c>
      <c r="AB937" t="str">
        <f>IF(U937="","",IF(U937="CAMV REEL",SUMIF('[3]Correpondance  PREPA MARG'!A:A,'Prépa marge'!T937,'[3]Correpondance  PREPA MARG'!BB:BB),""))</f>
        <v/>
      </c>
      <c r="AC937" t="str">
        <f>IF(U937="","",IF(U937="démarque connue (valeur)",SUMIF('[3]Correpondance  PREPA MARG'!A:A,'Prépa marge'!T937,'[3]Correpondance  PREPA MARG'!DO:DO),""))</f>
        <v/>
      </c>
      <c r="AD937" s="2">
        <f t="shared" ca="1" si="516"/>
        <v>-0.26</v>
      </c>
      <c r="AF937">
        <v>11.969999999999999</v>
      </c>
    </row>
    <row r="938" spans="1:32" ht="15.75" thickBot="1">
      <c r="A938" s="23"/>
      <c r="B938" s="23"/>
      <c r="C938" s="58" t="s">
        <v>4</v>
      </c>
      <c r="D938" s="41">
        <v>715</v>
      </c>
      <c r="E938" s="42"/>
      <c r="F938" s="42"/>
      <c r="G938" s="42"/>
      <c r="H938" s="42"/>
      <c r="I938" s="42"/>
      <c r="J938" s="42"/>
      <c r="K938" s="42"/>
      <c r="L938" s="42"/>
      <c r="M938" s="42"/>
      <c r="N938" s="42"/>
      <c r="O938" s="43"/>
      <c r="P938" s="56">
        <f>SUM(D938:O938)</f>
        <v>715</v>
      </c>
      <c r="Q938" s="23"/>
      <c r="R938" s="57">
        <v>8928.7599999999948</v>
      </c>
      <c r="S938" s="23"/>
      <c r="T938" s="23" t="str">
        <f>IF(COUNTIF('[3]Correpondance  PREPA MARG'!A:A,'Prépa marge'!C938)=0,IF(U937="démarque connue (valeur)","",T937),'Prépa marge'!C938)</f>
        <v>DHP</v>
      </c>
      <c r="U938" s="23" t="str">
        <f t="shared" si="518"/>
        <v>Cotisation Centrale</v>
      </c>
      <c r="V938" t="str">
        <f>IF(U938="","",IF(U938="CA HT",SUMIF('[3]Correpondance  PREPA MARG'!A:A,'Prépa marge'!T938,'[3]Correpondance  PREPA MARG'!CO:CO),""))</f>
        <v/>
      </c>
      <c r="W938" t="str">
        <f t="shared" si="513"/>
        <v/>
      </c>
      <c r="X938" t="str">
        <f>IF(U938="","",IF(AND(U938="Marge ABACO (valeur)",X932=""),SUMIF('[3]Correpondance  PREPA MARG'!A:A,'Prépa marge'!T938,'[3]Correpondance  PREPA MARG'!DB:DB),""))</f>
        <v/>
      </c>
      <c r="Y938" t="str">
        <f>IF(U938="","",IF(U938="Frais accessoires",SUMIF('[3]Correpondance  PREPA MARG'!A:A,'Prépa marge'!T938,'[3]Correpondance  PREPA MARG'!AO:AO),""))</f>
        <v/>
      </c>
      <c r="Z938">
        <f ca="1">IF(U938="","",IF(U938="Cotisation Centrale",SUMIF('[3]Correpondance  PREPA MARG'!A:A,'Prépa marge'!T938,'[3]Correpondance  PREPA MARG'!BO:BO),""))</f>
        <v>1221.44</v>
      </c>
      <c r="AA938" t="str">
        <f>IF(U938="","",IF(U938="CA HT REEL",SUMIF('[3]Correpondance  PREPA MARG'!A:A,'Prépa marge'!T938,'[3]Correpondance  PREPA MARG'!AB:AB),""))</f>
        <v/>
      </c>
      <c r="AB938" t="str">
        <f>IF(U938="","",IF(U938="CAMV REEL",SUMIF('[3]Correpondance  PREPA MARG'!A:A,'Prépa marge'!T938,'[3]Correpondance  PREPA MARG'!BB:BB),""))</f>
        <v/>
      </c>
      <c r="AC938" t="str">
        <f>IF(U938="","",IF(U938="démarque connue (valeur)",SUMIF('[3]Correpondance  PREPA MARG'!A:A,'Prépa marge'!T938,'[3]Correpondance  PREPA MARG'!DO:DO),""))</f>
        <v/>
      </c>
      <c r="AD938" s="2">
        <f t="shared" ca="1" si="516"/>
        <v>506.44000000000005</v>
      </c>
      <c r="AF938">
        <v>9034.9700000000012</v>
      </c>
    </row>
    <row r="939" spans="1:32">
      <c r="A939" s="23"/>
      <c r="B939" s="23"/>
      <c r="C939" s="59" t="s">
        <v>22</v>
      </c>
      <c r="D939" s="60">
        <f t="shared" ref="D939:L939" si="534">IF(D945&lt;&gt;0,(D937+D938)/D945,0)</f>
        <v>4.134187886136613E-2</v>
      </c>
      <c r="E939" s="60">
        <f t="shared" si="534"/>
        <v>0</v>
      </c>
      <c r="F939" s="60">
        <f t="shared" si="534"/>
        <v>0</v>
      </c>
      <c r="G939" s="60">
        <f t="shared" si="534"/>
        <v>0</v>
      </c>
      <c r="H939" s="60">
        <f t="shared" si="534"/>
        <v>0</v>
      </c>
      <c r="I939" s="60">
        <f t="shared" si="534"/>
        <v>0</v>
      </c>
      <c r="J939" s="60">
        <f t="shared" si="534"/>
        <v>0</v>
      </c>
      <c r="K939" s="60">
        <f t="shared" si="534"/>
        <v>0</v>
      </c>
      <c r="L939" s="60">
        <f t="shared" si="534"/>
        <v>0</v>
      </c>
      <c r="M939" s="60">
        <f>IF(M945&lt;&gt;0,(M937+M938)/M945,0)</f>
        <v>0</v>
      </c>
      <c r="N939" s="60">
        <f>IF(N945&lt;&gt;0,(N937+N938)/N945,0)</f>
        <v>0</v>
      </c>
      <c r="O939" s="60">
        <f>IF(O945&lt;&gt;0,(O937+O938)/O945,0)</f>
        <v>0</v>
      </c>
      <c r="P939" s="61">
        <f>IF(P945&lt;&gt;0,(P937+P938)/P945,0)</f>
        <v>4.134187886136613E-2</v>
      </c>
      <c r="Q939" s="23"/>
      <c r="R939" s="62" t="s">
        <v>20</v>
      </c>
      <c r="S939" s="23"/>
      <c r="T939" s="23" t="str">
        <f>IF(COUNTIF('[3]Correpondance  PREPA MARG'!A:A,'Prépa marge'!C939)=0,IF(U938="démarque connue (valeur)","",T938),'Prépa marge'!C939)</f>
        <v>DHP</v>
      </c>
      <c r="U939" s="23" t="str">
        <f t="shared" si="518"/>
        <v/>
      </c>
      <c r="V939" t="str">
        <f>IF(U939="","",IF(U939="CA HT",SUMIF('[3]Correpondance  PREPA MARG'!A:A,'Prépa marge'!T939,'[3]Correpondance  PREPA MARG'!CO:CO),""))</f>
        <v/>
      </c>
      <c r="W939" t="str">
        <f t="shared" si="513"/>
        <v/>
      </c>
      <c r="X939" t="str">
        <f>IF(U939="","",IF(AND(U939="Marge ABACO (valeur)",X933=""),SUMIF('[3]Correpondance  PREPA MARG'!A:A,'Prépa marge'!T939,'[3]Correpondance  PREPA MARG'!DB:DB),""))</f>
        <v/>
      </c>
      <c r="Y939" t="str">
        <f>IF(U939="","",IF(U939="Frais accessoires",SUMIF('[3]Correpondance  PREPA MARG'!A:A,'Prépa marge'!T939,'[3]Correpondance  PREPA MARG'!AO:AO),""))</f>
        <v/>
      </c>
      <c r="Z939" t="str">
        <f>IF(U939="","",IF(U939="Cotisation Centrale",SUMIF('[3]Correpondance  PREPA MARG'!A:A,'Prépa marge'!T939,'[3]Correpondance  PREPA MARG'!BO:BO),""))</f>
        <v/>
      </c>
      <c r="AA939" t="str">
        <f>IF(U939="","",IF(U939="CA HT REEL",SUMIF('[3]Correpondance  PREPA MARG'!A:A,'Prépa marge'!T939,'[3]Correpondance  PREPA MARG'!AB:AB),""))</f>
        <v/>
      </c>
      <c r="AB939" t="str">
        <f>IF(U939="","",IF(U939="CAMV REEL",SUMIF('[3]Correpondance  PREPA MARG'!A:A,'Prépa marge'!T939,'[3]Correpondance  PREPA MARG'!BB:BB),""))</f>
        <v/>
      </c>
      <c r="AC939" t="str">
        <f>IF(U939="","",IF(U939="démarque connue (valeur)",SUMIF('[3]Correpondance  PREPA MARG'!A:A,'Prépa marge'!T939,'[3]Correpondance  PREPA MARG'!DO:DO),""))</f>
        <v/>
      </c>
      <c r="AD939" s="2" t="str">
        <f t="shared" si="516"/>
        <v/>
      </c>
      <c r="AF939" t="s">
        <v>20</v>
      </c>
    </row>
    <row r="940" spans="1:32">
      <c r="A940" s="23"/>
      <c r="B940" s="23"/>
      <c r="C940" s="63" t="s">
        <v>23</v>
      </c>
      <c r="D940" s="64">
        <f>D934+D937+D938</f>
        <v>14271</v>
      </c>
      <c r="E940" s="64">
        <f t="shared" ref="E940:L940" si="535">E934+E937+E938</f>
        <v>0</v>
      </c>
      <c r="F940" s="64">
        <f t="shared" si="535"/>
        <v>0</v>
      </c>
      <c r="G940" s="64">
        <f t="shared" si="535"/>
        <v>0</v>
      </c>
      <c r="H940" s="64">
        <f t="shared" si="535"/>
        <v>0</v>
      </c>
      <c r="I940" s="64">
        <f t="shared" si="535"/>
        <v>0</v>
      </c>
      <c r="J940" s="64">
        <f t="shared" si="535"/>
        <v>0</v>
      </c>
      <c r="K940" s="64">
        <f t="shared" si="535"/>
        <v>0</v>
      </c>
      <c r="L940" s="64">
        <f t="shared" si="535"/>
        <v>0</v>
      </c>
      <c r="M940" s="64">
        <f>M934+M937+M938</f>
        <v>0</v>
      </c>
      <c r="N940" s="64">
        <f>N934+N937+N938</f>
        <v>0</v>
      </c>
      <c r="O940" s="64">
        <f>O934+O937+O938</f>
        <v>0</v>
      </c>
      <c r="P940" s="65">
        <f>SUM(D940:O940)</f>
        <v>14271</v>
      </c>
      <c r="Q940" s="23"/>
      <c r="R940" s="66" t="s">
        <v>20</v>
      </c>
      <c r="S940" s="23"/>
      <c r="T940" s="23" t="str">
        <f>IF(COUNTIF('[3]Correpondance  PREPA MARG'!A:A,'Prépa marge'!C940)=0,IF(U939="démarque connue (valeur)","",T939),'Prépa marge'!C940)</f>
        <v>DHP</v>
      </c>
      <c r="U940" s="23" t="str">
        <f t="shared" si="518"/>
        <v/>
      </c>
      <c r="V940" t="str">
        <f>IF(U940="","",IF(U940="CA HT",SUMIF('[3]Correpondance  PREPA MARG'!A:A,'Prépa marge'!T940,'[3]Correpondance  PREPA MARG'!CO:CO),""))</f>
        <v/>
      </c>
      <c r="W940" t="str">
        <f t="shared" ca="1" si="513"/>
        <v/>
      </c>
      <c r="X940" t="str">
        <f>IF(U940="","",IF(AND(U940="Marge ABACO (valeur)",X934=""),SUMIF('[3]Correpondance  PREPA MARG'!A:A,'Prépa marge'!T940,'[3]Correpondance  PREPA MARG'!DB:DB),""))</f>
        <v/>
      </c>
      <c r="Y940" t="str">
        <f>IF(U940="","",IF(U940="Frais accessoires",SUMIF('[3]Correpondance  PREPA MARG'!A:A,'Prépa marge'!T940,'[3]Correpondance  PREPA MARG'!AO:AO),""))</f>
        <v/>
      </c>
      <c r="Z940" t="str">
        <f>IF(U940="","",IF(U940="Cotisation Centrale",SUMIF('[3]Correpondance  PREPA MARG'!A:A,'Prépa marge'!T940,'[3]Correpondance  PREPA MARG'!BO:BO),""))</f>
        <v/>
      </c>
      <c r="AA940" t="str">
        <f>IF(U940="","",IF(U940="CA HT REEL",SUMIF('[3]Correpondance  PREPA MARG'!A:A,'Prépa marge'!T940,'[3]Correpondance  PREPA MARG'!AB:AB),""))</f>
        <v/>
      </c>
      <c r="AB940" t="str">
        <f>IF(U940="","",IF(U940="CAMV REEL",SUMIF('[3]Correpondance  PREPA MARG'!A:A,'Prépa marge'!T940,'[3]Correpondance  PREPA MARG'!BB:BB),""))</f>
        <v/>
      </c>
      <c r="AC940" t="str">
        <f>IF(U940="","",IF(U940="démarque connue (valeur)",SUMIF('[3]Correpondance  PREPA MARG'!A:A,'Prépa marge'!T940,'[3]Correpondance  PREPA MARG'!DO:DO),""))</f>
        <v/>
      </c>
      <c r="AD940" s="2" t="str">
        <f t="shared" ca="1" si="516"/>
        <v/>
      </c>
      <c r="AF940" t="s">
        <v>20</v>
      </c>
    </row>
    <row r="941" spans="1:32">
      <c r="A941" s="23"/>
      <c r="B941" s="23"/>
      <c r="C941" s="63" t="s">
        <v>19</v>
      </c>
      <c r="D941" s="64">
        <f t="shared" ref="D941:L941" si="536">D933-D940</f>
        <v>3041</v>
      </c>
      <c r="E941" s="64">
        <f t="shared" si="536"/>
        <v>0</v>
      </c>
      <c r="F941" s="64">
        <f t="shared" si="536"/>
        <v>0</v>
      </c>
      <c r="G941" s="64">
        <f t="shared" si="536"/>
        <v>0</v>
      </c>
      <c r="H941" s="64">
        <f t="shared" si="536"/>
        <v>0</v>
      </c>
      <c r="I941" s="64">
        <f t="shared" si="536"/>
        <v>0</v>
      </c>
      <c r="J941" s="64">
        <f t="shared" si="536"/>
        <v>0</v>
      </c>
      <c r="K941" s="64">
        <f t="shared" si="536"/>
        <v>0</v>
      </c>
      <c r="L941" s="64">
        <f t="shared" si="536"/>
        <v>0</v>
      </c>
      <c r="M941" s="64">
        <f>M933-M940</f>
        <v>0</v>
      </c>
      <c r="N941" s="64">
        <f>N933-N940</f>
        <v>0</v>
      </c>
      <c r="O941" s="64">
        <f>O933-O940</f>
        <v>0</v>
      </c>
      <c r="P941" s="65">
        <f>SUM(D941:O941)</f>
        <v>3041</v>
      </c>
      <c r="Q941" s="23"/>
      <c r="R941" s="66" t="s">
        <v>20</v>
      </c>
      <c r="S941" s="23"/>
      <c r="T941" s="23" t="str">
        <f>IF(COUNTIF('[3]Correpondance  PREPA MARG'!A:A,'Prépa marge'!C941)=0,IF(U940="démarque connue (valeur)","",T940),'Prépa marge'!C941)</f>
        <v>DHP</v>
      </c>
      <c r="U941" s="23" t="str">
        <f t="shared" si="518"/>
        <v>Marge ABACO (valeur)</v>
      </c>
      <c r="V941" t="str">
        <f>IF(U941="","",IF(U941="CA HT",SUMIF('[3]Correpondance  PREPA MARG'!A:A,'Prépa marge'!T941,'[3]Correpondance  PREPA MARG'!CO:CO),""))</f>
        <v/>
      </c>
      <c r="W941" t="str">
        <f t="shared" si="513"/>
        <v/>
      </c>
      <c r="X941" t="str">
        <f ca="1">IF(U941="","",IF(AND(U941="Marge ABACO (valeur)",X935=""),SUMIF('[3]Correpondance  PREPA MARG'!A:A,'Prépa marge'!T941,'[3]Correpondance  PREPA MARG'!DB:DB),""))</f>
        <v/>
      </c>
      <c r="Y941" t="str">
        <f>IF(U941="","",IF(U941="Frais accessoires",SUMIF('[3]Correpondance  PREPA MARG'!A:A,'Prépa marge'!T941,'[3]Correpondance  PREPA MARG'!AO:AO),""))</f>
        <v/>
      </c>
      <c r="Z941" t="str">
        <f>IF(U941="","",IF(U941="Cotisation Centrale",SUMIF('[3]Correpondance  PREPA MARG'!A:A,'Prépa marge'!T941,'[3]Correpondance  PREPA MARG'!BO:BO),""))</f>
        <v/>
      </c>
      <c r="AA941" t="str">
        <f>IF(U941="","",IF(U941="CA HT REEL",SUMIF('[3]Correpondance  PREPA MARG'!A:A,'Prépa marge'!T941,'[3]Correpondance  PREPA MARG'!AB:AB),""))</f>
        <v/>
      </c>
      <c r="AB941" t="str">
        <f>IF(U941="","",IF(U941="CAMV REEL",SUMIF('[3]Correpondance  PREPA MARG'!A:A,'Prépa marge'!T941,'[3]Correpondance  PREPA MARG'!BB:BB),""))</f>
        <v/>
      </c>
      <c r="AC941" t="str">
        <f>IF(U941="","",IF(U941="démarque connue (valeur)",SUMIF('[3]Correpondance  PREPA MARG'!A:A,'Prépa marge'!T941,'[3]Correpondance  PREPA MARG'!DO:DO),""))</f>
        <v/>
      </c>
      <c r="AD941" s="2" t="str">
        <f t="shared" ca="1" si="516"/>
        <v/>
      </c>
      <c r="AF941" t="s">
        <v>20</v>
      </c>
    </row>
    <row r="942" spans="1:32">
      <c r="A942" s="23"/>
      <c r="B942" s="23"/>
      <c r="C942" s="50" t="s">
        <v>24</v>
      </c>
      <c r="D942" s="67">
        <f t="shared" ref="D942:L942" si="537">IF(D933=0,0,D941/D933)</f>
        <v>0.17565850277264325</v>
      </c>
      <c r="E942" s="67">
        <f t="shared" si="537"/>
        <v>0</v>
      </c>
      <c r="F942" s="67">
        <f t="shared" si="537"/>
        <v>0</v>
      </c>
      <c r="G942" s="67">
        <f t="shared" si="537"/>
        <v>0</v>
      </c>
      <c r="H942" s="67">
        <f t="shared" si="537"/>
        <v>0</v>
      </c>
      <c r="I942" s="67">
        <f t="shared" si="537"/>
        <v>0</v>
      </c>
      <c r="J942" s="67">
        <f t="shared" si="537"/>
        <v>0</v>
      </c>
      <c r="K942" s="67">
        <f t="shared" si="537"/>
        <v>0</v>
      </c>
      <c r="L942" s="67">
        <f t="shared" si="537"/>
        <v>0</v>
      </c>
      <c r="M942" s="67">
        <f>IF(M933=0,0,M941/M933)</f>
        <v>0</v>
      </c>
      <c r="N942" s="67">
        <f>IF(N933=0,0,N941/N933)</f>
        <v>0</v>
      </c>
      <c r="O942" s="67">
        <f>IF(O933=0,0,O941/O933)</f>
        <v>0</v>
      </c>
      <c r="P942" s="67">
        <f>IF(P933=0,0,P941/P933)</f>
        <v>0.17565850277264325</v>
      </c>
      <c r="Q942" s="23"/>
      <c r="R942" s="68" t="s">
        <v>20</v>
      </c>
      <c r="S942" s="23"/>
      <c r="T942" s="23" t="str">
        <f>IF(COUNTIF('[3]Correpondance  PREPA MARG'!A:A,'Prépa marge'!C942)=0,IF(U941="démarque connue (valeur)","",T941),'Prépa marge'!C942)</f>
        <v>DHP</v>
      </c>
      <c r="U942" s="23" t="str">
        <f t="shared" si="518"/>
        <v/>
      </c>
      <c r="V942" t="str">
        <f>IF(U942="","",IF(U942="CA HT",SUMIF('[3]Correpondance  PREPA MARG'!A:A,'Prépa marge'!T942,'[3]Correpondance  PREPA MARG'!CO:CO),""))</f>
        <v/>
      </c>
      <c r="W942" t="str">
        <f t="shared" si="513"/>
        <v/>
      </c>
      <c r="X942" t="str">
        <f>IF(U942="","",IF(AND(U942="Marge ABACO (valeur)",X936=""),SUMIF('[3]Correpondance  PREPA MARG'!A:A,'Prépa marge'!T942,'[3]Correpondance  PREPA MARG'!DB:DB),""))</f>
        <v/>
      </c>
      <c r="Y942" t="str">
        <f>IF(U942="","",IF(U942="Frais accessoires",SUMIF('[3]Correpondance  PREPA MARG'!A:A,'Prépa marge'!T942,'[3]Correpondance  PREPA MARG'!AO:AO),""))</f>
        <v/>
      </c>
      <c r="Z942" t="str">
        <f>IF(U942="","",IF(U942="Cotisation Centrale",SUMIF('[3]Correpondance  PREPA MARG'!A:A,'Prépa marge'!T942,'[3]Correpondance  PREPA MARG'!BO:BO),""))</f>
        <v/>
      </c>
      <c r="AA942" t="str">
        <f>IF(U942="","",IF(U942="CA HT REEL",SUMIF('[3]Correpondance  PREPA MARG'!A:A,'Prépa marge'!T942,'[3]Correpondance  PREPA MARG'!AB:AB),""))</f>
        <v/>
      </c>
      <c r="AB942" t="str">
        <f>IF(U942="","",IF(U942="CAMV REEL",SUMIF('[3]Correpondance  PREPA MARG'!A:A,'Prépa marge'!T942,'[3]Correpondance  PREPA MARG'!BB:BB),""))</f>
        <v/>
      </c>
      <c r="AC942" t="str">
        <f>IF(U942="","",IF(U942="démarque connue (valeur)",SUMIF('[3]Correpondance  PREPA MARG'!A:A,'Prépa marge'!T942,'[3]Correpondance  PREPA MARG'!DO:DO),""))</f>
        <v/>
      </c>
      <c r="AD942" s="2" t="str">
        <f t="shared" si="516"/>
        <v/>
      </c>
      <c r="AF942" t="s">
        <v>20</v>
      </c>
    </row>
    <row r="943" spans="1:32">
      <c r="A943" s="23"/>
      <c r="B943" s="23"/>
      <c r="C943" s="23"/>
      <c r="D943" s="23"/>
      <c r="E943" s="23"/>
      <c r="F943" s="23"/>
      <c r="G943" s="23"/>
      <c r="H943" s="23"/>
      <c r="I943" s="23"/>
      <c r="J943" s="23"/>
      <c r="K943" s="23"/>
      <c r="L943" s="23"/>
      <c r="M943" s="23"/>
      <c r="N943" s="23"/>
      <c r="O943" s="23"/>
      <c r="P943" s="23"/>
      <c r="Q943" s="23"/>
      <c r="R943" s="29" t="s">
        <v>20</v>
      </c>
      <c r="S943" s="23"/>
      <c r="T943" s="23" t="str">
        <f>IF(COUNTIF('[3]Correpondance  PREPA MARG'!A:A,'Prépa marge'!C943)=0,IF(U942="démarque connue (valeur)","",T942),'Prépa marge'!C943)</f>
        <v>DHP</v>
      </c>
      <c r="U943" s="23" t="str">
        <f t="shared" si="518"/>
        <v/>
      </c>
      <c r="V943" t="str">
        <f>IF(U943="","",IF(U943="CA HT",SUMIF('[3]Correpondance  PREPA MARG'!A:A,'Prépa marge'!T943,'[3]Correpondance  PREPA MARG'!CO:CO),""))</f>
        <v/>
      </c>
      <c r="W943" t="str">
        <f t="shared" si="513"/>
        <v/>
      </c>
      <c r="X943" t="str">
        <f>IF(U943="","",IF(AND(U943="Marge ABACO (valeur)",X937=""),SUMIF('[3]Correpondance  PREPA MARG'!A:A,'Prépa marge'!T943,'[3]Correpondance  PREPA MARG'!DB:DB),""))</f>
        <v/>
      </c>
      <c r="Y943" t="str">
        <f>IF(U943="","",IF(U943="Frais accessoires",SUMIF('[3]Correpondance  PREPA MARG'!A:A,'Prépa marge'!T943,'[3]Correpondance  PREPA MARG'!AO:AO),""))</f>
        <v/>
      </c>
      <c r="Z943" t="str">
        <f>IF(U943="","",IF(U943="Cotisation Centrale",SUMIF('[3]Correpondance  PREPA MARG'!A:A,'Prépa marge'!T943,'[3]Correpondance  PREPA MARG'!BO:BO),""))</f>
        <v/>
      </c>
      <c r="AA943" t="str">
        <f>IF(U943="","",IF(U943="CA HT REEL",SUMIF('[3]Correpondance  PREPA MARG'!A:A,'Prépa marge'!T943,'[3]Correpondance  PREPA MARG'!AB:AB),""))</f>
        <v/>
      </c>
      <c r="AB943" t="str">
        <f>IF(U943="","",IF(U943="CAMV REEL",SUMIF('[3]Correpondance  PREPA MARG'!A:A,'Prépa marge'!T943,'[3]Correpondance  PREPA MARG'!BB:BB),""))</f>
        <v/>
      </c>
      <c r="AC943" t="str">
        <f>IF(U943="","",IF(U943="démarque connue (valeur)",SUMIF('[3]Correpondance  PREPA MARG'!A:A,'Prépa marge'!T943,'[3]Correpondance  PREPA MARG'!DO:DO),""))</f>
        <v/>
      </c>
      <c r="AD943" s="2" t="str">
        <f t="shared" si="516"/>
        <v/>
      </c>
      <c r="AF943" t="s">
        <v>20</v>
      </c>
    </row>
    <row r="944" spans="1:32" ht="15.75" thickBot="1">
      <c r="A944" s="23"/>
      <c r="B944" s="23"/>
      <c r="C944" s="30" t="s">
        <v>25</v>
      </c>
      <c r="D944" s="31"/>
      <c r="E944" s="31"/>
      <c r="F944" s="31"/>
      <c r="G944" s="31"/>
      <c r="H944" s="31"/>
      <c r="I944" s="31"/>
      <c r="J944" s="31"/>
      <c r="K944" s="31"/>
      <c r="L944" s="31"/>
      <c r="M944" s="31"/>
      <c r="N944" s="31"/>
      <c r="O944" s="31"/>
      <c r="P944" s="32"/>
      <c r="Q944" s="23"/>
      <c r="R944" s="33" t="s">
        <v>20</v>
      </c>
      <c r="S944" s="23"/>
      <c r="T944" s="23" t="str">
        <f>IF(COUNTIF('[3]Correpondance  PREPA MARG'!A:A,'Prépa marge'!C944)=0,IF(U943="démarque connue (valeur)","",T943),'Prépa marge'!C944)</f>
        <v>DHP</v>
      </c>
      <c r="U944" s="23" t="str">
        <f t="shared" si="518"/>
        <v/>
      </c>
      <c r="V944" t="str">
        <f>IF(U944="","",IF(U944="CA HT",SUMIF('[3]Correpondance  PREPA MARG'!A:A,'Prépa marge'!T944,'[3]Correpondance  PREPA MARG'!CO:CO),""))</f>
        <v/>
      </c>
      <c r="W944" t="str">
        <f t="shared" si="513"/>
        <v/>
      </c>
      <c r="X944" t="str">
        <f>IF(U944="","",IF(AND(U944="Marge ABACO (valeur)",X938=""),SUMIF('[3]Correpondance  PREPA MARG'!A:A,'Prépa marge'!T944,'[3]Correpondance  PREPA MARG'!DB:DB),""))</f>
        <v/>
      </c>
      <c r="Y944" t="str">
        <f>IF(U944="","",IF(U944="Frais accessoires",SUMIF('[3]Correpondance  PREPA MARG'!A:A,'Prépa marge'!T944,'[3]Correpondance  PREPA MARG'!AO:AO),""))</f>
        <v/>
      </c>
      <c r="Z944" t="str">
        <f>IF(U944="","",IF(U944="Cotisation Centrale",SUMIF('[3]Correpondance  PREPA MARG'!A:A,'Prépa marge'!T944,'[3]Correpondance  PREPA MARG'!BO:BO),""))</f>
        <v/>
      </c>
      <c r="AA944" t="str">
        <f>IF(U944="","",IF(U944="CA HT REEL",SUMIF('[3]Correpondance  PREPA MARG'!A:A,'Prépa marge'!T944,'[3]Correpondance  PREPA MARG'!AB:AB),""))</f>
        <v/>
      </c>
      <c r="AB944" t="str">
        <f>IF(U944="","",IF(U944="CAMV REEL",SUMIF('[3]Correpondance  PREPA MARG'!A:A,'Prépa marge'!T944,'[3]Correpondance  PREPA MARG'!BB:BB),""))</f>
        <v/>
      </c>
      <c r="AC944" t="str">
        <f>IF(U944="","",IF(U944="démarque connue (valeur)",SUMIF('[3]Correpondance  PREPA MARG'!A:A,'Prépa marge'!T944,'[3]Correpondance  PREPA MARG'!DO:DO),""))</f>
        <v/>
      </c>
      <c r="AD944" s="2" t="str">
        <f t="shared" si="516"/>
        <v/>
      </c>
      <c r="AF944" t="s">
        <v>20</v>
      </c>
    </row>
    <row r="945" spans="1:32">
      <c r="A945" s="23"/>
      <c r="B945" s="23"/>
      <c r="C945" s="69" t="s">
        <v>5</v>
      </c>
      <c r="D945" s="35">
        <v>17319</v>
      </c>
      <c r="E945" s="36"/>
      <c r="F945" s="36"/>
      <c r="G945" s="36"/>
      <c r="H945" s="36"/>
      <c r="I945" s="36"/>
      <c r="J945" s="55"/>
      <c r="K945" s="55"/>
      <c r="L945" s="55"/>
      <c r="M945" s="55"/>
      <c r="N945" s="55"/>
      <c r="O945" s="70"/>
      <c r="P945" s="38">
        <f>SUM(D945:O945)</f>
        <v>17319</v>
      </c>
      <c r="Q945" s="23"/>
      <c r="R945" s="39">
        <v>335302.5</v>
      </c>
      <c r="S945" s="23"/>
      <c r="T945" s="23" t="str">
        <f>IF(COUNTIF('[3]Correpondance  PREPA MARG'!A:A,'Prépa marge'!C945)=0,IF(U944="démarque connue (valeur)","",T944),'Prépa marge'!C945)</f>
        <v>DHP</v>
      </c>
      <c r="U945" s="23" t="str">
        <f t="shared" si="518"/>
        <v>CA HT REEL</v>
      </c>
      <c r="V945" t="str">
        <f>IF(U945="","",IF(U945="CA HT",SUMIF('[3]Correpondance  PREPA MARG'!A:A,'Prépa marge'!T945,'[3]Correpondance  PREPA MARG'!CO:CO),""))</f>
        <v/>
      </c>
      <c r="W945" t="str">
        <f t="shared" si="513"/>
        <v/>
      </c>
      <c r="X945" t="str">
        <f>IF(U945="","",IF(AND(U945="Marge ABACO (valeur)",X939=""),SUMIF('[3]Correpondance  PREPA MARG'!A:A,'Prépa marge'!T945,'[3]Correpondance  PREPA MARG'!DB:DB),""))</f>
        <v/>
      </c>
      <c r="Y945" t="str">
        <f>IF(U945="","",IF(U945="Frais accessoires",SUMIF('[3]Correpondance  PREPA MARG'!A:A,'Prépa marge'!T945,'[3]Correpondance  PREPA MARG'!AO:AO),""))</f>
        <v/>
      </c>
      <c r="Z945" t="str">
        <f>IF(U945="","",IF(U945="Cotisation Centrale",SUMIF('[3]Correpondance  PREPA MARG'!A:A,'Prépa marge'!T945,'[3]Correpondance  PREPA MARG'!BO:BO),""))</f>
        <v/>
      </c>
      <c r="AA945">
        <f ca="1">IF(U945="","",IF(U945="CA HT REEL",SUMIF('[3]Correpondance  PREPA MARG'!A:A,'Prépa marge'!T945,'[3]Correpondance  PREPA MARG'!AB:AB),""))</f>
        <v>32675.260000000002</v>
      </c>
      <c r="AB945" t="str">
        <f>IF(U945="","",IF(U945="CAMV REEL",SUMIF('[3]Correpondance  PREPA MARG'!A:A,'Prépa marge'!T945,'[3]Correpondance  PREPA MARG'!BB:BB),""))</f>
        <v/>
      </c>
      <c r="AC945" t="str">
        <f>IF(U945="","",IF(U945="démarque connue (valeur)",SUMIF('[3]Correpondance  PREPA MARG'!A:A,'Prépa marge'!T945,'[3]Correpondance  PREPA MARG'!DO:DO),""))</f>
        <v/>
      </c>
      <c r="AD945" s="2">
        <f t="shared" ca="1" si="516"/>
        <v>15356.260000000002</v>
      </c>
      <c r="AF945">
        <v>308652.64999999997</v>
      </c>
    </row>
    <row r="946" spans="1:32" ht="15.75" thickBot="1">
      <c r="A946" s="23"/>
      <c r="B946" s="23"/>
      <c r="C946" s="58" t="s">
        <v>6</v>
      </c>
      <c r="D946" s="41">
        <v>13561</v>
      </c>
      <c r="E946" s="42"/>
      <c r="F946" s="42"/>
      <c r="G946" s="42"/>
      <c r="H946" s="42"/>
      <c r="I946" s="42"/>
      <c r="J946" s="42"/>
      <c r="K946" s="42"/>
      <c r="L946" s="42"/>
      <c r="M946" s="71"/>
      <c r="N946" s="71"/>
      <c r="O946" s="72"/>
      <c r="P946" s="56">
        <f>SUM(D946:O946)</f>
        <v>13561</v>
      </c>
      <c r="Q946" s="23"/>
      <c r="R946" s="57">
        <v>261300.15999999968</v>
      </c>
      <c r="S946" s="23"/>
      <c r="T946" s="23" t="str">
        <f>IF(COUNTIF('[3]Correpondance  PREPA MARG'!A:A,'Prépa marge'!C946)=0,IF(U945="démarque connue (valeur)","",T945),'Prépa marge'!C946)</f>
        <v>DHP</v>
      </c>
      <c r="U946" s="23" t="str">
        <f t="shared" si="518"/>
        <v>CAMV REEL</v>
      </c>
      <c r="V946" t="str">
        <f>IF(U946="","",IF(U946="CA HT",SUMIF('[3]Correpondance  PREPA MARG'!A:A,'Prépa marge'!T946,'[3]Correpondance  PREPA MARG'!CO:CO),""))</f>
        <v/>
      </c>
      <c r="W946" t="str">
        <f t="shared" si="513"/>
        <v/>
      </c>
      <c r="X946" t="str">
        <f>IF(U946="","",IF(AND(U946="Marge ABACO (valeur)",X940=""),SUMIF('[3]Correpondance  PREPA MARG'!A:A,'Prépa marge'!T946,'[3]Correpondance  PREPA MARG'!DB:DB),""))</f>
        <v/>
      </c>
      <c r="Y946" t="str">
        <f>IF(U946="","",IF(U946="Frais accessoires",SUMIF('[3]Correpondance  PREPA MARG'!A:A,'Prépa marge'!T946,'[3]Correpondance  PREPA MARG'!AO:AO),""))</f>
        <v/>
      </c>
      <c r="Z946" t="str">
        <f>IF(U946="","",IF(U946="Cotisation Centrale",SUMIF('[3]Correpondance  PREPA MARG'!A:A,'Prépa marge'!T946,'[3]Correpondance  PREPA MARG'!BO:BO),""))</f>
        <v/>
      </c>
      <c r="AA946" t="str">
        <f>IF(U946="","",IF(U946="CA HT REEL",SUMIF('[3]Correpondance  PREPA MARG'!A:A,'Prépa marge'!T946,'[3]Correpondance  PREPA MARG'!AB:AB),""))</f>
        <v/>
      </c>
      <c r="AB946">
        <f ca="1">IF(U946="","",IF(U946="CAMV REEL",SUMIF('[3]Correpondance  PREPA MARG'!A:A,'Prépa marge'!T946,'[3]Correpondance  PREPA MARG'!BB:BB),""))</f>
        <v>25064.799999999999</v>
      </c>
      <c r="AC946" t="str">
        <f>IF(U946="","",IF(U946="démarque connue (valeur)",SUMIF('[3]Correpondance  PREPA MARG'!A:A,'Prépa marge'!T946,'[3]Correpondance  PREPA MARG'!DO:DO),""))</f>
        <v/>
      </c>
      <c r="AD946" s="2">
        <f t="shared" ca="1" si="516"/>
        <v>11503.8</v>
      </c>
      <c r="AF946">
        <v>232602.21999999997</v>
      </c>
    </row>
    <row r="947" spans="1:32">
      <c r="A947" s="23"/>
      <c r="B947" s="23"/>
      <c r="C947" s="59" t="s">
        <v>26</v>
      </c>
      <c r="D947" s="73">
        <f t="shared" ref="D947:L947" si="538">D945-D946-D937-D938</f>
        <v>3042</v>
      </c>
      <c r="E947" s="73">
        <f t="shared" si="538"/>
        <v>0</v>
      </c>
      <c r="F947" s="73">
        <f t="shared" si="538"/>
        <v>0</v>
      </c>
      <c r="G947" s="73">
        <f t="shared" si="538"/>
        <v>0</v>
      </c>
      <c r="H947" s="73">
        <f t="shared" si="538"/>
        <v>0</v>
      </c>
      <c r="I947" s="73">
        <f t="shared" si="538"/>
        <v>0</v>
      </c>
      <c r="J947" s="73">
        <f t="shared" si="538"/>
        <v>0</v>
      </c>
      <c r="K947" s="73">
        <f t="shared" si="538"/>
        <v>0</v>
      </c>
      <c r="L947" s="73">
        <f t="shared" si="538"/>
        <v>0</v>
      </c>
      <c r="M947" s="73">
        <f>M945-M946-M937-M938</f>
        <v>0</v>
      </c>
      <c r="N947" s="73">
        <f>N945-N946-N937-N938</f>
        <v>0</v>
      </c>
      <c r="O947" s="73">
        <f>O945-O946-O937-O938</f>
        <v>0</v>
      </c>
      <c r="P947" s="74">
        <f>SUM(D947:O947)</f>
        <v>3042</v>
      </c>
      <c r="Q947" s="23"/>
      <c r="R947" s="57" t="s">
        <v>20</v>
      </c>
      <c r="S947" s="23"/>
      <c r="T947" s="23" t="str">
        <f>IF(COUNTIF('[3]Correpondance  PREPA MARG'!A:A,'Prépa marge'!C947)=0,IF(U946="démarque connue (valeur)","",T946),'Prépa marge'!C947)</f>
        <v>DHP</v>
      </c>
      <c r="U947" s="23" t="str">
        <f t="shared" si="518"/>
        <v/>
      </c>
      <c r="V947" t="str">
        <f>IF(U947="","",IF(U947="CA HT",SUMIF('[3]Correpondance  PREPA MARG'!A:A,'Prépa marge'!T947,'[3]Correpondance  PREPA MARG'!CO:CO),""))</f>
        <v/>
      </c>
      <c r="W947" t="str">
        <f t="shared" si="513"/>
        <v/>
      </c>
      <c r="X947" t="str">
        <f>IF(U947="","",IF(AND(U947="Marge ABACO (valeur)",X941=""),SUMIF('[3]Correpondance  PREPA MARG'!A:A,'Prépa marge'!T947,'[3]Correpondance  PREPA MARG'!DB:DB),""))</f>
        <v/>
      </c>
      <c r="Y947" t="str">
        <f>IF(U947="","",IF(U947="Frais accessoires",SUMIF('[3]Correpondance  PREPA MARG'!A:A,'Prépa marge'!T947,'[3]Correpondance  PREPA MARG'!AO:AO),""))</f>
        <v/>
      </c>
      <c r="Z947" t="str">
        <f>IF(U947="","",IF(U947="Cotisation Centrale",SUMIF('[3]Correpondance  PREPA MARG'!A:A,'Prépa marge'!T947,'[3]Correpondance  PREPA MARG'!BO:BO),""))</f>
        <v/>
      </c>
      <c r="AA947" t="str">
        <f>IF(U947="","",IF(U947="CA HT REEL",SUMIF('[3]Correpondance  PREPA MARG'!A:A,'Prépa marge'!T947,'[3]Correpondance  PREPA MARG'!AB:AB),""))</f>
        <v/>
      </c>
      <c r="AB947" t="str">
        <f>IF(U947="","",IF(U947="CAMV REEL",SUMIF('[3]Correpondance  PREPA MARG'!A:A,'Prépa marge'!T947,'[3]Correpondance  PREPA MARG'!BB:BB),""))</f>
        <v/>
      </c>
      <c r="AC947" t="str">
        <f>IF(U947="","",IF(U947="démarque connue (valeur)",SUMIF('[3]Correpondance  PREPA MARG'!A:A,'Prépa marge'!T947,'[3]Correpondance  PREPA MARG'!DO:DO),""))</f>
        <v/>
      </c>
      <c r="AD947" s="2" t="str">
        <f t="shared" si="516"/>
        <v/>
      </c>
      <c r="AF947" t="s">
        <v>20</v>
      </c>
    </row>
    <row r="948" spans="1:32">
      <c r="A948" s="23"/>
      <c r="B948" s="23"/>
      <c r="C948" s="50" t="s">
        <v>27</v>
      </c>
      <c r="D948" s="67" t="str">
        <f t="shared" ref="D948:L948" si="539">IF(D970="ABACO","     néant",IF(D933=0,0,D947/D945))</f>
        <v xml:space="preserve">     néant</v>
      </c>
      <c r="E948" s="67" t="str">
        <f t="shared" si="539"/>
        <v xml:space="preserve">     néant</v>
      </c>
      <c r="F948" s="67" t="str">
        <f t="shared" si="539"/>
        <v xml:space="preserve">     néant</v>
      </c>
      <c r="G948" s="67" t="str">
        <f t="shared" si="539"/>
        <v xml:space="preserve">     néant</v>
      </c>
      <c r="H948" s="67" t="str">
        <f t="shared" si="539"/>
        <v xml:space="preserve">     néant</v>
      </c>
      <c r="I948" s="67">
        <f t="shared" si="539"/>
        <v>0</v>
      </c>
      <c r="J948" s="67" t="str">
        <f t="shared" si="539"/>
        <v xml:space="preserve">     néant</v>
      </c>
      <c r="K948" s="67" t="str">
        <f t="shared" si="539"/>
        <v xml:space="preserve">     néant</v>
      </c>
      <c r="L948" s="67" t="str">
        <f t="shared" si="539"/>
        <v xml:space="preserve">     néant</v>
      </c>
      <c r="M948" s="67" t="str">
        <f>IF(M970="ABACO","     néant",IF(M933=0,0,M947/M945))</f>
        <v xml:space="preserve">     néant</v>
      </c>
      <c r="N948" s="67" t="str">
        <f>IF(N970="ABACO","     néant",IF(N933=0,0,N947/N945))</f>
        <v xml:space="preserve">     néant</v>
      </c>
      <c r="O948" s="67">
        <f>IF(O970="ABACO","     néant",IF(O933=0,0,O947/O945))</f>
        <v>0</v>
      </c>
      <c r="P948" s="67">
        <f>IF(P970="ABACO","     néant",IF(P933=0,0,P947/P945))</f>
        <v>0.1756452451065304</v>
      </c>
      <c r="Q948" s="23"/>
      <c r="R948" s="68" t="s">
        <v>20</v>
      </c>
      <c r="S948" s="23"/>
      <c r="T948" s="23" t="str">
        <f>IF(COUNTIF('[3]Correpondance  PREPA MARG'!A:A,'Prépa marge'!C948)=0,IF(U947="démarque connue (valeur)","",T947),'Prépa marge'!C948)</f>
        <v>DHP</v>
      </c>
      <c r="U948" s="23" t="str">
        <f t="shared" si="518"/>
        <v/>
      </c>
      <c r="V948" t="str">
        <f>IF(U948="","",IF(U948="CA HT",SUMIF('[3]Correpondance  PREPA MARG'!A:A,'Prépa marge'!T948,'[3]Correpondance  PREPA MARG'!CO:CO),""))</f>
        <v/>
      </c>
      <c r="W948" t="str">
        <f t="shared" si="513"/>
        <v/>
      </c>
      <c r="X948" t="str">
        <f>IF(U948="","",IF(AND(U948="Marge ABACO (valeur)",X942=""),SUMIF('[3]Correpondance  PREPA MARG'!A:A,'Prépa marge'!T948,'[3]Correpondance  PREPA MARG'!DB:DB),""))</f>
        <v/>
      </c>
      <c r="Y948" t="str">
        <f>IF(U948="","",IF(U948="Frais accessoires",SUMIF('[3]Correpondance  PREPA MARG'!A:A,'Prépa marge'!T948,'[3]Correpondance  PREPA MARG'!AO:AO),""))</f>
        <v/>
      </c>
      <c r="Z948" t="str">
        <f>IF(U948="","",IF(U948="Cotisation Centrale",SUMIF('[3]Correpondance  PREPA MARG'!A:A,'Prépa marge'!T948,'[3]Correpondance  PREPA MARG'!BO:BO),""))</f>
        <v/>
      </c>
      <c r="AA948" t="str">
        <f>IF(U948="","",IF(U948="CA HT REEL",SUMIF('[3]Correpondance  PREPA MARG'!A:A,'Prépa marge'!T948,'[3]Correpondance  PREPA MARG'!AB:AB),""))</f>
        <v/>
      </c>
      <c r="AB948" t="str">
        <f>IF(U948="","",IF(U948="CAMV REEL",SUMIF('[3]Correpondance  PREPA MARG'!A:A,'Prépa marge'!T948,'[3]Correpondance  PREPA MARG'!BB:BB),""))</f>
        <v/>
      </c>
      <c r="AC948" t="str">
        <f>IF(U948="","",IF(U948="démarque connue (valeur)",SUMIF('[3]Correpondance  PREPA MARG'!A:A,'Prépa marge'!T948,'[3]Correpondance  PREPA MARG'!DO:DO),""))</f>
        <v/>
      </c>
      <c r="AD948" s="2" t="str">
        <f t="shared" si="516"/>
        <v/>
      </c>
      <c r="AF948" t="s">
        <v>20</v>
      </c>
    </row>
    <row r="949" spans="1:32">
      <c r="A949" s="23"/>
      <c r="B949" s="23"/>
      <c r="C949" s="23"/>
      <c r="D949" s="23"/>
      <c r="E949" s="23"/>
      <c r="F949" s="23"/>
      <c r="G949" s="23"/>
      <c r="H949" s="23"/>
      <c r="I949" s="23"/>
      <c r="J949" s="23"/>
      <c r="K949" s="23"/>
      <c r="L949" s="23"/>
      <c r="M949" s="23"/>
      <c r="N949" s="23"/>
      <c r="O949" s="23"/>
      <c r="P949" s="23"/>
      <c r="Q949" s="23"/>
      <c r="R949" s="29" t="s">
        <v>20</v>
      </c>
      <c r="S949" s="23"/>
      <c r="T949" s="23" t="str">
        <f>IF(COUNTIF('[3]Correpondance  PREPA MARG'!A:A,'Prépa marge'!C949)=0,IF(U948="démarque connue (valeur)","",T948),'Prépa marge'!C949)</f>
        <v>DHP</v>
      </c>
      <c r="U949" s="23" t="str">
        <f t="shared" si="518"/>
        <v/>
      </c>
      <c r="V949" t="str">
        <f>IF(U949="","",IF(U949="CA HT",SUMIF('[3]Correpondance  PREPA MARG'!A:A,'Prépa marge'!T949,'[3]Correpondance  PREPA MARG'!CO:CO),""))</f>
        <v/>
      </c>
      <c r="W949" t="str">
        <f t="shared" si="513"/>
        <v/>
      </c>
      <c r="X949" t="str">
        <f>IF(U949="","",IF(AND(U949="Marge ABACO (valeur)",X943=""),SUMIF('[3]Correpondance  PREPA MARG'!A:A,'Prépa marge'!T949,'[3]Correpondance  PREPA MARG'!DB:DB),""))</f>
        <v/>
      </c>
      <c r="Y949" t="str">
        <f>IF(U949="","",IF(U949="Frais accessoires",SUMIF('[3]Correpondance  PREPA MARG'!A:A,'Prépa marge'!T949,'[3]Correpondance  PREPA MARG'!AO:AO),""))</f>
        <v/>
      </c>
      <c r="Z949" t="str">
        <f>IF(U949="","",IF(U949="Cotisation Centrale",SUMIF('[3]Correpondance  PREPA MARG'!A:A,'Prépa marge'!T949,'[3]Correpondance  PREPA MARG'!BO:BO),""))</f>
        <v/>
      </c>
      <c r="AA949" t="str">
        <f>IF(U949="","",IF(U949="CA HT REEL",SUMIF('[3]Correpondance  PREPA MARG'!A:A,'Prépa marge'!T949,'[3]Correpondance  PREPA MARG'!AB:AB),""))</f>
        <v/>
      </c>
      <c r="AB949" t="str">
        <f>IF(U949="","",IF(U949="CAMV REEL",SUMIF('[3]Correpondance  PREPA MARG'!A:A,'Prépa marge'!T949,'[3]Correpondance  PREPA MARG'!BB:BB),""))</f>
        <v/>
      </c>
      <c r="AC949" t="str">
        <f>IF(U949="","",IF(U949="démarque connue (valeur)",SUMIF('[3]Correpondance  PREPA MARG'!A:A,'Prépa marge'!T949,'[3]Correpondance  PREPA MARG'!DO:DO),""))</f>
        <v/>
      </c>
      <c r="AD949" s="2" t="str">
        <f t="shared" si="516"/>
        <v/>
      </c>
      <c r="AF949" t="s">
        <v>20</v>
      </c>
    </row>
    <row r="950" spans="1:32">
      <c r="A950" s="23"/>
      <c r="B950" s="23"/>
      <c r="C950" s="75" t="s">
        <v>28</v>
      </c>
      <c r="D950" s="76" t="str">
        <f t="shared" ref="D950:L950" si="540">IF(D970="ABACO","       NA",D942-D948)</f>
        <v xml:space="preserve">       NA</v>
      </c>
      <c r="E950" s="76" t="str">
        <f t="shared" si="540"/>
        <v xml:space="preserve">       NA</v>
      </c>
      <c r="F950" s="76" t="str">
        <f t="shared" si="540"/>
        <v xml:space="preserve">       NA</v>
      </c>
      <c r="G950" s="76" t="str">
        <f t="shared" si="540"/>
        <v xml:space="preserve">       NA</v>
      </c>
      <c r="H950" s="76" t="str">
        <f t="shared" si="540"/>
        <v xml:space="preserve">       NA</v>
      </c>
      <c r="I950" s="76">
        <f t="shared" si="540"/>
        <v>0</v>
      </c>
      <c r="J950" s="76" t="str">
        <f t="shared" si="540"/>
        <v xml:space="preserve">       NA</v>
      </c>
      <c r="K950" s="76" t="str">
        <f t="shared" si="540"/>
        <v xml:space="preserve">       NA</v>
      </c>
      <c r="L950" s="76" t="str">
        <f t="shared" si="540"/>
        <v xml:space="preserve">       NA</v>
      </c>
      <c r="M950" s="76" t="str">
        <f>IF(M970="ABACO","       NA",M942-M948)</f>
        <v xml:space="preserve">       NA</v>
      </c>
      <c r="N950" s="76" t="str">
        <f>IF(N970="ABACO","       NA",N942-N948)</f>
        <v xml:space="preserve">       NA</v>
      </c>
      <c r="O950" s="76">
        <f>IF(O970="ABACO","       NA",O942-O948)</f>
        <v>0</v>
      </c>
      <c r="P950" s="76">
        <f>IF(P970="ABACO","       NA",P942-P948)</f>
        <v>1.3257666112848066E-5</v>
      </c>
      <c r="Q950" s="23"/>
      <c r="R950" s="77" t="s">
        <v>20</v>
      </c>
      <c r="S950" s="23"/>
      <c r="T950" s="23" t="str">
        <f>IF(COUNTIF('[3]Correpondance  PREPA MARG'!A:A,'Prépa marge'!C950)=0,IF(U949="démarque connue (valeur)","",T949),'Prépa marge'!C950)</f>
        <v>DHP</v>
      </c>
      <c r="U950" s="23" t="str">
        <f t="shared" si="518"/>
        <v/>
      </c>
      <c r="V950" t="str">
        <f>IF(U950="","",IF(U950="CA HT",SUMIF('[3]Correpondance  PREPA MARG'!A:A,'Prépa marge'!T950,'[3]Correpondance  PREPA MARG'!CO:CO),""))</f>
        <v/>
      </c>
      <c r="W950" t="str">
        <f t="shared" si="513"/>
        <v/>
      </c>
      <c r="X950" t="str">
        <f>IF(U950="","",IF(AND(U950="Marge ABACO (valeur)",X944=""),SUMIF('[3]Correpondance  PREPA MARG'!A:A,'Prépa marge'!T950,'[3]Correpondance  PREPA MARG'!DB:DB),""))</f>
        <v/>
      </c>
      <c r="Y950" t="str">
        <f>IF(U950="","",IF(U950="Frais accessoires",SUMIF('[3]Correpondance  PREPA MARG'!A:A,'Prépa marge'!T950,'[3]Correpondance  PREPA MARG'!AO:AO),""))</f>
        <v/>
      </c>
      <c r="Z950" t="str">
        <f>IF(U950="","",IF(U950="Cotisation Centrale",SUMIF('[3]Correpondance  PREPA MARG'!A:A,'Prépa marge'!T950,'[3]Correpondance  PREPA MARG'!BO:BO),""))</f>
        <v/>
      </c>
      <c r="AA950" t="str">
        <f>IF(U950="","",IF(U950="CA HT REEL",SUMIF('[3]Correpondance  PREPA MARG'!A:A,'Prépa marge'!T950,'[3]Correpondance  PREPA MARG'!AB:AB),""))</f>
        <v/>
      </c>
      <c r="AB950" t="str">
        <f>IF(U950="","",IF(U950="CAMV REEL",SUMIF('[3]Correpondance  PREPA MARG'!A:A,'Prépa marge'!T950,'[3]Correpondance  PREPA MARG'!BB:BB),""))</f>
        <v/>
      </c>
      <c r="AC950" t="str">
        <f>IF(U950="","",IF(U950="démarque connue (valeur)",SUMIF('[3]Correpondance  PREPA MARG'!A:A,'Prépa marge'!T950,'[3]Correpondance  PREPA MARG'!DO:DO),""))</f>
        <v/>
      </c>
      <c r="AD950" s="2" t="str">
        <f t="shared" si="516"/>
        <v/>
      </c>
      <c r="AF950" t="s">
        <v>20</v>
      </c>
    </row>
    <row r="951" spans="1:32">
      <c r="A951" s="23"/>
      <c r="B951" s="23"/>
      <c r="C951" s="23"/>
      <c r="D951" s="23"/>
      <c r="E951" s="23"/>
      <c r="F951" s="23"/>
      <c r="G951" s="23"/>
      <c r="H951" s="23"/>
      <c r="I951" s="23"/>
      <c r="J951" s="23"/>
      <c r="K951" s="23"/>
      <c r="L951" s="23"/>
      <c r="M951" s="23"/>
      <c r="N951" s="23"/>
      <c r="O951" s="23"/>
      <c r="P951" s="23"/>
      <c r="Q951" s="23"/>
      <c r="R951" s="29" t="s">
        <v>20</v>
      </c>
      <c r="S951" s="23"/>
      <c r="T951" s="23" t="str">
        <f>IF(COUNTIF('[3]Correpondance  PREPA MARG'!A:A,'Prépa marge'!C951)=0,IF(U950="démarque connue (valeur)","",T950),'Prépa marge'!C951)</f>
        <v>DHP</v>
      </c>
      <c r="U951" s="23" t="str">
        <f t="shared" si="518"/>
        <v/>
      </c>
      <c r="V951" t="str">
        <f>IF(U951="","",IF(U951="CA HT",SUMIF('[3]Correpondance  PREPA MARG'!A:A,'Prépa marge'!T951,'[3]Correpondance  PREPA MARG'!CO:CO),""))</f>
        <v/>
      </c>
      <c r="W951" t="str">
        <f t="shared" si="513"/>
        <v/>
      </c>
      <c r="X951" t="str">
        <f>IF(U951="","",IF(AND(U951="Marge ABACO (valeur)",X945=""),SUMIF('[3]Correpondance  PREPA MARG'!A:A,'Prépa marge'!T951,'[3]Correpondance  PREPA MARG'!DB:DB),""))</f>
        <v/>
      </c>
      <c r="Y951" t="str">
        <f>IF(U951="","",IF(U951="Frais accessoires",SUMIF('[3]Correpondance  PREPA MARG'!A:A,'Prépa marge'!T951,'[3]Correpondance  PREPA MARG'!AO:AO),""))</f>
        <v/>
      </c>
      <c r="Z951" t="str">
        <f>IF(U951="","",IF(U951="Cotisation Centrale",SUMIF('[3]Correpondance  PREPA MARG'!A:A,'Prépa marge'!T951,'[3]Correpondance  PREPA MARG'!BO:BO),""))</f>
        <v/>
      </c>
      <c r="AA951" t="str">
        <f>IF(U951="","",IF(U951="CA HT REEL",SUMIF('[3]Correpondance  PREPA MARG'!A:A,'Prépa marge'!T951,'[3]Correpondance  PREPA MARG'!AB:AB),""))</f>
        <v/>
      </c>
      <c r="AB951" t="str">
        <f>IF(U951="","",IF(U951="CAMV REEL",SUMIF('[3]Correpondance  PREPA MARG'!A:A,'Prépa marge'!T951,'[3]Correpondance  PREPA MARG'!BB:BB),""))</f>
        <v/>
      </c>
      <c r="AC951" t="str">
        <f>IF(U951="","",IF(U951="démarque connue (valeur)",SUMIF('[3]Correpondance  PREPA MARG'!A:A,'Prépa marge'!T951,'[3]Correpondance  PREPA MARG'!DO:DO),""))</f>
        <v/>
      </c>
      <c r="AD951" s="2" t="str">
        <f t="shared" si="516"/>
        <v/>
      </c>
      <c r="AF951" t="s">
        <v>20</v>
      </c>
    </row>
    <row r="952" spans="1:32" ht="15.75" thickBot="1">
      <c r="A952" s="23"/>
      <c r="B952" s="23"/>
      <c r="C952" s="30" t="s">
        <v>29</v>
      </c>
      <c r="D952" s="31"/>
      <c r="E952" s="31"/>
      <c r="F952" s="31"/>
      <c r="G952" s="31"/>
      <c r="H952" s="31"/>
      <c r="I952" s="31"/>
      <c r="J952" s="31"/>
      <c r="K952" s="31"/>
      <c r="L952" s="31"/>
      <c r="M952" s="31"/>
      <c r="N952" s="31"/>
      <c r="O952" s="31"/>
      <c r="P952" s="32"/>
      <c r="Q952" s="23"/>
      <c r="R952" s="33" t="s">
        <v>20</v>
      </c>
      <c r="S952" s="23"/>
      <c r="T952" s="23" t="str">
        <f>IF(COUNTIF('[3]Correpondance  PREPA MARG'!A:A,'Prépa marge'!C952)=0,IF(U951="démarque connue (valeur)","",T951),'Prépa marge'!C952)</f>
        <v>DHP</v>
      </c>
      <c r="U952" s="23" t="str">
        <f t="shared" si="518"/>
        <v/>
      </c>
      <c r="V952" t="str">
        <f>IF(U952="","",IF(U952="CA HT",SUMIF('[3]Correpondance  PREPA MARG'!A:A,'Prépa marge'!T952,'[3]Correpondance  PREPA MARG'!CO:CO),""))</f>
        <v/>
      </c>
      <c r="W952" t="str">
        <f t="shared" si="513"/>
        <v/>
      </c>
      <c r="X952" t="str">
        <f>IF(U952="","",IF(AND(U952="Marge ABACO (valeur)",X946=""),SUMIF('[3]Correpondance  PREPA MARG'!A:A,'Prépa marge'!T952,'[3]Correpondance  PREPA MARG'!DB:DB),""))</f>
        <v/>
      </c>
      <c r="Y952" t="str">
        <f>IF(U952="","",IF(U952="Frais accessoires",SUMIF('[3]Correpondance  PREPA MARG'!A:A,'Prépa marge'!T952,'[3]Correpondance  PREPA MARG'!AO:AO),""))</f>
        <v/>
      </c>
      <c r="Z952" t="str">
        <f>IF(U952="","",IF(U952="Cotisation Centrale",SUMIF('[3]Correpondance  PREPA MARG'!A:A,'Prépa marge'!T952,'[3]Correpondance  PREPA MARG'!BO:BO),""))</f>
        <v/>
      </c>
      <c r="AA952" t="str">
        <f>IF(U952="","",IF(U952="CA HT REEL",SUMIF('[3]Correpondance  PREPA MARG'!A:A,'Prépa marge'!T952,'[3]Correpondance  PREPA MARG'!AB:AB),""))</f>
        <v/>
      </c>
      <c r="AB952" t="str">
        <f>IF(U952="","",IF(U952="CAMV REEL",SUMIF('[3]Correpondance  PREPA MARG'!A:A,'Prépa marge'!T952,'[3]Correpondance  PREPA MARG'!BB:BB),""))</f>
        <v/>
      </c>
      <c r="AC952" t="str">
        <f>IF(U952="","",IF(U952="démarque connue (valeur)",SUMIF('[3]Correpondance  PREPA MARG'!A:A,'Prépa marge'!T952,'[3]Correpondance  PREPA MARG'!DO:DO),""))</f>
        <v/>
      </c>
      <c r="AD952" s="2" t="str">
        <f t="shared" si="516"/>
        <v/>
      </c>
      <c r="AF952" t="s">
        <v>20</v>
      </c>
    </row>
    <row r="953" spans="1:32" ht="15.75" thickBot="1">
      <c r="A953" s="23"/>
      <c r="B953" s="23"/>
      <c r="C953" s="54" t="s">
        <v>7</v>
      </c>
      <c r="D953" s="78">
        <v>4</v>
      </c>
      <c r="E953" s="79"/>
      <c r="F953" s="79"/>
      <c r="G953" s="79"/>
      <c r="H953" s="79"/>
      <c r="I953" s="79"/>
      <c r="J953" s="79"/>
      <c r="K953" s="79"/>
      <c r="L953" s="79"/>
      <c r="M953" s="79"/>
      <c r="N953" s="79"/>
      <c r="O953" s="80"/>
      <c r="P953" s="44">
        <f>SUM(D953:O953)</f>
        <v>4</v>
      </c>
      <c r="Q953" s="23"/>
      <c r="R953" s="45">
        <v>1062</v>
      </c>
      <c r="S953" s="23"/>
      <c r="T953" s="23" t="str">
        <f>IF(COUNTIF('[3]Correpondance  PREPA MARG'!A:A,'Prépa marge'!C953)=0,IF(U952="démarque connue (valeur)","",T952),'Prépa marge'!C953)</f>
        <v>DHP</v>
      </c>
      <c r="U953" s="23" t="str">
        <f t="shared" si="518"/>
        <v>démarque connue (valeur)</v>
      </c>
      <c r="V953" t="str">
        <f>IF(U953="","",IF(U953="CA HT",SUMIF('[3]Correpondance  PREPA MARG'!A:A,'Prépa marge'!T953,'[3]Correpondance  PREPA MARG'!CO:CO),""))</f>
        <v/>
      </c>
      <c r="W953" t="str">
        <f t="shared" si="513"/>
        <v/>
      </c>
      <c r="X953" t="str">
        <f>IF(U953="","",IF(AND(U953="Marge ABACO (valeur)",X947=""),SUMIF('[3]Correpondance  PREPA MARG'!A:A,'Prépa marge'!T953,'[3]Correpondance  PREPA MARG'!DB:DB),""))</f>
        <v/>
      </c>
      <c r="Y953" t="str">
        <f>IF(U953="","",IF(U953="Frais accessoires",SUMIF('[3]Correpondance  PREPA MARG'!A:A,'Prépa marge'!T953,'[3]Correpondance  PREPA MARG'!AO:AO),""))</f>
        <v/>
      </c>
      <c r="Z953" t="str">
        <f>IF(U953="","",IF(U953="Cotisation Centrale",SUMIF('[3]Correpondance  PREPA MARG'!A:A,'Prépa marge'!T953,'[3]Correpondance  PREPA MARG'!BO:BO),""))</f>
        <v/>
      </c>
      <c r="AA953" t="str">
        <f>IF(U953="","",IF(U953="CA HT REEL",SUMIF('[3]Correpondance  PREPA MARG'!A:A,'Prépa marge'!T953,'[3]Correpondance  PREPA MARG'!AB:AB),""))</f>
        <v/>
      </c>
      <c r="AB953" t="str">
        <f>IF(U953="","",IF(U953="CAMV REEL",SUMIF('[3]Correpondance  PREPA MARG'!A:A,'Prépa marge'!T953,'[3]Correpondance  PREPA MARG'!BB:BB),""))</f>
        <v/>
      </c>
      <c r="AC953">
        <f ca="1">IF(U953="","",IF(U953="démarque connue (valeur)",SUMIF('[3]Correpondance  PREPA MARG'!A:A,'Prépa marge'!T953,'[3]Correpondance  PREPA MARG'!DO:DO),""))</f>
        <v>14</v>
      </c>
      <c r="AD953" s="2">
        <f t="shared" ca="1" si="516"/>
        <v>10</v>
      </c>
      <c r="AF953">
        <v>294</v>
      </c>
    </row>
    <row r="954" spans="1:32" ht="15.75" thickBot="1">
      <c r="A954" s="23"/>
      <c r="B954" s="23"/>
      <c r="C954" s="59" t="s">
        <v>30</v>
      </c>
      <c r="D954" s="81">
        <f t="shared" ref="D954:L954" si="541">IF(D945=0,0,D953/D945)</f>
        <v>2.3096021710260407E-4</v>
      </c>
      <c r="E954" s="81">
        <f t="shared" si="541"/>
        <v>0</v>
      </c>
      <c r="F954" s="81">
        <f t="shared" si="541"/>
        <v>0</v>
      </c>
      <c r="G954" s="81">
        <f t="shared" si="541"/>
        <v>0</v>
      </c>
      <c r="H954" s="81">
        <f t="shared" si="541"/>
        <v>0</v>
      </c>
      <c r="I954" s="81">
        <f t="shared" si="541"/>
        <v>0</v>
      </c>
      <c r="J954" s="81">
        <f t="shared" si="541"/>
        <v>0</v>
      </c>
      <c r="K954" s="81">
        <f t="shared" si="541"/>
        <v>0</v>
      </c>
      <c r="L954" s="81">
        <f t="shared" si="541"/>
        <v>0</v>
      </c>
      <c r="M954" s="81">
        <f>IF(M945=0,0,M953/M945)</f>
        <v>0</v>
      </c>
      <c r="N954" s="81">
        <f>IF(N945=0,0,N953/N945)</f>
        <v>0</v>
      </c>
      <c r="O954" s="81">
        <f>IF(O945=0,0,O953/O945)</f>
        <v>0</v>
      </c>
      <c r="P954" s="82">
        <f>IF(P945=0,0,P953/P945)</f>
        <v>2.3096021710260407E-4</v>
      </c>
      <c r="Q954" s="23"/>
      <c r="R954" s="83" t="s">
        <v>20</v>
      </c>
      <c r="S954" s="23"/>
      <c r="T954" s="23" t="str">
        <f>IF(COUNTIF('[3]Correpondance  PREPA MARG'!A:A,'Prépa marge'!C954)=0,IF(U953="démarque connue (valeur)","",T953),'Prépa marge'!C954)</f>
        <v/>
      </c>
      <c r="U954" s="23" t="str">
        <f t="shared" si="518"/>
        <v/>
      </c>
      <c r="V954" t="str">
        <f>IF(U954="","",IF(U954="CA HT",SUMIF('[3]Correpondance  PREPA MARG'!A:A,'Prépa marge'!T954,'[3]Correpondance  PREPA MARG'!CO:CO),""))</f>
        <v/>
      </c>
      <c r="W954" t="str">
        <f t="shared" si="513"/>
        <v/>
      </c>
      <c r="X954" t="str">
        <f>IF(U954="","",IF(AND(U954="Marge ABACO (valeur)",X948=""),SUMIF('[3]Correpondance  PREPA MARG'!A:A,'Prépa marge'!T954,'[3]Correpondance  PREPA MARG'!DB:DB),""))</f>
        <v/>
      </c>
      <c r="Y954" t="str">
        <f>IF(U954="","",IF(U954="Frais accessoires",SUMIF('[3]Correpondance  PREPA MARG'!A:A,'Prépa marge'!T954,'[3]Correpondance  PREPA MARG'!AO:AO),""))</f>
        <v/>
      </c>
      <c r="Z954" t="str">
        <f>IF(U954="","",IF(U954="Cotisation Centrale",SUMIF('[3]Correpondance  PREPA MARG'!A:A,'Prépa marge'!T954,'[3]Correpondance  PREPA MARG'!BO:BO),""))</f>
        <v/>
      </c>
      <c r="AA954" t="str">
        <f>IF(U954="","",IF(U954="CA HT REEL",SUMIF('[3]Correpondance  PREPA MARG'!A:A,'Prépa marge'!T954,'[3]Correpondance  PREPA MARG'!AB:AB),""))</f>
        <v/>
      </c>
      <c r="AB954" t="str">
        <f>IF(U954="","",IF(U954="CAMV REEL",SUMIF('[3]Correpondance  PREPA MARG'!A:A,'Prépa marge'!T954,'[3]Correpondance  PREPA MARG'!BB:BB),""))</f>
        <v/>
      </c>
      <c r="AC954" t="str">
        <f>IF(U954="","",IF(U954="démarque connue (valeur)",SUMIF('[3]Correpondance  PREPA MARG'!A:A,'Prépa marge'!T954,'[3]Correpondance  PREPA MARG'!DO:DO),""))</f>
        <v/>
      </c>
      <c r="AD954" s="2" t="str">
        <f t="shared" si="516"/>
        <v/>
      </c>
      <c r="AF954" t="s">
        <v>20</v>
      </c>
    </row>
    <row r="955" spans="1:32" ht="15.75" thickBot="1">
      <c r="A955" s="23"/>
      <c r="B955" s="23"/>
      <c r="C955" s="84" t="s">
        <v>31</v>
      </c>
      <c r="D955" s="85">
        <v>3.0000000000000001E-3</v>
      </c>
      <c r="E955" s="86">
        <v>3.0000000000000001E-3</v>
      </c>
      <c r="F955" s="86">
        <v>3.0000000000000001E-3</v>
      </c>
      <c r="G955" s="86">
        <v>3.0000000000000001E-3</v>
      </c>
      <c r="H955" s="86">
        <v>3.0000000000000001E-3</v>
      </c>
      <c r="I955" s="86">
        <v>3.0000000000000001E-3</v>
      </c>
      <c r="J955" s="86">
        <v>3.0000000000000001E-3</v>
      </c>
      <c r="K955" s="86">
        <v>3.0000000000000001E-3</v>
      </c>
      <c r="L955" s="86">
        <v>3.0000000000000001E-3</v>
      </c>
      <c r="M955" s="86">
        <v>3.0000000000000001E-3</v>
      </c>
      <c r="N955" s="86">
        <v>3.0000000000000001E-3</v>
      </c>
      <c r="O955" s="87">
        <v>3.0000000000000001E-3</v>
      </c>
      <c r="P955" s="88">
        <f>IF(P945&lt;&gt;0,P956/P945,0)</f>
        <v>3.0000000000000001E-3</v>
      </c>
      <c r="Q955" s="23"/>
      <c r="R955" s="83" t="s">
        <v>20</v>
      </c>
      <c r="S955" s="23"/>
      <c r="T955" s="23" t="str">
        <f>IF(COUNTIF('[3]Correpondance  PREPA MARG'!A:A,'Prépa marge'!C955)=0,IF(U954="démarque connue (valeur)","",T954),'Prépa marge'!C955)</f>
        <v/>
      </c>
      <c r="U955" s="23" t="str">
        <f t="shared" si="518"/>
        <v/>
      </c>
      <c r="V955" t="str">
        <f>IF(U955="","",IF(U955="CA HT",SUMIF('[3]Correpondance  PREPA MARG'!A:A,'Prépa marge'!T955,'[3]Correpondance  PREPA MARG'!CO:CO),""))</f>
        <v/>
      </c>
      <c r="W955" t="str">
        <f t="shared" si="513"/>
        <v/>
      </c>
      <c r="X955" t="str">
        <f>IF(U955="","",IF(AND(U955="Marge ABACO (valeur)",X949=""),SUMIF('[3]Correpondance  PREPA MARG'!A:A,'Prépa marge'!T955,'[3]Correpondance  PREPA MARG'!DB:DB),""))</f>
        <v/>
      </c>
      <c r="Y955" t="str">
        <f>IF(U955="","",IF(U955="Frais accessoires",SUMIF('[3]Correpondance  PREPA MARG'!A:A,'Prépa marge'!T955,'[3]Correpondance  PREPA MARG'!AO:AO),""))</f>
        <v/>
      </c>
      <c r="Z955" t="str">
        <f>IF(U955="","",IF(U955="Cotisation Centrale",SUMIF('[3]Correpondance  PREPA MARG'!A:A,'Prépa marge'!T955,'[3]Correpondance  PREPA MARG'!BO:BO),""))</f>
        <v/>
      </c>
      <c r="AA955" t="str">
        <f>IF(U955="","",IF(U955="CA HT REEL",SUMIF('[3]Correpondance  PREPA MARG'!A:A,'Prépa marge'!T955,'[3]Correpondance  PREPA MARG'!AB:AB),""))</f>
        <v/>
      </c>
      <c r="AB955" t="str">
        <f>IF(U955="","",IF(U955="CAMV REEL",SUMIF('[3]Correpondance  PREPA MARG'!A:A,'Prépa marge'!T955,'[3]Correpondance  PREPA MARG'!BB:BB),""))</f>
        <v/>
      </c>
      <c r="AC955" t="str">
        <f>IF(U955="","",IF(U955="démarque connue (valeur)",SUMIF('[3]Correpondance  PREPA MARG'!A:A,'Prépa marge'!T955,'[3]Correpondance  PREPA MARG'!DO:DO),""))</f>
        <v/>
      </c>
      <c r="AD955" s="2" t="str">
        <f t="shared" si="516"/>
        <v/>
      </c>
      <c r="AF955" t="s">
        <v>20</v>
      </c>
    </row>
    <row r="956" spans="1:32" ht="15.75" thickBot="1">
      <c r="A956" s="23"/>
      <c r="B956" s="23"/>
      <c r="C956" s="89" t="s">
        <v>32</v>
      </c>
      <c r="D956" s="47">
        <f t="shared" ref="D956:L956" si="542">D945*D955</f>
        <v>51.957000000000001</v>
      </c>
      <c r="E956" s="47">
        <f t="shared" si="542"/>
        <v>0</v>
      </c>
      <c r="F956" s="47">
        <f t="shared" si="542"/>
        <v>0</v>
      </c>
      <c r="G956" s="47">
        <f t="shared" si="542"/>
        <v>0</v>
      </c>
      <c r="H956" s="47">
        <f t="shared" si="542"/>
        <v>0</v>
      </c>
      <c r="I956" s="47">
        <f t="shared" si="542"/>
        <v>0</v>
      </c>
      <c r="J956" s="47">
        <f t="shared" si="542"/>
        <v>0</v>
      </c>
      <c r="K956" s="47">
        <f t="shared" si="542"/>
        <v>0</v>
      </c>
      <c r="L956" s="47">
        <f t="shared" si="542"/>
        <v>0</v>
      </c>
      <c r="M956" s="47">
        <f>M945*M955</f>
        <v>0</v>
      </c>
      <c r="N956" s="47">
        <f>N945*N955</f>
        <v>0</v>
      </c>
      <c r="O956" s="47">
        <f>O945*O955</f>
        <v>0</v>
      </c>
      <c r="P956" s="90">
        <f>SUM(D956:O956)</f>
        <v>51.957000000000001</v>
      </c>
      <c r="Q956" s="23"/>
      <c r="R956" s="91" t="s">
        <v>20</v>
      </c>
      <c r="S956" s="92"/>
      <c r="T956" s="23" t="str">
        <f>IF(COUNTIF('[3]Correpondance  PREPA MARG'!A:A,'Prépa marge'!C956)=0,IF(U955="démarque connue (valeur)","",T955),'Prépa marge'!C956)</f>
        <v/>
      </c>
      <c r="U956" s="23" t="str">
        <f t="shared" si="518"/>
        <v/>
      </c>
      <c r="V956" t="str">
        <f>IF(U956="","",IF(U956="CA HT",SUMIF('[3]Correpondance  PREPA MARG'!A:A,'Prépa marge'!T956,'[3]Correpondance  PREPA MARG'!CO:CO),""))</f>
        <v/>
      </c>
      <c r="W956" t="str">
        <f t="shared" si="513"/>
        <v/>
      </c>
      <c r="X956" t="str">
        <f>IF(U956="","",IF(AND(U956="Marge ABACO (valeur)",X950=""),SUMIF('[3]Correpondance  PREPA MARG'!A:A,'Prépa marge'!T956,'[3]Correpondance  PREPA MARG'!DB:DB),""))</f>
        <v/>
      </c>
      <c r="Y956" t="str">
        <f>IF(U956="","",IF(U956="Frais accessoires",SUMIF('[3]Correpondance  PREPA MARG'!A:A,'Prépa marge'!T956,'[3]Correpondance  PREPA MARG'!AO:AO),""))</f>
        <v/>
      </c>
      <c r="Z956" t="str">
        <f>IF(U956="","",IF(U956="Cotisation Centrale",SUMIF('[3]Correpondance  PREPA MARG'!A:A,'Prépa marge'!T956,'[3]Correpondance  PREPA MARG'!BO:BO),""))</f>
        <v/>
      </c>
      <c r="AA956" t="str">
        <f>IF(U956="","",IF(U956="CA HT REEL",SUMIF('[3]Correpondance  PREPA MARG'!A:A,'Prépa marge'!T956,'[3]Correpondance  PREPA MARG'!AB:AB),""))</f>
        <v/>
      </c>
      <c r="AB956" t="str">
        <f>IF(U956="","",IF(U956="CAMV REEL",SUMIF('[3]Correpondance  PREPA MARG'!A:A,'Prépa marge'!T956,'[3]Correpondance  PREPA MARG'!BB:BB),""))</f>
        <v/>
      </c>
      <c r="AC956" t="str">
        <f>IF(U956="","",IF(U956="démarque connue (valeur)",SUMIF('[3]Correpondance  PREPA MARG'!A:A,'Prépa marge'!T956,'[3]Correpondance  PREPA MARG'!DO:DO),""))</f>
        <v/>
      </c>
      <c r="AD956" s="2" t="str">
        <f t="shared" si="516"/>
        <v/>
      </c>
      <c r="AF956" t="s">
        <v>20</v>
      </c>
    </row>
    <row r="957" spans="1:32" ht="15.75" thickBot="1">
      <c r="A957" s="23"/>
      <c r="B957" s="23"/>
      <c r="C957" s="84" t="s">
        <v>33</v>
      </c>
      <c r="D957" s="93"/>
      <c r="E957" s="94"/>
      <c r="F957" s="94"/>
      <c r="G957" s="94"/>
      <c r="H957" s="94"/>
      <c r="I957" s="94"/>
      <c r="J957" s="94"/>
      <c r="K957" s="94"/>
      <c r="L957" s="94"/>
      <c r="M957" s="94"/>
      <c r="N957" s="94"/>
      <c r="O957" s="95"/>
      <c r="P957" s="96">
        <f>SUM(D957:O957)</f>
        <v>0</v>
      </c>
      <c r="Q957" s="23"/>
      <c r="R957" s="91" t="s">
        <v>20</v>
      </c>
      <c r="S957" s="92"/>
      <c r="T957" s="23" t="str">
        <f>IF(COUNTIF('[3]Correpondance  PREPA MARG'!A:A,'Prépa marge'!C957)=0,IF(U956="démarque connue (valeur)","",T956),'Prépa marge'!C957)</f>
        <v/>
      </c>
      <c r="U957" s="23" t="str">
        <f t="shared" si="518"/>
        <v/>
      </c>
      <c r="V957" t="str">
        <f>IF(U957="","",IF(U957="CA HT",SUMIF('[3]Correpondance  PREPA MARG'!A:A,'Prépa marge'!T957,'[3]Correpondance  PREPA MARG'!CO:CO),""))</f>
        <v/>
      </c>
      <c r="W957" t="str">
        <f t="shared" si="513"/>
        <v/>
      </c>
      <c r="X957" t="str">
        <f>IF(U957="","",IF(AND(U957="Marge ABACO (valeur)",X951=""),SUMIF('[3]Correpondance  PREPA MARG'!A:A,'Prépa marge'!T957,'[3]Correpondance  PREPA MARG'!DB:DB),""))</f>
        <v/>
      </c>
      <c r="Y957" t="str">
        <f>IF(U957="","",IF(U957="Frais accessoires",SUMIF('[3]Correpondance  PREPA MARG'!A:A,'Prépa marge'!T957,'[3]Correpondance  PREPA MARG'!AO:AO),""))</f>
        <v/>
      </c>
      <c r="Z957" t="str">
        <f>IF(U957="","",IF(U957="Cotisation Centrale",SUMIF('[3]Correpondance  PREPA MARG'!A:A,'Prépa marge'!T957,'[3]Correpondance  PREPA MARG'!BO:BO),""))</f>
        <v/>
      </c>
      <c r="AA957" t="str">
        <f>IF(U957="","",IF(U957="CA HT REEL",SUMIF('[3]Correpondance  PREPA MARG'!A:A,'Prépa marge'!T957,'[3]Correpondance  PREPA MARG'!AB:AB),""))</f>
        <v/>
      </c>
      <c r="AB957" t="str">
        <f>IF(U957="","",IF(U957="CAMV REEL",SUMIF('[3]Correpondance  PREPA MARG'!A:A,'Prépa marge'!T957,'[3]Correpondance  PREPA MARG'!BB:BB),""))</f>
        <v/>
      </c>
      <c r="AC957" t="str">
        <f>IF(U957="","",IF(U957="démarque connue (valeur)",SUMIF('[3]Correpondance  PREPA MARG'!A:A,'Prépa marge'!T957,'[3]Correpondance  PREPA MARG'!DO:DO),""))</f>
        <v/>
      </c>
      <c r="AD957" s="2" t="str">
        <f t="shared" si="516"/>
        <v/>
      </c>
      <c r="AF957" t="s">
        <v>20</v>
      </c>
    </row>
    <row r="958" spans="1:32">
      <c r="A958" s="23"/>
      <c r="B958" s="23"/>
      <c r="C958" s="59" t="s">
        <v>34</v>
      </c>
      <c r="D958" s="81">
        <f t="shared" ref="D958:L958" si="543">IF(D945&lt;&gt;0,D957/D945,0)</f>
        <v>0</v>
      </c>
      <c r="E958" s="81">
        <f t="shared" si="543"/>
        <v>0</v>
      </c>
      <c r="F958" s="81">
        <f t="shared" si="543"/>
        <v>0</v>
      </c>
      <c r="G958" s="81">
        <f t="shared" si="543"/>
        <v>0</v>
      </c>
      <c r="H958" s="81">
        <f t="shared" si="543"/>
        <v>0</v>
      </c>
      <c r="I958" s="81">
        <f t="shared" si="543"/>
        <v>0</v>
      </c>
      <c r="J958" s="81">
        <f t="shared" si="543"/>
        <v>0</v>
      </c>
      <c r="K958" s="81">
        <f t="shared" si="543"/>
        <v>0</v>
      </c>
      <c r="L958" s="81">
        <f t="shared" si="543"/>
        <v>0</v>
      </c>
      <c r="M958" s="81">
        <f>IF(M945&lt;&gt;0,M957/M945,0)</f>
        <v>0</v>
      </c>
      <c r="N958" s="81">
        <f>IF(N945&lt;&gt;0,N957/N945,0)</f>
        <v>0</v>
      </c>
      <c r="O958" s="81">
        <f>IF(O945&lt;&gt;0,O957/O945,0)</f>
        <v>0</v>
      </c>
      <c r="P958" s="82">
        <f>IF(P945&lt;&gt;0,P957/P945,0)</f>
        <v>0</v>
      </c>
      <c r="Q958" s="23"/>
      <c r="R958" s="83" t="s">
        <v>20</v>
      </c>
      <c r="S958" s="97"/>
      <c r="T958" s="23" t="str">
        <f>IF(COUNTIF('[3]Correpondance  PREPA MARG'!A:A,'Prépa marge'!C958)=0,IF(U957="démarque connue (valeur)","",T957),'Prépa marge'!C958)</f>
        <v/>
      </c>
      <c r="U958" s="23" t="str">
        <f t="shared" si="518"/>
        <v/>
      </c>
      <c r="V958" t="str">
        <f>IF(U958="","",IF(U958="CA HT",SUMIF('[3]Correpondance  PREPA MARG'!A:A,'Prépa marge'!T958,'[3]Correpondance  PREPA MARG'!CO:CO),""))</f>
        <v/>
      </c>
      <c r="W958" t="str">
        <f t="shared" si="513"/>
        <v/>
      </c>
      <c r="X958" t="str">
        <f>IF(U958="","",IF(AND(U958="Marge ABACO (valeur)",X952=""),SUMIF('[3]Correpondance  PREPA MARG'!A:A,'Prépa marge'!T958,'[3]Correpondance  PREPA MARG'!DB:DB),""))</f>
        <v/>
      </c>
      <c r="Y958" t="str">
        <f>IF(U958="","",IF(U958="Frais accessoires",SUMIF('[3]Correpondance  PREPA MARG'!A:A,'Prépa marge'!T958,'[3]Correpondance  PREPA MARG'!AO:AO),""))</f>
        <v/>
      </c>
      <c r="Z958" t="str">
        <f>IF(U958="","",IF(U958="Cotisation Centrale",SUMIF('[3]Correpondance  PREPA MARG'!A:A,'Prépa marge'!T958,'[3]Correpondance  PREPA MARG'!BO:BO),""))</f>
        <v/>
      </c>
      <c r="AA958" t="str">
        <f>IF(U958="","",IF(U958="CA HT REEL",SUMIF('[3]Correpondance  PREPA MARG'!A:A,'Prépa marge'!T958,'[3]Correpondance  PREPA MARG'!AB:AB),""))</f>
        <v/>
      </c>
      <c r="AB958" t="str">
        <f>IF(U958="","",IF(U958="CAMV REEL",SUMIF('[3]Correpondance  PREPA MARG'!A:A,'Prépa marge'!T958,'[3]Correpondance  PREPA MARG'!BB:BB),""))</f>
        <v/>
      </c>
      <c r="AC958" t="str">
        <f>IF(U958="","",IF(U958="démarque connue (valeur)",SUMIF('[3]Correpondance  PREPA MARG'!A:A,'Prépa marge'!T958,'[3]Correpondance  PREPA MARG'!DO:DO),""))</f>
        <v/>
      </c>
      <c r="AD958" s="2" t="str">
        <f t="shared" si="516"/>
        <v/>
      </c>
      <c r="AF958" t="s">
        <v>20</v>
      </c>
    </row>
    <row r="959" spans="1:32">
      <c r="A959" s="23"/>
      <c r="B959" s="23"/>
      <c r="C959" s="59" t="s">
        <v>35</v>
      </c>
      <c r="D959" s="98">
        <f>D933-D945</f>
        <v>-7</v>
      </c>
      <c r="E959" s="98">
        <f>E933-E945</f>
        <v>0</v>
      </c>
      <c r="F959" s="98">
        <f>F933-F945</f>
        <v>0</v>
      </c>
      <c r="G959" s="98">
        <f t="shared" ref="G959:L959" si="544">G933-G945</f>
        <v>0</v>
      </c>
      <c r="H959" s="98">
        <f t="shared" si="544"/>
        <v>0</v>
      </c>
      <c r="I959" s="98">
        <f t="shared" si="544"/>
        <v>0</v>
      </c>
      <c r="J959" s="98">
        <f t="shared" si="544"/>
        <v>0</v>
      </c>
      <c r="K959" s="98">
        <f t="shared" si="544"/>
        <v>0</v>
      </c>
      <c r="L959" s="98">
        <f t="shared" si="544"/>
        <v>0</v>
      </c>
      <c r="M959" s="98">
        <f>M933-M945</f>
        <v>0</v>
      </c>
      <c r="N959" s="98">
        <f>N933-N945</f>
        <v>0</v>
      </c>
      <c r="O959" s="98">
        <f>O933-O945</f>
        <v>0</v>
      </c>
      <c r="P959" s="74">
        <f>SUM(D959:O959)</f>
        <v>-7</v>
      </c>
      <c r="Q959" s="23"/>
      <c r="R959" s="57" t="s">
        <v>20</v>
      </c>
      <c r="S959" s="92"/>
      <c r="T959" s="23" t="str">
        <f>IF(COUNTIF('[3]Correpondance  PREPA MARG'!A:A,'Prépa marge'!C959)=0,IF(U958="démarque connue (valeur)","",T958),'Prépa marge'!C959)</f>
        <v/>
      </c>
      <c r="U959" s="23" t="str">
        <f t="shared" si="518"/>
        <v/>
      </c>
      <c r="V959" t="str">
        <f>IF(U959="","",IF(U959="CA HT",SUMIF('[3]Correpondance  PREPA MARG'!A:A,'Prépa marge'!T959,'[3]Correpondance  PREPA MARG'!CO:CO),""))</f>
        <v/>
      </c>
      <c r="W959" t="str">
        <f t="shared" si="513"/>
        <v/>
      </c>
      <c r="X959" t="str">
        <f>IF(U959="","",IF(AND(U959="Marge ABACO (valeur)",X953=""),SUMIF('[3]Correpondance  PREPA MARG'!A:A,'Prépa marge'!T959,'[3]Correpondance  PREPA MARG'!DB:DB),""))</f>
        <v/>
      </c>
      <c r="Y959" t="str">
        <f>IF(U959="","",IF(U959="Frais accessoires",SUMIF('[3]Correpondance  PREPA MARG'!A:A,'Prépa marge'!T959,'[3]Correpondance  PREPA MARG'!AO:AO),""))</f>
        <v/>
      </c>
      <c r="Z959" t="str">
        <f>IF(U959="","",IF(U959="Cotisation Centrale",SUMIF('[3]Correpondance  PREPA MARG'!A:A,'Prépa marge'!T959,'[3]Correpondance  PREPA MARG'!BO:BO),""))</f>
        <v/>
      </c>
      <c r="AA959" t="str">
        <f>IF(U959="","",IF(U959="CA HT REEL",SUMIF('[3]Correpondance  PREPA MARG'!A:A,'Prépa marge'!T959,'[3]Correpondance  PREPA MARG'!AB:AB),""))</f>
        <v/>
      </c>
      <c r="AB959" t="str">
        <f>IF(U959="","",IF(U959="CAMV REEL",SUMIF('[3]Correpondance  PREPA MARG'!A:A,'Prépa marge'!T959,'[3]Correpondance  PREPA MARG'!BB:BB),""))</f>
        <v/>
      </c>
      <c r="AC959" t="str">
        <f>IF(U959="","",IF(U959="démarque connue (valeur)",SUMIF('[3]Correpondance  PREPA MARG'!A:A,'Prépa marge'!T959,'[3]Correpondance  PREPA MARG'!DO:DO),""))</f>
        <v/>
      </c>
      <c r="AD959" s="2" t="str">
        <f t="shared" si="516"/>
        <v/>
      </c>
      <c r="AF959" t="s">
        <v>20</v>
      </c>
    </row>
    <row r="960" spans="1:32">
      <c r="A960" s="23"/>
      <c r="B960" s="23"/>
      <c r="C960" s="59" t="s">
        <v>22</v>
      </c>
      <c r="D960" s="99">
        <f t="shared" ref="D960:L960" si="545">IF(D945&lt;&gt;0,D959/D945,0)</f>
        <v>-4.0418037992955713E-4</v>
      </c>
      <c r="E960" s="99">
        <f t="shared" si="545"/>
        <v>0</v>
      </c>
      <c r="F960" s="99">
        <f t="shared" si="545"/>
        <v>0</v>
      </c>
      <c r="G960" s="99">
        <f t="shared" si="545"/>
        <v>0</v>
      </c>
      <c r="H960" s="99">
        <f t="shared" si="545"/>
        <v>0</v>
      </c>
      <c r="I960" s="99">
        <f t="shared" si="545"/>
        <v>0</v>
      </c>
      <c r="J960" s="99">
        <f t="shared" si="545"/>
        <v>0</v>
      </c>
      <c r="K960" s="99">
        <f t="shared" si="545"/>
        <v>0</v>
      </c>
      <c r="L960" s="99">
        <f t="shared" si="545"/>
        <v>0</v>
      </c>
      <c r="M960" s="99">
        <f>IF(M945&lt;&gt;0,M959/M945,0)</f>
        <v>0</v>
      </c>
      <c r="N960" s="99">
        <f>IF(N945&lt;&gt;0,N959/N945,0)</f>
        <v>0</v>
      </c>
      <c r="O960" s="99">
        <f>IF(O945&lt;&gt;0,O959/O945,0)</f>
        <v>0</v>
      </c>
      <c r="P960" s="61">
        <f>IF(P945&lt;&gt;0,P959/P945,0)</f>
        <v>-4.0418037992955713E-4</v>
      </c>
      <c r="Q960" s="23"/>
      <c r="R960" s="62" t="s">
        <v>20</v>
      </c>
      <c r="S960" s="92"/>
      <c r="T960" s="23" t="str">
        <f>IF(COUNTIF('[3]Correpondance  PREPA MARG'!A:A,'Prépa marge'!C960)=0,IF(U959="démarque connue (valeur)","",T959),'Prépa marge'!C960)</f>
        <v/>
      </c>
      <c r="U960" s="23" t="str">
        <f t="shared" si="518"/>
        <v/>
      </c>
      <c r="V960" t="str">
        <f>IF(U960="","",IF(U960="CA HT",SUMIF('[3]Correpondance  PREPA MARG'!A:A,'Prépa marge'!T960,'[3]Correpondance  PREPA MARG'!CO:CO),""))</f>
        <v/>
      </c>
      <c r="W960" t="str">
        <f t="shared" si="513"/>
        <v/>
      </c>
      <c r="X960" t="str">
        <f>IF(U960="","",IF(AND(U960="Marge ABACO (valeur)",X954=""),SUMIF('[3]Correpondance  PREPA MARG'!A:A,'Prépa marge'!T960,'[3]Correpondance  PREPA MARG'!DB:DB),""))</f>
        <v/>
      </c>
      <c r="Y960" t="str">
        <f>IF(U960="","",IF(U960="Frais accessoires",SUMIF('[3]Correpondance  PREPA MARG'!A:A,'Prépa marge'!T960,'[3]Correpondance  PREPA MARG'!AO:AO),""))</f>
        <v/>
      </c>
      <c r="Z960" t="str">
        <f>IF(U960="","",IF(U960="Cotisation Centrale",SUMIF('[3]Correpondance  PREPA MARG'!A:A,'Prépa marge'!T960,'[3]Correpondance  PREPA MARG'!BO:BO),""))</f>
        <v/>
      </c>
      <c r="AA960" t="str">
        <f>IF(U960="","",IF(U960="CA HT REEL",SUMIF('[3]Correpondance  PREPA MARG'!A:A,'Prépa marge'!T960,'[3]Correpondance  PREPA MARG'!AB:AB),""))</f>
        <v/>
      </c>
      <c r="AB960" t="str">
        <f>IF(U960="","",IF(U960="CAMV REEL",SUMIF('[3]Correpondance  PREPA MARG'!A:A,'Prépa marge'!T960,'[3]Correpondance  PREPA MARG'!BB:BB),""))</f>
        <v/>
      </c>
      <c r="AC960" t="str">
        <f>IF(U960="","",IF(U960="démarque connue (valeur)",SUMIF('[3]Correpondance  PREPA MARG'!A:A,'Prépa marge'!T960,'[3]Correpondance  PREPA MARG'!DO:DO),""))</f>
        <v/>
      </c>
      <c r="AD960" s="2" t="str">
        <f t="shared" si="516"/>
        <v/>
      </c>
      <c r="AF960" t="s">
        <v>20</v>
      </c>
    </row>
    <row r="961" spans="1:32">
      <c r="A961" s="23"/>
      <c r="B961" s="23"/>
      <c r="C961" s="100" t="s">
        <v>36</v>
      </c>
      <c r="D961" s="47">
        <f t="shared" ref="D961:L961" si="546">D941-D953-D956-D957-D959</f>
        <v>2992.0430000000001</v>
      </c>
      <c r="E961" s="47">
        <f t="shared" si="546"/>
        <v>0</v>
      </c>
      <c r="F961" s="47">
        <f t="shared" si="546"/>
        <v>0</v>
      </c>
      <c r="G961" s="47">
        <f t="shared" si="546"/>
        <v>0</v>
      </c>
      <c r="H961" s="47">
        <f t="shared" si="546"/>
        <v>0</v>
      </c>
      <c r="I961" s="47">
        <f t="shared" si="546"/>
        <v>0</v>
      </c>
      <c r="J961" s="47">
        <f t="shared" si="546"/>
        <v>0</v>
      </c>
      <c r="K961" s="47">
        <f t="shared" si="546"/>
        <v>0</v>
      </c>
      <c r="L961" s="47">
        <f t="shared" si="546"/>
        <v>0</v>
      </c>
      <c r="M961" s="47">
        <f>M941-M953-M956-M957-M959</f>
        <v>0</v>
      </c>
      <c r="N961" s="47">
        <f>N941-N953-N956-N957-N959</f>
        <v>0</v>
      </c>
      <c r="O961" s="47">
        <f>O941-O953-O956-O957-O959</f>
        <v>0</v>
      </c>
      <c r="P961" s="101">
        <f>SUM(D961:O961)</f>
        <v>2992.0430000000001</v>
      </c>
      <c r="Q961" s="23"/>
      <c r="R961" s="102" t="s">
        <v>20</v>
      </c>
      <c r="S961" s="92"/>
      <c r="T961" s="23" t="str">
        <f>IF(COUNTIF('[3]Correpondance  PREPA MARG'!A:A,'Prépa marge'!C961)=0,IF(U960="démarque connue (valeur)","",T960),'Prépa marge'!C961)</f>
        <v/>
      </c>
      <c r="U961" s="23" t="str">
        <f t="shared" si="518"/>
        <v/>
      </c>
      <c r="V961" t="str">
        <f>IF(U961="","",IF(U961="CA HT",SUMIF('[3]Correpondance  PREPA MARG'!A:A,'Prépa marge'!T961,'[3]Correpondance  PREPA MARG'!CO:CO),""))</f>
        <v/>
      </c>
      <c r="W961" t="str">
        <f t="shared" si="513"/>
        <v/>
      </c>
      <c r="X961" t="str">
        <f>IF(U961="","",IF(AND(U961="Marge ABACO (valeur)",X955=""),SUMIF('[3]Correpondance  PREPA MARG'!A:A,'Prépa marge'!T961,'[3]Correpondance  PREPA MARG'!DB:DB),""))</f>
        <v/>
      </c>
      <c r="Y961" t="str">
        <f>IF(U961="","",IF(U961="Frais accessoires",SUMIF('[3]Correpondance  PREPA MARG'!A:A,'Prépa marge'!T961,'[3]Correpondance  PREPA MARG'!AO:AO),""))</f>
        <v/>
      </c>
      <c r="Z961" t="str">
        <f>IF(U961="","",IF(U961="Cotisation Centrale",SUMIF('[3]Correpondance  PREPA MARG'!A:A,'Prépa marge'!T961,'[3]Correpondance  PREPA MARG'!BO:BO),""))</f>
        <v/>
      </c>
      <c r="AA961" t="str">
        <f>IF(U961="","",IF(U961="CA HT REEL",SUMIF('[3]Correpondance  PREPA MARG'!A:A,'Prépa marge'!T961,'[3]Correpondance  PREPA MARG'!AB:AB),""))</f>
        <v/>
      </c>
      <c r="AB961" t="str">
        <f>IF(U961="","",IF(U961="CAMV REEL",SUMIF('[3]Correpondance  PREPA MARG'!A:A,'Prépa marge'!T961,'[3]Correpondance  PREPA MARG'!BB:BB),""))</f>
        <v/>
      </c>
      <c r="AC961" t="str">
        <f>IF(U961="","",IF(U961="démarque connue (valeur)",SUMIF('[3]Correpondance  PREPA MARG'!A:A,'Prépa marge'!T961,'[3]Correpondance  PREPA MARG'!DO:DO),""))</f>
        <v/>
      </c>
      <c r="AD961" s="2" t="str">
        <f t="shared" si="516"/>
        <v/>
      </c>
      <c r="AF961" t="s">
        <v>20</v>
      </c>
    </row>
    <row r="962" spans="1:32">
      <c r="A962" s="23"/>
      <c r="B962" s="23"/>
      <c r="C962" s="50" t="s">
        <v>37</v>
      </c>
      <c r="D962" s="67">
        <f t="shared" ref="D962:L962" si="547">D954+D955+D958+D960</f>
        <v>2.8267798371730472E-3</v>
      </c>
      <c r="E962" s="67">
        <f t="shared" si="547"/>
        <v>3.0000000000000001E-3</v>
      </c>
      <c r="F962" s="67">
        <f t="shared" si="547"/>
        <v>3.0000000000000001E-3</v>
      </c>
      <c r="G962" s="67">
        <f t="shared" si="547"/>
        <v>3.0000000000000001E-3</v>
      </c>
      <c r="H962" s="67">
        <f t="shared" si="547"/>
        <v>3.0000000000000001E-3</v>
      </c>
      <c r="I962" s="67">
        <f t="shared" si="547"/>
        <v>3.0000000000000001E-3</v>
      </c>
      <c r="J962" s="67">
        <f t="shared" si="547"/>
        <v>3.0000000000000001E-3</v>
      </c>
      <c r="K962" s="67">
        <f t="shared" si="547"/>
        <v>3.0000000000000001E-3</v>
      </c>
      <c r="L962" s="67">
        <f t="shared" si="547"/>
        <v>3.0000000000000001E-3</v>
      </c>
      <c r="M962" s="67">
        <f>M954+M955+M958+M960</f>
        <v>3.0000000000000001E-3</v>
      </c>
      <c r="N962" s="67">
        <f>N954+N955+N958+N960</f>
        <v>3.0000000000000001E-3</v>
      </c>
      <c r="O962" s="67">
        <f>O954+O955+O958+O960</f>
        <v>3.0000000000000001E-3</v>
      </c>
      <c r="P962" s="67">
        <f>P954+P955+P958+P960</f>
        <v>2.8267798371730472E-3</v>
      </c>
      <c r="Q962" s="23"/>
      <c r="R962" s="68" t="s">
        <v>20</v>
      </c>
      <c r="S962" s="92"/>
      <c r="T962" s="23" t="str">
        <f>IF(COUNTIF('[3]Correpondance  PREPA MARG'!A:A,'Prépa marge'!C962)=0,IF(U961="démarque connue (valeur)","",T961),'Prépa marge'!C962)</f>
        <v/>
      </c>
      <c r="U962" s="23" t="str">
        <f t="shared" si="518"/>
        <v/>
      </c>
      <c r="V962" t="str">
        <f>IF(U962="","",IF(U962="CA HT",SUMIF('[3]Correpondance  PREPA MARG'!A:A,'Prépa marge'!T962,'[3]Correpondance  PREPA MARG'!CO:CO),""))</f>
        <v/>
      </c>
      <c r="W962" t="str">
        <f t="shared" si="513"/>
        <v/>
      </c>
      <c r="X962" t="str">
        <f>IF(U962="","",IF(AND(U962="Marge ABACO (valeur)",X956=""),SUMIF('[3]Correpondance  PREPA MARG'!A:A,'Prépa marge'!T962,'[3]Correpondance  PREPA MARG'!DB:DB),""))</f>
        <v/>
      </c>
      <c r="Y962" t="str">
        <f>IF(U962="","",IF(U962="Frais accessoires",SUMIF('[3]Correpondance  PREPA MARG'!A:A,'Prépa marge'!T962,'[3]Correpondance  PREPA MARG'!AO:AO),""))</f>
        <v/>
      </c>
      <c r="Z962" t="str">
        <f>IF(U962="","",IF(U962="Cotisation Centrale",SUMIF('[3]Correpondance  PREPA MARG'!A:A,'Prépa marge'!T962,'[3]Correpondance  PREPA MARG'!BO:BO),""))</f>
        <v/>
      </c>
      <c r="AA962" t="str">
        <f>IF(U962="","",IF(U962="CA HT REEL",SUMIF('[3]Correpondance  PREPA MARG'!A:A,'Prépa marge'!T962,'[3]Correpondance  PREPA MARG'!AB:AB),""))</f>
        <v/>
      </c>
      <c r="AB962" t="str">
        <f>IF(U962="","",IF(U962="CAMV REEL",SUMIF('[3]Correpondance  PREPA MARG'!A:A,'Prépa marge'!T962,'[3]Correpondance  PREPA MARG'!BB:BB),""))</f>
        <v/>
      </c>
      <c r="AC962" t="str">
        <f>IF(U962="","",IF(U962="démarque connue (valeur)",SUMIF('[3]Correpondance  PREPA MARG'!A:A,'Prépa marge'!T962,'[3]Correpondance  PREPA MARG'!DO:DO),""))</f>
        <v/>
      </c>
      <c r="AD962" s="2" t="str">
        <f t="shared" si="516"/>
        <v/>
      </c>
      <c r="AF962" t="s">
        <v>20</v>
      </c>
    </row>
    <row r="963" spans="1:32">
      <c r="A963" s="23"/>
      <c r="B963" s="23"/>
      <c r="C963" s="50" t="s">
        <v>38</v>
      </c>
      <c r="D963" s="103">
        <f t="shared" ref="D963:L963" si="548">D953+D956+D957+D959</f>
        <v>48.957000000000001</v>
      </c>
      <c r="E963" s="103">
        <f t="shared" si="548"/>
        <v>0</v>
      </c>
      <c r="F963" s="103">
        <f t="shared" si="548"/>
        <v>0</v>
      </c>
      <c r="G963" s="103">
        <f t="shared" si="548"/>
        <v>0</v>
      </c>
      <c r="H963" s="103">
        <f t="shared" si="548"/>
        <v>0</v>
      </c>
      <c r="I963" s="103">
        <f t="shared" si="548"/>
        <v>0</v>
      </c>
      <c r="J963" s="103">
        <f t="shared" si="548"/>
        <v>0</v>
      </c>
      <c r="K963" s="103">
        <f t="shared" si="548"/>
        <v>0</v>
      </c>
      <c r="L963" s="103">
        <f t="shared" si="548"/>
        <v>0</v>
      </c>
      <c r="M963" s="103">
        <f>M953+M956+M957+M959</f>
        <v>0</v>
      </c>
      <c r="N963" s="103">
        <f>N953+N956+N957+N959</f>
        <v>0</v>
      </c>
      <c r="O963" s="103">
        <f>O953+O956+O957+O959</f>
        <v>0</v>
      </c>
      <c r="P963" s="103">
        <f>P953+P956+P957+P959</f>
        <v>48.957000000000001</v>
      </c>
      <c r="Q963" s="23"/>
      <c r="R963" s="104" t="s">
        <v>20</v>
      </c>
      <c r="S963" s="92"/>
      <c r="T963" s="23" t="str">
        <f>IF(COUNTIF('[3]Correpondance  PREPA MARG'!A:A,'Prépa marge'!C963)=0,IF(U962="démarque connue (valeur)","",T962),'Prépa marge'!C963)</f>
        <v/>
      </c>
      <c r="U963" s="23" t="str">
        <f t="shared" si="518"/>
        <v/>
      </c>
      <c r="V963" t="str">
        <f>IF(U963="","",IF(U963="CA HT",SUMIF('[3]Correpondance  PREPA MARG'!A:A,'Prépa marge'!T963,'[3]Correpondance  PREPA MARG'!CO:CO),""))</f>
        <v/>
      </c>
      <c r="W963" t="str">
        <f t="shared" si="513"/>
        <v/>
      </c>
      <c r="X963" t="str">
        <f>IF(U963="","",IF(AND(U963="Marge ABACO (valeur)",X957=""),SUMIF('[3]Correpondance  PREPA MARG'!A:A,'Prépa marge'!T963,'[3]Correpondance  PREPA MARG'!DB:DB),""))</f>
        <v/>
      </c>
      <c r="Y963" t="str">
        <f>IF(U963="","",IF(U963="Frais accessoires",SUMIF('[3]Correpondance  PREPA MARG'!A:A,'Prépa marge'!T963,'[3]Correpondance  PREPA MARG'!AO:AO),""))</f>
        <v/>
      </c>
      <c r="Z963" t="str">
        <f>IF(U963="","",IF(U963="Cotisation Centrale",SUMIF('[3]Correpondance  PREPA MARG'!A:A,'Prépa marge'!T963,'[3]Correpondance  PREPA MARG'!BO:BO),""))</f>
        <v/>
      </c>
      <c r="AA963" t="str">
        <f>IF(U963="","",IF(U963="CA HT REEL",SUMIF('[3]Correpondance  PREPA MARG'!A:A,'Prépa marge'!T963,'[3]Correpondance  PREPA MARG'!AB:AB),""))</f>
        <v/>
      </c>
      <c r="AB963" t="str">
        <f>IF(U963="","",IF(U963="CAMV REEL",SUMIF('[3]Correpondance  PREPA MARG'!A:A,'Prépa marge'!T963,'[3]Correpondance  PREPA MARG'!BB:BB),""))</f>
        <v/>
      </c>
      <c r="AC963" t="str">
        <f>IF(U963="","",IF(U963="démarque connue (valeur)",SUMIF('[3]Correpondance  PREPA MARG'!A:A,'Prépa marge'!T963,'[3]Correpondance  PREPA MARG'!DO:DO),""))</f>
        <v/>
      </c>
      <c r="AD963" s="2" t="str">
        <f t="shared" si="516"/>
        <v/>
      </c>
      <c r="AF963" t="s">
        <v>20</v>
      </c>
    </row>
    <row r="964" spans="1:32">
      <c r="A964" s="23"/>
      <c r="B964" s="23"/>
      <c r="C964" s="23"/>
      <c r="D964" s="23"/>
      <c r="E964" s="23"/>
      <c r="F964" s="23"/>
      <c r="G964" s="23"/>
      <c r="H964" s="23"/>
      <c r="I964" s="23"/>
      <c r="J964" s="23"/>
      <c r="K964" s="23"/>
      <c r="L964" s="23"/>
      <c r="M964" s="23"/>
      <c r="N964" s="23"/>
      <c r="O964" s="23"/>
      <c r="P964" s="23"/>
      <c r="Q964" s="23"/>
      <c r="R964" s="29" t="s">
        <v>20</v>
      </c>
      <c r="S964" s="23"/>
      <c r="T964" s="23" t="str">
        <f>IF(COUNTIF('[3]Correpondance  PREPA MARG'!A:A,'Prépa marge'!C964)=0,IF(U963="démarque connue (valeur)","",T963),'Prépa marge'!C964)</f>
        <v/>
      </c>
      <c r="U964" s="23" t="str">
        <f t="shared" si="518"/>
        <v/>
      </c>
      <c r="V964" t="str">
        <f>IF(U964="","",IF(U964="CA HT",SUMIF('[3]Correpondance  PREPA MARG'!A:A,'Prépa marge'!T964,'[3]Correpondance  PREPA MARG'!CO:CO),""))</f>
        <v/>
      </c>
      <c r="W964" t="str">
        <f t="shared" si="513"/>
        <v/>
      </c>
      <c r="X964" t="str">
        <f>IF(U964="","",IF(AND(U964="Marge ABACO (valeur)",X958=""),SUMIF('[3]Correpondance  PREPA MARG'!A:A,'Prépa marge'!T964,'[3]Correpondance  PREPA MARG'!DB:DB),""))</f>
        <v/>
      </c>
      <c r="Y964" t="str">
        <f>IF(U964="","",IF(U964="Frais accessoires",SUMIF('[3]Correpondance  PREPA MARG'!A:A,'Prépa marge'!T964,'[3]Correpondance  PREPA MARG'!AO:AO),""))</f>
        <v/>
      </c>
      <c r="Z964" t="str">
        <f>IF(U964="","",IF(U964="Cotisation Centrale",SUMIF('[3]Correpondance  PREPA MARG'!A:A,'Prépa marge'!T964,'[3]Correpondance  PREPA MARG'!BO:BO),""))</f>
        <v/>
      </c>
      <c r="AA964" t="str">
        <f>IF(U964="","",IF(U964="CA HT REEL",SUMIF('[3]Correpondance  PREPA MARG'!A:A,'Prépa marge'!T964,'[3]Correpondance  PREPA MARG'!AB:AB),""))</f>
        <v/>
      </c>
      <c r="AB964" t="str">
        <f>IF(U964="","",IF(U964="CAMV REEL",SUMIF('[3]Correpondance  PREPA MARG'!A:A,'Prépa marge'!T964,'[3]Correpondance  PREPA MARG'!BB:BB),""))</f>
        <v/>
      </c>
      <c r="AC964" t="str">
        <f>IF(U964="","",IF(U964="démarque connue (valeur)",SUMIF('[3]Correpondance  PREPA MARG'!A:A,'Prépa marge'!T964,'[3]Correpondance  PREPA MARG'!DO:DO),""))</f>
        <v/>
      </c>
      <c r="AD964" s="2" t="str">
        <f t="shared" si="516"/>
        <v/>
      </c>
      <c r="AF964" t="s">
        <v>20</v>
      </c>
    </row>
    <row r="965" spans="1:32">
      <c r="A965" s="23"/>
      <c r="B965" s="23"/>
      <c r="C965" s="30" t="s">
        <v>39</v>
      </c>
      <c r="D965" s="105"/>
      <c r="E965" s="105"/>
      <c r="F965" s="105"/>
      <c r="G965" s="105"/>
      <c r="H965" s="105"/>
      <c r="I965" s="105"/>
      <c r="J965" s="105"/>
      <c r="K965" s="105"/>
      <c r="L965" s="105"/>
      <c r="M965" s="105"/>
      <c r="N965" s="105"/>
      <c r="O965" s="105"/>
      <c r="P965" s="32"/>
      <c r="Q965" s="23"/>
      <c r="R965" s="33" t="s">
        <v>20</v>
      </c>
      <c r="S965" s="92"/>
      <c r="T965" s="23" t="str">
        <f>IF(COUNTIF('[3]Correpondance  PREPA MARG'!A:A,'Prépa marge'!C965)=0,IF(U964="démarque connue (valeur)","",T964),'Prépa marge'!C965)</f>
        <v/>
      </c>
      <c r="U965" s="23" t="str">
        <f t="shared" si="518"/>
        <v/>
      </c>
      <c r="V965" t="str">
        <f>IF(U965="","",IF(U965="CA HT",SUMIF('[3]Correpondance  PREPA MARG'!A:A,'Prépa marge'!T965,'[3]Correpondance  PREPA MARG'!CO:CO),""))</f>
        <v/>
      </c>
      <c r="W965" t="str">
        <f t="shared" si="513"/>
        <v/>
      </c>
      <c r="X965" t="str">
        <f>IF(U965="","",IF(AND(U965="Marge ABACO (valeur)",X959=""),SUMIF('[3]Correpondance  PREPA MARG'!A:A,'Prépa marge'!T965,'[3]Correpondance  PREPA MARG'!DB:DB),""))</f>
        <v/>
      </c>
      <c r="Y965" t="str">
        <f>IF(U965="","",IF(U965="Frais accessoires",SUMIF('[3]Correpondance  PREPA MARG'!A:A,'Prépa marge'!T965,'[3]Correpondance  PREPA MARG'!AO:AO),""))</f>
        <v/>
      </c>
      <c r="Z965" t="str">
        <f>IF(U965="","",IF(U965="Cotisation Centrale",SUMIF('[3]Correpondance  PREPA MARG'!A:A,'Prépa marge'!T965,'[3]Correpondance  PREPA MARG'!BO:BO),""))</f>
        <v/>
      </c>
      <c r="AA965" t="str">
        <f>IF(U965="","",IF(U965="CA HT REEL",SUMIF('[3]Correpondance  PREPA MARG'!A:A,'Prépa marge'!T965,'[3]Correpondance  PREPA MARG'!AB:AB),""))</f>
        <v/>
      </c>
      <c r="AB965" t="str">
        <f>IF(U965="","",IF(U965="CAMV REEL",SUMIF('[3]Correpondance  PREPA MARG'!A:A,'Prépa marge'!T965,'[3]Correpondance  PREPA MARG'!BB:BB),""))</f>
        <v/>
      </c>
      <c r="AC965" t="str">
        <f>IF(U965="","",IF(U965="démarque connue (valeur)",SUMIF('[3]Correpondance  PREPA MARG'!A:A,'Prépa marge'!T965,'[3]Correpondance  PREPA MARG'!DO:DO),""))</f>
        <v/>
      </c>
      <c r="AD965" s="2" t="str">
        <f t="shared" si="516"/>
        <v/>
      </c>
      <c r="AF965" t="s">
        <v>20</v>
      </c>
    </row>
    <row r="966" spans="1:32">
      <c r="A966" s="23"/>
      <c r="B966" s="23"/>
      <c r="C966" s="106" t="s">
        <v>40</v>
      </c>
      <c r="D966" s="107">
        <f t="shared" ref="D966:L966" si="549">IF(D945&lt;&gt;0,D961/D945,0)</f>
        <v>0.17276072521508171</v>
      </c>
      <c r="E966" s="107">
        <f t="shared" si="549"/>
        <v>0</v>
      </c>
      <c r="F966" s="107">
        <f t="shared" si="549"/>
        <v>0</v>
      </c>
      <c r="G966" s="107">
        <f t="shared" si="549"/>
        <v>0</v>
      </c>
      <c r="H966" s="107">
        <f t="shared" si="549"/>
        <v>0</v>
      </c>
      <c r="I966" s="107">
        <f t="shared" si="549"/>
        <v>0</v>
      </c>
      <c r="J966" s="107">
        <f t="shared" si="549"/>
        <v>0</v>
      </c>
      <c r="K966" s="107">
        <f t="shared" si="549"/>
        <v>0</v>
      </c>
      <c r="L966" s="107">
        <f t="shared" si="549"/>
        <v>0</v>
      </c>
      <c r="M966" s="107">
        <f>IF(M945&lt;&gt;0,M961/M945,0)</f>
        <v>0</v>
      </c>
      <c r="N966" s="107">
        <f>IF(N945&lt;&gt;0,N961/N945,0)</f>
        <v>0</v>
      </c>
      <c r="O966" s="107">
        <f>IF(O945&lt;&gt;0,O961/O945,0)</f>
        <v>0</v>
      </c>
      <c r="P966" s="107">
        <f>IF(P945&lt;&gt;0,P961/P945,0)</f>
        <v>0.17276072521508171</v>
      </c>
      <c r="Q966" s="23"/>
      <c r="R966" s="108" t="s">
        <v>20</v>
      </c>
      <c r="S966" s="92"/>
      <c r="T966" s="23" t="str">
        <f>IF(COUNTIF('[3]Correpondance  PREPA MARG'!A:A,'Prépa marge'!C966)=0,IF(U965="démarque connue (valeur)","",T965),'Prépa marge'!C966)</f>
        <v/>
      </c>
      <c r="U966" s="23" t="str">
        <f t="shared" si="518"/>
        <v/>
      </c>
      <c r="V966" t="str">
        <f>IF(U966="","",IF(U966="CA HT",SUMIF('[3]Correpondance  PREPA MARG'!A:A,'Prépa marge'!T966,'[3]Correpondance  PREPA MARG'!CO:CO),""))</f>
        <v/>
      </c>
      <c r="W966" t="str">
        <f t="shared" si="513"/>
        <v/>
      </c>
      <c r="X966" t="str">
        <f>IF(U966="","",IF(AND(U966="Marge ABACO (valeur)",X960=""),SUMIF('[3]Correpondance  PREPA MARG'!A:A,'Prépa marge'!T966,'[3]Correpondance  PREPA MARG'!DB:DB),""))</f>
        <v/>
      </c>
      <c r="Y966" t="str">
        <f>IF(U966="","",IF(U966="Frais accessoires",SUMIF('[3]Correpondance  PREPA MARG'!A:A,'Prépa marge'!T966,'[3]Correpondance  PREPA MARG'!AO:AO),""))</f>
        <v/>
      </c>
      <c r="Z966" t="str">
        <f>IF(U966="","",IF(U966="Cotisation Centrale",SUMIF('[3]Correpondance  PREPA MARG'!A:A,'Prépa marge'!T966,'[3]Correpondance  PREPA MARG'!BO:BO),""))</f>
        <v/>
      </c>
      <c r="AA966" t="str">
        <f>IF(U966="","",IF(U966="CA HT REEL",SUMIF('[3]Correpondance  PREPA MARG'!A:A,'Prépa marge'!T966,'[3]Correpondance  PREPA MARG'!AB:AB),""))</f>
        <v/>
      </c>
      <c r="AB966" t="str">
        <f>IF(U966="","",IF(U966="CAMV REEL",SUMIF('[3]Correpondance  PREPA MARG'!A:A,'Prépa marge'!T966,'[3]Correpondance  PREPA MARG'!BB:BB),""))</f>
        <v/>
      </c>
      <c r="AC966" t="str">
        <f>IF(U966="","",IF(U966="démarque connue (valeur)",SUMIF('[3]Correpondance  PREPA MARG'!A:A,'Prépa marge'!T966,'[3]Correpondance  PREPA MARG'!DO:DO),""))</f>
        <v/>
      </c>
      <c r="AD966" s="2" t="str">
        <f t="shared" si="516"/>
        <v/>
      </c>
      <c r="AF966" t="s">
        <v>20</v>
      </c>
    </row>
    <row r="967" spans="1:32">
      <c r="A967" s="23"/>
      <c r="B967" s="23"/>
      <c r="C967" s="109" t="s">
        <v>41</v>
      </c>
      <c r="D967" s="110">
        <f>D961</f>
        <v>2992.0430000000001</v>
      </c>
      <c r="E967" s="110">
        <f t="shared" ref="E967:L967" si="550">D967+E961</f>
        <v>2992.0430000000001</v>
      </c>
      <c r="F967" s="110">
        <f t="shared" si="550"/>
        <v>2992.0430000000001</v>
      </c>
      <c r="G967" s="110">
        <f t="shared" si="550"/>
        <v>2992.0430000000001</v>
      </c>
      <c r="H967" s="110">
        <f t="shared" si="550"/>
        <v>2992.0430000000001</v>
      </c>
      <c r="I967" s="110">
        <f t="shared" si="550"/>
        <v>2992.0430000000001</v>
      </c>
      <c r="J967" s="110">
        <f t="shared" si="550"/>
        <v>2992.0430000000001</v>
      </c>
      <c r="K967" s="110">
        <f t="shared" si="550"/>
        <v>2992.0430000000001</v>
      </c>
      <c r="L967" s="110">
        <f t="shared" si="550"/>
        <v>2992.0430000000001</v>
      </c>
      <c r="M967" s="110">
        <f>L967+M961</f>
        <v>2992.0430000000001</v>
      </c>
      <c r="N967" s="110">
        <f>M967+N961</f>
        <v>2992.0430000000001</v>
      </c>
      <c r="O967" s="110">
        <f>N967+O961</f>
        <v>2992.0430000000001</v>
      </c>
      <c r="P967" s="111"/>
      <c r="Q967" s="23"/>
      <c r="R967" s="112" t="s">
        <v>20</v>
      </c>
      <c r="S967" s="92"/>
      <c r="T967" s="23" t="str">
        <f>IF(COUNTIF('[3]Correpondance  PREPA MARG'!A:A,'Prépa marge'!C967)=0,IF(U966="démarque connue (valeur)","",T966),'Prépa marge'!C967)</f>
        <v/>
      </c>
      <c r="U967" s="23" t="str">
        <f t="shared" si="518"/>
        <v/>
      </c>
      <c r="V967" t="str">
        <f>IF(U967="","",IF(U967="CA HT",SUMIF('[3]Correpondance  PREPA MARG'!A:A,'Prépa marge'!T967,'[3]Correpondance  PREPA MARG'!CO:CO),""))</f>
        <v/>
      </c>
      <c r="W967" t="str">
        <f t="shared" ref="W967:W1030" si="551">IF(AND(V966&lt;&gt;"",X968&lt;&gt;""),V966-X968,"")</f>
        <v/>
      </c>
      <c r="X967" t="str">
        <f>IF(U967="","",IF(AND(U967="Marge ABACO (valeur)",X961=""),SUMIF('[3]Correpondance  PREPA MARG'!A:A,'Prépa marge'!T967,'[3]Correpondance  PREPA MARG'!DB:DB),""))</f>
        <v/>
      </c>
      <c r="Y967" t="str">
        <f>IF(U967="","",IF(U967="Frais accessoires",SUMIF('[3]Correpondance  PREPA MARG'!A:A,'Prépa marge'!T967,'[3]Correpondance  PREPA MARG'!AO:AO),""))</f>
        <v/>
      </c>
      <c r="Z967" t="str">
        <f>IF(U967="","",IF(U967="Cotisation Centrale",SUMIF('[3]Correpondance  PREPA MARG'!A:A,'Prépa marge'!T967,'[3]Correpondance  PREPA MARG'!BO:BO),""))</f>
        <v/>
      </c>
      <c r="AA967" t="str">
        <f>IF(U967="","",IF(U967="CA HT REEL",SUMIF('[3]Correpondance  PREPA MARG'!A:A,'Prépa marge'!T967,'[3]Correpondance  PREPA MARG'!AB:AB),""))</f>
        <v/>
      </c>
      <c r="AB967" t="str">
        <f>IF(U967="","",IF(U967="CAMV REEL",SUMIF('[3]Correpondance  PREPA MARG'!A:A,'Prépa marge'!T967,'[3]Correpondance  PREPA MARG'!BB:BB),""))</f>
        <v/>
      </c>
      <c r="AC967" t="str">
        <f>IF(U967="","",IF(U967="démarque connue (valeur)",SUMIF('[3]Correpondance  PREPA MARG'!A:A,'Prépa marge'!T967,'[3]Correpondance  PREPA MARG'!DO:DO),""))</f>
        <v/>
      </c>
      <c r="AD967" s="2" t="str">
        <f t="shared" si="516"/>
        <v/>
      </c>
      <c r="AF967" t="s">
        <v>20</v>
      </c>
    </row>
    <row r="968" spans="1:32">
      <c r="A968" s="23"/>
      <c r="B968" s="23"/>
      <c r="C968" s="109" t="s">
        <v>42</v>
      </c>
      <c r="D968" s="110">
        <f>D945</f>
        <v>17319</v>
      </c>
      <c r="E968" s="110">
        <f t="shared" ref="E968:L968" si="552">D968+E945</f>
        <v>17319</v>
      </c>
      <c r="F968" s="110">
        <f t="shared" si="552"/>
        <v>17319</v>
      </c>
      <c r="G968" s="110">
        <f t="shared" si="552"/>
        <v>17319</v>
      </c>
      <c r="H968" s="110">
        <f t="shared" si="552"/>
        <v>17319</v>
      </c>
      <c r="I968" s="110">
        <f t="shared" si="552"/>
        <v>17319</v>
      </c>
      <c r="J968" s="110">
        <f t="shared" si="552"/>
        <v>17319</v>
      </c>
      <c r="K968" s="110">
        <f t="shared" si="552"/>
        <v>17319</v>
      </c>
      <c r="L968" s="110">
        <f t="shared" si="552"/>
        <v>17319</v>
      </c>
      <c r="M968" s="110">
        <f>L968+M945</f>
        <v>17319</v>
      </c>
      <c r="N968" s="110">
        <f>M968+N945</f>
        <v>17319</v>
      </c>
      <c r="O968" s="110">
        <f>N968+O945</f>
        <v>17319</v>
      </c>
      <c r="P968" s="111"/>
      <c r="Q968" s="23"/>
      <c r="R968" s="112" t="s">
        <v>20</v>
      </c>
      <c r="S968" s="92"/>
      <c r="T968" s="23" t="str">
        <f>IF(COUNTIF('[3]Correpondance  PREPA MARG'!A:A,'Prépa marge'!C968)=0,IF(U967="démarque connue (valeur)","",T967),'Prépa marge'!C968)</f>
        <v/>
      </c>
      <c r="U968" s="23" t="str">
        <f t="shared" si="518"/>
        <v/>
      </c>
      <c r="V968" t="str">
        <f>IF(U968="","",IF(U968="CA HT",SUMIF('[3]Correpondance  PREPA MARG'!A:A,'Prépa marge'!T968,'[3]Correpondance  PREPA MARG'!CO:CO),""))</f>
        <v/>
      </c>
      <c r="W968" t="str">
        <f t="shared" si="551"/>
        <v/>
      </c>
      <c r="X968" t="str">
        <f>IF(U968="","",IF(AND(U968="Marge ABACO (valeur)",X962=""),SUMIF('[3]Correpondance  PREPA MARG'!A:A,'Prépa marge'!T968,'[3]Correpondance  PREPA MARG'!DB:DB),""))</f>
        <v/>
      </c>
      <c r="Y968" t="str">
        <f>IF(U968="","",IF(U968="Frais accessoires",SUMIF('[3]Correpondance  PREPA MARG'!A:A,'Prépa marge'!T968,'[3]Correpondance  PREPA MARG'!AO:AO),""))</f>
        <v/>
      </c>
      <c r="Z968" t="str">
        <f>IF(U968="","",IF(U968="Cotisation Centrale",SUMIF('[3]Correpondance  PREPA MARG'!A:A,'Prépa marge'!T968,'[3]Correpondance  PREPA MARG'!BO:BO),""))</f>
        <v/>
      </c>
      <c r="AA968" t="str">
        <f>IF(U968="","",IF(U968="CA HT REEL",SUMIF('[3]Correpondance  PREPA MARG'!A:A,'Prépa marge'!T968,'[3]Correpondance  PREPA MARG'!AB:AB),""))</f>
        <v/>
      </c>
      <c r="AB968" t="str">
        <f>IF(U968="","",IF(U968="CAMV REEL",SUMIF('[3]Correpondance  PREPA MARG'!A:A,'Prépa marge'!T968,'[3]Correpondance  PREPA MARG'!BB:BB),""))</f>
        <v/>
      </c>
      <c r="AC968" t="str">
        <f>IF(U968="","",IF(U968="démarque connue (valeur)",SUMIF('[3]Correpondance  PREPA MARG'!A:A,'Prépa marge'!T968,'[3]Correpondance  PREPA MARG'!DO:DO),""))</f>
        <v/>
      </c>
      <c r="AD968" s="2" t="str">
        <f t="shared" si="516"/>
        <v/>
      </c>
      <c r="AF968" t="s">
        <v>20</v>
      </c>
    </row>
    <row r="969" spans="1:32" ht="15.75" thickBot="1">
      <c r="A969" s="23"/>
      <c r="B969" s="23"/>
      <c r="C969" s="113" t="s">
        <v>43</v>
      </c>
      <c r="D969" s="114">
        <f>D966</f>
        <v>0.17276072521508171</v>
      </c>
      <c r="E969" s="114">
        <f t="shared" ref="E969:L969" si="553">IF(E945&lt;&gt;0,E967/E968,0)</f>
        <v>0</v>
      </c>
      <c r="F969" s="114">
        <f t="shared" si="553"/>
        <v>0</v>
      </c>
      <c r="G969" s="114">
        <f t="shared" si="553"/>
        <v>0</v>
      </c>
      <c r="H969" s="114">
        <f t="shared" si="553"/>
        <v>0</v>
      </c>
      <c r="I969" s="114">
        <f t="shared" si="553"/>
        <v>0</v>
      </c>
      <c r="J969" s="114">
        <f t="shared" si="553"/>
        <v>0</v>
      </c>
      <c r="K969" s="114">
        <f t="shared" si="553"/>
        <v>0</v>
      </c>
      <c r="L969" s="114">
        <f t="shared" si="553"/>
        <v>0</v>
      </c>
      <c r="M969" s="114">
        <f>IF(M945&lt;&gt;0,M967/M968,0)</f>
        <v>0</v>
      </c>
      <c r="N969" s="114">
        <f>IF(N945&lt;&gt;0,N967/N968,0)</f>
        <v>0</v>
      </c>
      <c r="O969" s="114">
        <f>IF(O945&lt;&gt;0,O967/O968,0)</f>
        <v>0</v>
      </c>
      <c r="P969" s="115"/>
      <c r="Q969" s="23"/>
      <c r="R969" s="116" t="s">
        <v>20</v>
      </c>
      <c r="S969" s="92"/>
      <c r="T969" s="23" t="str">
        <f>IF(COUNTIF('[3]Correpondance  PREPA MARG'!A:A,'Prépa marge'!C969)=0,IF(U968="démarque connue (valeur)","",T968),'Prépa marge'!C969)</f>
        <v/>
      </c>
      <c r="U969" s="23" t="str">
        <f t="shared" si="518"/>
        <v/>
      </c>
      <c r="V969" t="str">
        <f>IF(U969="","",IF(U969="CA HT",SUMIF('[3]Correpondance  PREPA MARG'!A:A,'Prépa marge'!T969,'[3]Correpondance  PREPA MARG'!CO:CO),""))</f>
        <v/>
      </c>
      <c r="W969" t="str">
        <f t="shared" si="551"/>
        <v/>
      </c>
      <c r="X969" t="str">
        <f>IF(U969="","",IF(AND(U969="Marge ABACO (valeur)",X963=""),SUMIF('[3]Correpondance  PREPA MARG'!A:A,'Prépa marge'!T969,'[3]Correpondance  PREPA MARG'!DB:DB),""))</f>
        <v/>
      </c>
      <c r="Y969" t="str">
        <f>IF(U969="","",IF(U969="Frais accessoires",SUMIF('[3]Correpondance  PREPA MARG'!A:A,'Prépa marge'!T969,'[3]Correpondance  PREPA MARG'!AO:AO),""))</f>
        <v/>
      </c>
      <c r="Z969" t="str">
        <f>IF(U969="","",IF(U969="Cotisation Centrale",SUMIF('[3]Correpondance  PREPA MARG'!A:A,'Prépa marge'!T969,'[3]Correpondance  PREPA MARG'!BO:BO),""))</f>
        <v/>
      </c>
      <c r="AA969" t="str">
        <f>IF(U969="","",IF(U969="CA HT REEL",SUMIF('[3]Correpondance  PREPA MARG'!A:A,'Prépa marge'!T969,'[3]Correpondance  PREPA MARG'!AB:AB),""))</f>
        <v/>
      </c>
      <c r="AB969" t="str">
        <f>IF(U969="","",IF(U969="CAMV REEL",SUMIF('[3]Correpondance  PREPA MARG'!A:A,'Prépa marge'!T969,'[3]Correpondance  PREPA MARG'!BB:BB),""))</f>
        <v/>
      </c>
      <c r="AC969" t="str">
        <f>IF(U969="","",IF(U969="démarque connue (valeur)",SUMIF('[3]Correpondance  PREPA MARG'!A:A,'Prépa marge'!T969,'[3]Correpondance  PREPA MARG'!DO:DO),""))</f>
        <v/>
      </c>
      <c r="AD969" s="2" t="str">
        <f t="shared" si="516"/>
        <v/>
      </c>
      <c r="AF969" t="s">
        <v>20</v>
      </c>
    </row>
    <row r="970" spans="1:32" ht="15.75" thickBot="1">
      <c r="A970" s="23"/>
      <c r="B970" s="23"/>
      <c r="C970" s="117" t="s">
        <v>44</v>
      </c>
      <c r="D970" s="119" t="s">
        <v>11</v>
      </c>
      <c r="E970" s="119" t="s">
        <v>11</v>
      </c>
      <c r="F970" s="119" t="s">
        <v>11</v>
      </c>
      <c r="G970" s="119" t="s">
        <v>11</v>
      </c>
      <c r="H970" s="119" t="s">
        <v>11</v>
      </c>
      <c r="I970" s="119" t="s">
        <v>14</v>
      </c>
      <c r="J970" s="119" t="s">
        <v>11</v>
      </c>
      <c r="K970" s="119" t="s">
        <v>11</v>
      </c>
      <c r="L970" s="119" t="s">
        <v>11</v>
      </c>
      <c r="M970" s="119" t="s">
        <v>11</v>
      </c>
      <c r="N970" s="119" t="s">
        <v>11</v>
      </c>
      <c r="O970" s="119" t="s">
        <v>14</v>
      </c>
      <c r="P970" s="120" t="s">
        <v>14</v>
      </c>
      <c r="Q970" s="23"/>
      <c r="R970" s="121" t="s">
        <v>20</v>
      </c>
      <c r="S970" s="92"/>
      <c r="T970" s="23" t="str">
        <f>IF(COUNTIF('[3]Correpondance  PREPA MARG'!A:A,'Prépa marge'!C970)=0,IF(U969="démarque connue (valeur)","",T969),'Prépa marge'!C970)</f>
        <v/>
      </c>
      <c r="U970" s="23" t="str">
        <f t="shared" si="518"/>
        <v/>
      </c>
      <c r="V970" t="str">
        <f>IF(U970="","",IF(U970="CA HT",SUMIF('[3]Correpondance  PREPA MARG'!A:A,'Prépa marge'!T970,'[3]Correpondance  PREPA MARG'!CO:CO),""))</f>
        <v/>
      </c>
      <c r="W970" t="str">
        <f t="shared" si="551"/>
        <v/>
      </c>
      <c r="X970" t="str">
        <f>IF(U970="","",IF(AND(U970="Marge ABACO (valeur)",X964=""),SUMIF('[3]Correpondance  PREPA MARG'!A:A,'Prépa marge'!T970,'[3]Correpondance  PREPA MARG'!DB:DB),""))</f>
        <v/>
      </c>
      <c r="Y970" t="str">
        <f>IF(U970="","",IF(U970="Frais accessoires",SUMIF('[3]Correpondance  PREPA MARG'!A:A,'Prépa marge'!T970,'[3]Correpondance  PREPA MARG'!AO:AO),""))</f>
        <v/>
      </c>
      <c r="Z970" t="str">
        <f>IF(U970="","",IF(U970="Cotisation Centrale",SUMIF('[3]Correpondance  PREPA MARG'!A:A,'Prépa marge'!T970,'[3]Correpondance  PREPA MARG'!BO:BO),""))</f>
        <v/>
      </c>
      <c r="AA970" t="str">
        <f>IF(U970="","",IF(U970="CA HT REEL",SUMIF('[3]Correpondance  PREPA MARG'!A:A,'Prépa marge'!T970,'[3]Correpondance  PREPA MARG'!AB:AB),""))</f>
        <v/>
      </c>
      <c r="AB970" t="str">
        <f>IF(U970="","",IF(U970="CAMV REEL",SUMIF('[3]Correpondance  PREPA MARG'!A:A,'Prépa marge'!T970,'[3]Correpondance  PREPA MARG'!BB:BB),""))</f>
        <v/>
      </c>
      <c r="AC970" t="str">
        <f>IF(U970="","",IF(U970="démarque connue (valeur)",SUMIF('[3]Correpondance  PREPA MARG'!A:A,'Prépa marge'!T970,'[3]Correpondance  PREPA MARG'!DO:DO),""))</f>
        <v/>
      </c>
      <c r="AD970" s="2" t="str">
        <f t="shared" si="516"/>
        <v/>
      </c>
      <c r="AF970" t="s">
        <v>20</v>
      </c>
    </row>
    <row r="971" spans="1:32">
      <c r="A971" s="23"/>
      <c r="B971" s="23"/>
      <c r="C971" s="23"/>
      <c r="D971" s="23"/>
      <c r="E971" s="23"/>
      <c r="F971" s="23"/>
      <c r="G971" s="23"/>
      <c r="H971" s="23"/>
      <c r="I971" s="23"/>
      <c r="J971" s="23"/>
      <c r="K971" s="23"/>
      <c r="L971" s="23"/>
      <c r="M971" s="23"/>
      <c r="N971" s="23"/>
      <c r="O971" s="23"/>
      <c r="P971" s="23"/>
      <c r="Q971" s="23"/>
      <c r="R971" s="29" t="s">
        <v>20</v>
      </c>
      <c r="S971" s="92"/>
      <c r="T971" s="23" t="str">
        <f>IF(COUNTIF('[3]Correpondance  PREPA MARG'!A:A,'Prépa marge'!C971)=0,IF(U970="démarque connue (valeur)","",T970),'Prépa marge'!C971)</f>
        <v/>
      </c>
      <c r="U971" s="23" t="str">
        <f t="shared" si="518"/>
        <v/>
      </c>
      <c r="V971" t="str">
        <f>IF(U971="","",IF(U971="CA HT",SUMIF('[3]Correpondance  PREPA MARG'!A:A,'Prépa marge'!T971,'[3]Correpondance  PREPA MARG'!CO:CO),""))</f>
        <v/>
      </c>
      <c r="W971" t="str">
        <f t="shared" si="551"/>
        <v/>
      </c>
      <c r="X971" t="str">
        <f>IF(U971="","",IF(AND(U971="Marge ABACO (valeur)",X965=""),SUMIF('[3]Correpondance  PREPA MARG'!A:A,'Prépa marge'!T971,'[3]Correpondance  PREPA MARG'!DB:DB),""))</f>
        <v/>
      </c>
      <c r="Y971" t="str">
        <f>IF(U971="","",IF(U971="Frais accessoires",SUMIF('[3]Correpondance  PREPA MARG'!A:A,'Prépa marge'!T971,'[3]Correpondance  PREPA MARG'!AO:AO),""))</f>
        <v/>
      </c>
      <c r="Z971" t="str">
        <f>IF(U971="","",IF(U971="Cotisation Centrale",SUMIF('[3]Correpondance  PREPA MARG'!A:A,'Prépa marge'!T971,'[3]Correpondance  PREPA MARG'!BO:BO),""))</f>
        <v/>
      </c>
      <c r="AA971" t="str">
        <f>IF(U971="","",IF(U971="CA HT REEL",SUMIF('[3]Correpondance  PREPA MARG'!A:A,'Prépa marge'!T971,'[3]Correpondance  PREPA MARG'!AB:AB),""))</f>
        <v/>
      </c>
      <c r="AB971" t="str">
        <f>IF(U971="","",IF(U971="CAMV REEL",SUMIF('[3]Correpondance  PREPA MARG'!A:A,'Prépa marge'!T971,'[3]Correpondance  PREPA MARG'!BB:BB),""))</f>
        <v/>
      </c>
      <c r="AC971" t="str">
        <f>IF(U971="","",IF(U971="démarque connue (valeur)",SUMIF('[3]Correpondance  PREPA MARG'!A:A,'Prépa marge'!T971,'[3]Correpondance  PREPA MARG'!DO:DO),""))</f>
        <v/>
      </c>
      <c r="AD971" s="2" t="str">
        <f t="shared" ref="AD971:AD1034" si="554">IF(SUM(V971:AC971)=0,"",IF(U971="Marge ABACO (valeur)","",SUM(V971:AC971)-P971))</f>
        <v/>
      </c>
      <c r="AF971" t="s">
        <v>20</v>
      </c>
    </row>
    <row r="972" spans="1:32" hidden="1">
      <c r="A972" s="23"/>
      <c r="B972" s="23"/>
      <c r="C972" s="24" t="str">
        <f>[2]Rens!$C$39</f>
        <v>PGC Libre 1</v>
      </c>
      <c r="D972" s="26">
        <f>+D930</f>
        <v>41943</v>
      </c>
      <c r="E972" s="26">
        <f t="shared" ref="E972:L972" si="555">DATE(YEAR(D972),MONTH(D972)+2,0)</f>
        <v>41973</v>
      </c>
      <c r="F972" s="26">
        <f t="shared" si="555"/>
        <v>42004</v>
      </c>
      <c r="G972" s="26">
        <f t="shared" si="555"/>
        <v>42035</v>
      </c>
      <c r="H972" s="26">
        <f t="shared" si="555"/>
        <v>42063</v>
      </c>
      <c r="I972" s="26">
        <f t="shared" si="555"/>
        <v>42094</v>
      </c>
      <c r="J972" s="26">
        <f t="shared" si="555"/>
        <v>42124</v>
      </c>
      <c r="K972" s="26">
        <f t="shared" si="555"/>
        <v>42155</v>
      </c>
      <c r="L972" s="26">
        <f t="shared" si="555"/>
        <v>42185</v>
      </c>
      <c r="M972" s="26">
        <f>DATE(YEAR(L972),MONTH(L972)+2,0)</f>
        <v>42216</v>
      </c>
      <c r="N972" s="26">
        <f>DATE(YEAR(M972),MONTH(M972)+2,0)</f>
        <v>42247</v>
      </c>
      <c r="O972" s="26">
        <f>DATE(YEAR(N972),MONTH(N972)+2,0)</f>
        <v>42277</v>
      </c>
      <c r="P972" s="27" t="s">
        <v>16</v>
      </c>
      <c r="Q972" s="23"/>
      <c r="R972" s="28" t="s">
        <v>20</v>
      </c>
      <c r="S972" s="23"/>
      <c r="T972" s="23" t="str">
        <f>IF(COUNTIF('[3]Correpondance  PREPA MARG'!A:A,'Prépa marge'!C972)=0,IF(U971="démarque connue (valeur)","",T971),'Prépa marge'!C972)</f>
        <v/>
      </c>
      <c r="U972" s="23" t="str">
        <f t="shared" ref="U972:U1035" si="556">IF(OR(C972="CA HT",C972="PRMV ABACO",C972="Frais accessoires",C972="Cotisation Centrale",C972="CA HT REEL",C972="CAMV REEL",C972="démarque connue (valeur)",C972="Marge ABACO (valeur)"),C972,"")</f>
        <v/>
      </c>
      <c r="V972" t="str">
        <f>IF(U972="","",IF(U972="CA HT",SUMIF('[3]Correpondance  PREPA MARG'!A:A,'Prépa marge'!T972,'[3]Correpondance  PREPA MARG'!CO:CO),""))</f>
        <v/>
      </c>
      <c r="W972" t="str">
        <f t="shared" si="551"/>
        <v/>
      </c>
      <c r="X972" t="str">
        <f>IF(U972="","",IF(AND(U972="Marge ABACO (valeur)",X966=""),SUMIF('[3]Correpondance  PREPA MARG'!A:A,'Prépa marge'!T972,'[3]Correpondance  PREPA MARG'!DB:DB),""))</f>
        <v/>
      </c>
      <c r="Y972" t="str">
        <f>IF(U972="","",IF(U972="Frais accessoires",SUMIF('[3]Correpondance  PREPA MARG'!A:A,'Prépa marge'!T972,'[3]Correpondance  PREPA MARG'!AO:AO),""))</f>
        <v/>
      </c>
      <c r="Z972" t="str">
        <f>IF(U972="","",IF(U972="Cotisation Centrale",SUMIF('[3]Correpondance  PREPA MARG'!A:A,'Prépa marge'!T972,'[3]Correpondance  PREPA MARG'!BO:BO),""))</f>
        <v/>
      </c>
      <c r="AA972" t="str">
        <f>IF(U972="","",IF(U972="CA HT REEL",SUMIF('[3]Correpondance  PREPA MARG'!A:A,'Prépa marge'!T972,'[3]Correpondance  PREPA MARG'!AB:AB),""))</f>
        <v/>
      </c>
      <c r="AB972" t="str">
        <f>IF(U972="","",IF(U972="CAMV REEL",SUMIF('[3]Correpondance  PREPA MARG'!A:A,'Prépa marge'!T972,'[3]Correpondance  PREPA MARG'!BB:BB),""))</f>
        <v/>
      </c>
      <c r="AC972" t="str">
        <f>IF(U972="","",IF(U972="démarque connue (valeur)",SUMIF('[3]Correpondance  PREPA MARG'!A:A,'Prépa marge'!T972,'[3]Correpondance  PREPA MARG'!DO:DO),""))</f>
        <v/>
      </c>
      <c r="AD972" s="2" t="str">
        <f t="shared" si="554"/>
        <v/>
      </c>
      <c r="AF972" t="s">
        <v>20</v>
      </c>
    </row>
    <row r="973" spans="1:32" hidden="1">
      <c r="A973" s="23"/>
      <c r="B973" s="23"/>
      <c r="C973" s="23"/>
      <c r="D973" s="23"/>
      <c r="E973" s="23"/>
      <c r="F973" s="23"/>
      <c r="G973" s="23"/>
      <c r="H973" s="23"/>
      <c r="I973" s="23"/>
      <c r="J973" s="23"/>
      <c r="K973" s="23"/>
      <c r="L973" s="23"/>
      <c r="M973" s="23"/>
      <c r="N973" s="23"/>
      <c r="O973" s="23"/>
      <c r="P973" s="23"/>
      <c r="Q973" s="23"/>
      <c r="R973" s="29" t="s">
        <v>20</v>
      </c>
      <c r="S973" s="23"/>
      <c r="T973" s="23" t="str">
        <f>IF(COUNTIF('[3]Correpondance  PREPA MARG'!A:A,'Prépa marge'!C973)=0,IF(U972="démarque connue (valeur)","",T972),'Prépa marge'!C973)</f>
        <v/>
      </c>
      <c r="U973" s="23" t="str">
        <f t="shared" si="556"/>
        <v/>
      </c>
      <c r="V973" t="str">
        <f>IF(U973="","",IF(U973="CA HT",SUMIF('[3]Correpondance  PREPA MARG'!A:A,'Prépa marge'!T973,'[3]Correpondance  PREPA MARG'!CO:CO),""))</f>
        <v/>
      </c>
      <c r="W973" t="str">
        <f t="shared" si="551"/>
        <v/>
      </c>
      <c r="X973" t="str">
        <f>IF(U973="","",IF(AND(U973="Marge ABACO (valeur)",X967=""),SUMIF('[3]Correpondance  PREPA MARG'!A:A,'Prépa marge'!T973,'[3]Correpondance  PREPA MARG'!DB:DB),""))</f>
        <v/>
      </c>
      <c r="Y973" t="str">
        <f>IF(U973="","",IF(U973="Frais accessoires",SUMIF('[3]Correpondance  PREPA MARG'!A:A,'Prépa marge'!T973,'[3]Correpondance  PREPA MARG'!AO:AO),""))</f>
        <v/>
      </c>
      <c r="Z973" t="str">
        <f>IF(U973="","",IF(U973="Cotisation Centrale",SUMIF('[3]Correpondance  PREPA MARG'!A:A,'Prépa marge'!T973,'[3]Correpondance  PREPA MARG'!BO:BO),""))</f>
        <v/>
      </c>
      <c r="AA973" t="str">
        <f>IF(U973="","",IF(U973="CA HT REEL",SUMIF('[3]Correpondance  PREPA MARG'!A:A,'Prépa marge'!T973,'[3]Correpondance  PREPA MARG'!AB:AB),""))</f>
        <v/>
      </c>
      <c r="AB973" t="str">
        <f>IF(U973="","",IF(U973="CAMV REEL",SUMIF('[3]Correpondance  PREPA MARG'!A:A,'Prépa marge'!T973,'[3]Correpondance  PREPA MARG'!BB:BB),""))</f>
        <v/>
      </c>
      <c r="AC973" t="str">
        <f>IF(U973="","",IF(U973="démarque connue (valeur)",SUMIF('[3]Correpondance  PREPA MARG'!A:A,'Prépa marge'!T973,'[3]Correpondance  PREPA MARG'!DO:DO),""))</f>
        <v/>
      </c>
      <c r="AD973" s="2" t="str">
        <f t="shared" si="554"/>
        <v/>
      </c>
      <c r="AF973" t="s">
        <v>20</v>
      </c>
    </row>
    <row r="974" spans="1:32" hidden="1">
      <c r="A974" s="23"/>
      <c r="B974" s="23"/>
      <c r="C974" s="30" t="s">
        <v>18</v>
      </c>
      <c r="D974" s="31"/>
      <c r="E974" s="31"/>
      <c r="F974" s="31"/>
      <c r="G974" s="31"/>
      <c r="H974" s="31"/>
      <c r="I974" s="31"/>
      <c r="J974" s="31"/>
      <c r="K974" s="31"/>
      <c r="L974" s="31"/>
      <c r="M974" s="31"/>
      <c r="N974" s="31"/>
      <c r="O974" s="31"/>
      <c r="P974" s="32"/>
      <c r="Q974" s="23"/>
      <c r="R974" s="33" t="s">
        <v>20</v>
      </c>
      <c r="S974" s="23"/>
      <c r="T974" s="23" t="str">
        <f>IF(COUNTIF('[3]Correpondance  PREPA MARG'!A:A,'Prépa marge'!C974)=0,IF(U973="démarque connue (valeur)","",T973),'Prépa marge'!C974)</f>
        <v/>
      </c>
      <c r="U974" s="23" t="str">
        <f t="shared" si="556"/>
        <v/>
      </c>
      <c r="V974" t="str">
        <f>IF(U974="","",IF(U974="CA HT",SUMIF('[3]Correpondance  PREPA MARG'!A:A,'Prépa marge'!T974,'[3]Correpondance  PREPA MARG'!CO:CO),""))</f>
        <v/>
      </c>
      <c r="W974" t="str">
        <f t="shared" si="551"/>
        <v/>
      </c>
      <c r="X974" t="str">
        <f>IF(U974="","",IF(AND(U974="Marge ABACO (valeur)",X968=""),SUMIF('[3]Correpondance  PREPA MARG'!A:A,'Prépa marge'!T974,'[3]Correpondance  PREPA MARG'!DB:DB),""))</f>
        <v/>
      </c>
      <c r="Y974" t="str">
        <f>IF(U974="","",IF(U974="Frais accessoires",SUMIF('[3]Correpondance  PREPA MARG'!A:A,'Prépa marge'!T974,'[3]Correpondance  PREPA MARG'!AO:AO),""))</f>
        <v/>
      </c>
      <c r="Z974" t="str">
        <f>IF(U974="","",IF(U974="Cotisation Centrale",SUMIF('[3]Correpondance  PREPA MARG'!A:A,'Prépa marge'!T974,'[3]Correpondance  PREPA MARG'!BO:BO),""))</f>
        <v/>
      </c>
      <c r="AA974" t="str">
        <f>IF(U974="","",IF(U974="CA HT REEL",SUMIF('[3]Correpondance  PREPA MARG'!A:A,'Prépa marge'!T974,'[3]Correpondance  PREPA MARG'!AB:AB),""))</f>
        <v/>
      </c>
      <c r="AB974" t="str">
        <f>IF(U974="","",IF(U974="CAMV REEL",SUMIF('[3]Correpondance  PREPA MARG'!A:A,'Prépa marge'!T974,'[3]Correpondance  PREPA MARG'!BB:BB),""))</f>
        <v/>
      </c>
      <c r="AC974" t="str">
        <f>IF(U974="","",IF(U974="démarque connue (valeur)",SUMIF('[3]Correpondance  PREPA MARG'!A:A,'Prépa marge'!T974,'[3]Correpondance  PREPA MARG'!DO:DO),""))</f>
        <v/>
      </c>
      <c r="AD974" s="2" t="str">
        <f t="shared" si="554"/>
        <v/>
      </c>
      <c r="AF974" t="s">
        <v>20</v>
      </c>
    </row>
    <row r="975" spans="1:32" hidden="1">
      <c r="A975" s="23"/>
      <c r="B975" s="23"/>
      <c r="C975" s="34" t="s">
        <v>0</v>
      </c>
      <c r="D975" s="35"/>
      <c r="E975" s="36"/>
      <c r="F975" s="36"/>
      <c r="G975" s="36"/>
      <c r="H975" s="36"/>
      <c r="I975" s="36"/>
      <c r="J975" s="36"/>
      <c r="K975" s="36"/>
      <c r="L975" s="36"/>
      <c r="M975" s="36"/>
      <c r="N975" s="36"/>
      <c r="O975" s="37"/>
      <c r="P975" s="38">
        <f>SUM(D975:O975)</f>
        <v>0</v>
      </c>
      <c r="Q975" s="23"/>
      <c r="R975" s="39" t="s">
        <v>20</v>
      </c>
      <c r="S975" s="23"/>
      <c r="T975" s="23" t="str">
        <f>IF(COUNTIF('[3]Correpondance  PREPA MARG'!A:A,'Prépa marge'!C975)=0,IF(U974="démarque connue (valeur)","",T974),'Prépa marge'!C975)</f>
        <v/>
      </c>
      <c r="U975" s="23" t="str">
        <f t="shared" si="556"/>
        <v>CA HT</v>
      </c>
      <c r="V975">
        <f>IF(U975="","",IF(U975="CA HT",SUMIF('[3]Correpondance  PREPA MARG'!A:A,'Prépa marge'!T975,'[3]Correpondance  PREPA MARG'!CO:CO),""))</f>
        <v>0</v>
      </c>
      <c r="W975" t="str">
        <f t="shared" si="551"/>
        <v/>
      </c>
      <c r="X975" t="str">
        <f>IF(U975="","",IF(AND(U975="Marge ABACO (valeur)",X969=""),SUMIF('[3]Correpondance  PREPA MARG'!A:A,'Prépa marge'!T975,'[3]Correpondance  PREPA MARG'!DB:DB),""))</f>
        <v/>
      </c>
      <c r="Y975" t="str">
        <f>IF(U975="","",IF(U975="Frais accessoires",SUMIF('[3]Correpondance  PREPA MARG'!A:A,'Prépa marge'!T975,'[3]Correpondance  PREPA MARG'!AO:AO),""))</f>
        <v/>
      </c>
      <c r="Z975" t="str">
        <f>IF(U975="","",IF(U975="Cotisation Centrale",SUMIF('[3]Correpondance  PREPA MARG'!A:A,'Prépa marge'!T975,'[3]Correpondance  PREPA MARG'!BO:BO),""))</f>
        <v/>
      </c>
      <c r="AA975" t="str">
        <f>IF(U975="","",IF(U975="CA HT REEL",SUMIF('[3]Correpondance  PREPA MARG'!A:A,'Prépa marge'!T975,'[3]Correpondance  PREPA MARG'!AB:AB),""))</f>
        <v/>
      </c>
      <c r="AB975" t="str">
        <f>IF(U975="","",IF(U975="CAMV REEL",SUMIF('[3]Correpondance  PREPA MARG'!A:A,'Prépa marge'!T975,'[3]Correpondance  PREPA MARG'!BB:BB),""))</f>
        <v/>
      </c>
      <c r="AC975" t="str">
        <f>IF(U975="","",IF(U975="démarque connue (valeur)",SUMIF('[3]Correpondance  PREPA MARG'!A:A,'Prépa marge'!T975,'[3]Correpondance  PREPA MARG'!DO:DO),""))</f>
        <v/>
      </c>
      <c r="AD975" s="2" t="str">
        <f t="shared" si="554"/>
        <v/>
      </c>
      <c r="AF975" t="s">
        <v>20</v>
      </c>
    </row>
    <row r="976" spans="1:32" ht="15.75" hidden="1" thickBot="1">
      <c r="A976" s="23"/>
      <c r="B976" s="23"/>
      <c r="C976" s="40" t="s">
        <v>1</v>
      </c>
      <c r="D976" s="41"/>
      <c r="E976" s="42"/>
      <c r="F976" s="42"/>
      <c r="G976" s="42"/>
      <c r="H976" s="42"/>
      <c r="I976" s="42"/>
      <c r="J976" s="42"/>
      <c r="K976" s="42"/>
      <c r="L976" s="42"/>
      <c r="M976" s="42"/>
      <c r="N976" s="42"/>
      <c r="O976" s="43"/>
      <c r="P976" s="44">
        <f>SUM(D976:O976)</f>
        <v>0</v>
      </c>
      <c r="Q976" s="23"/>
      <c r="R976" s="45" t="s">
        <v>20</v>
      </c>
      <c r="S976" s="23"/>
      <c r="T976" s="23" t="str">
        <f>IF(COUNTIF('[3]Correpondance  PREPA MARG'!A:A,'Prépa marge'!C976)=0,IF(U975="démarque connue (valeur)","",T975),'Prépa marge'!C976)</f>
        <v/>
      </c>
      <c r="U976" s="23" t="str">
        <f t="shared" si="556"/>
        <v>PRMV ABACO</v>
      </c>
      <c r="V976" t="str">
        <f>IF(U976="","",IF(U976="CA HT",SUMIF('[3]Correpondance  PREPA MARG'!A:A,'Prépa marge'!T976,'[3]Correpondance  PREPA MARG'!CO:CO),""))</f>
        <v/>
      </c>
      <c r="W976">
        <f t="shared" si="551"/>
        <v>0</v>
      </c>
      <c r="X976" t="str">
        <f>IF(U976="","",IF(AND(U976="Marge ABACO (valeur)",X970=""),SUMIF('[3]Correpondance  PREPA MARG'!A:A,'Prépa marge'!T976,'[3]Correpondance  PREPA MARG'!DB:DB),""))</f>
        <v/>
      </c>
      <c r="Y976" t="str">
        <f>IF(U976="","",IF(U976="Frais accessoires",SUMIF('[3]Correpondance  PREPA MARG'!A:A,'Prépa marge'!T976,'[3]Correpondance  PREPA MARG'!AO:AO),""))</f>
        <v/>
      </c>
      <c r="Z976" t="str">
        <f>IF(U976="","",IF(U976="Cotisation Centrale",SUMIF('[3]Correpondance  PREPA MARG'!A:A,'Prépa marge'!T976,'[3]Correpondance  PREPA MARG'!BO:BO),""))</f>
        <v/>
      </c>
      <c r="AA976" t="str">
        <f>IF(U976="","",IF(U976="CA HT REEL",SUMIF('[3]Correpondance  PREPA MARG'!A:A,'Prépa marge'!T976,'[3]Correpondance  PREPA MARG'!AB:AB),""))</f>
        <v/>
      </c>
      <c r="AB976" t="str">
        <f>IF(U976="","",IF(U976="CAMV REEL",SUMIF('[3]Correpondance  PREPA MARG'!A:A,'Prépa marge'!T976,'[3]Correpondance  PREPA MARG'!BB:BB),""))</f>
        <v/>
      </c>
      <c r="AC976" t="str">
        <f>IF(U976="","",IF(U976="démarque connue (valeur)",SUMIF('[3]Correpondance  PREPA MARG'!A:A,'Prépa marge'!T976,'[3]Correpondance  PREPA MARG'!DO:DO),""))</f>
        <v/>
      </c>
      <c r="AD976" s="2" t="str">
        <f t="shared" si="554"/>
        <v/>
      </c>
      <c r="AF976" t="s">
        <v>20</v>
      </c>
    </row>
    <row r="977" spans="1:32" hidden="1">
      <c r="A977" s="23"/>
      <c r="B977" s="23"/>
      <c r="C977" s="46" t="s">
        <v>19</v>
      </c>
      <c r="D977" s="47">
        <f t="shared" ref="D977:L977" si="557">D975-D976</f>
        <v>0</v>
      </c>
      <c r="E977" s="47">
        <f t="shared" si="557"/>
        <v>0</v>
      </c>
      <c r="F977" s="47">
        <f t="shared" si="557"/>
        <v>0</v>
      </c>
      <c r="G977" s="47">
        <f t="shared" si="557"/>
        <v>0</v>
      </c>
      <c r="H977" s="47">
        <f t="shared" si="557"/>
        <v>0</v>
      </c>
      <c r="I977" s="47">
        <f t="shared" si="557"/>
        <v>0</v>
      </c>
      <c r="J977" s="47">
        <f t="shared" si="557"/>
        <v>0</v>
      </c>
      <c r="K977" s="47">
        <f t="shared" si="557"/>
        <v>0</v>
      </c>
      <c r="L977" s="47">
        <f t="shared" si="557"/>
        <v>0</v>
      </c>
      <c r="M977" s="47">
        <f>M975-M976</f>
        <v>0</v>
      </c>
      <c r="N977" s="47">
        <f>N975-N976</f>
        <v>0</v>
      </c>
      <c r="O977" s="47">
        <f>O975-O976</f>
        <v>0</v>
      </c>
      <c r="P977" s="48">
        <f>P975-P976</f>
        <v>0</v>
      </c>
      <c r="Q977" s="23"/>
      <c r="R977" s="49" t="s">
        <v>20</v>
      </c>
      <c r="S977" s="23"/>
      <c r="T977" s="23" t="str">
        <f>IF(COUNTIF('[3]Correpondance  PREPA MARG'!A:A,'Prépa marge'!C977)=0,IF(U976="démarque connue (valeur)","",T976),'Prépa marge'!C977)</f>
        <v/>
      </c>
      <c r="U977" s="23" t="str">
        <f t="shared" si="556"/>
        <v>Marge ABACO (valeur)</v>
      </c>
      <c r="V977" t="str">
        <f>IF(U977="","",IF(U977="CA HT",SUMIF('[3]Correpondance  PREPA MARG'!A:A,'Prépa marge'!T977,'[3]Correpondance  PREPA MARG'!CO:CO),""))</f>
        <v/>
      </c>
      <c r="W977" t="str">
        <f t="shared" si="551"/>
        <v/>
      </c>
      <c r="X977">
        <f>IF(U977="","",IF(AND(U977="Marge ABACO (valeur)",X971=""),SUMIF('[3]Correpondance  PREPA MARG'!A:A,'Prépa marge'!T977,'[3]Correpondance  PREPA MARG'!DB:DB),""))</f>
        <v>0</v>
      </c>
      <c r="Y977" t="str">
        <f>IF(U977="","",IF(U977="Frais accessoires",SUMIF('[3]Correpondance  PREPA MARG'!A:A,'Prépa marge'!T977,'[3]Correpondance  PREPA MARG'!AO:AO),""))</f>
        <v/>
      </c>
      <c r="Z977" t="str">
        <f>IF(U977="","",IF(U977="Cotisation Centrale",SUMIF('[3]Correpondance  PREPA MARG'!A:A,'Prépa marge'!T977,'[3]Correpondance  PREPA MARG'!BO:BO),""))</f>
        <v/>
      </c>
      <c r="AA977" t="str">
        <f>IF(U977="","",IF(U977="CA HT REEL",SUMIF('[3]Correpondance  PREPA MARG'!A:A,'Prépa marge'!T977,'[3]Correpondance  PREPA MARG'!AB:AB),""))</f>
        <v/>
      </c>
      <c r="AB977" t="str">
        <f>IF(U977="","",IF(U977="CAMV REEL",SUMIF('[3]Correpondance  PREPA MARG'!A:A,'Prépa marge'!T977,'[3]Correpondance  PREPA MARG'!BB:BB),""))</f>
        <v/>
      </c>
      <c r="AC977" t="str">
        <f>IF(U977="","",IF(U977="démarque connue (valeur)",SUMIF('[3]Correpondance  PREPA MARG'!A:A,'Prépa marge'!T977,'[3]Correpondance  PREPA MARG'!DO:DO),""))</f>
        <v/>
      </c>
      <c r="AD977" s="2" t="str">
        <f t="shared" si="554"/>
        <v/>
      </c>
      <c r="AF977" t="s">
        <v>20</v>
      </c>
    </row>
    <row r="978" spans="1:32" hidden="1">
      <c r="A978" s="23"/>
      <c r="B978" s="23"/>
      <c r="C978" s="50" t="s">
        <v>21</v>
      </c>
      <c r="D978" s="51">
        <f t="shared" ref="D978:L978" si="558">IF(D975=0,0,D977/D975)</f>
        <v>0</v>
      </c>
      <c r="E978" s="51">
        <f t="shared" si="558"/>
        <v>0</v>
      </c>
      <c r="F978" s="51">
        <f t="shared" si="558"/>
        <v>0</v>
      </c>
      <c r="G978" s="51">
        <f t="shared" si="558"/>
        <v>0</v>
      </c>
      <c r="H978" s="51">
        <f t="shared" si="558"/>
        <v>0</v>
      </c>
      <c r="I978" s="51">
        <f t="shared" si="558"/>
        <v>0</v>
      </c>
      <c r="J978" s="51">
        <f t="shared" si="558"/>
        <v>0</v>
      </c>
      <c r="K978" s="51">
        <f t="shared" si="558"/>
        <v>0</v>
      </c>
      <c r="L978" s="51">
        <f t="shared" si="558"/>
        <v>0</v>
      </c>
      <c r="M978" s="51">
        <f>IF(M975=0,0,M977/M975)</f>
        <v>0</v>
      </c>
      <c r="N978" s="51">
        <f>IF(N975=0,0,N977/N975)</f>
        <v>0</v>
      </c>
      <c r="O978" s="51">
        <f>IF(O975=0,0,O977/O975)</f>
        <v>0</v>
      </c>
      <c r="P978" s="52">
        <f>IF(P975=0,0,P977/P975)</f>
        <v>0</v>
      </c>
      <c r="Q978" s="23"/>
      <c r="R978" s="53" t="s">
        <v>20</v>
      </c>
      <c r="S978" s="23"/>
      <c r="T978" s="23" t="str">
        <f>IF(COUNTIF('[3]Correpondance  PREPA MARG'!A:A,'Prépa marge'!C978)=0,IF(U977="démarque connue (valeur)","",T977),'Prépa marge'!C978)</f>
        <v/>
      </c>
      <c r="U978" s="23" t="str">
        <f t="shared" si="556"/>
        <v/>
      </c>
      <c r="V978" t="str">
        <f>IF(U978="","",IF(U978="CA HT",SUMIF('[3]Correpondance  PREPA MARG'!A:A,'Prépa marge'!T978,'[3]Correpondance  PREPA MARG'!CO:CO),""))</f>
        <v/>
      </c>
      <c r="W978" t="str">
        <f t="shared" si="551"/>
        <v/>
      </c>
      <c r="X978" t="str">
        <f>IF(U978="","",IF(AND(U978="Marge ABACO (valeur)",X972=""),SUMIF('[3]Correpondance  PREPA MARG'!A:A,'Prépa marge'!T978,'[3]Correpondance  PREPA MARG'!DB:DB),""))</f>
        <v/>
      </c>
      <c r="Y978" t="str">
        <f>IF(U978="","",IF(U978="Frais accessoires",SUMIF('[3]Correpondance  PREPA MARG'!A:A,'Prépa marge'!T978,'[3]Correpondance  PREPA MARG'!AO:AO),""))</f>
        <v/>
      </c>
      <c r="Z978" t="str">
        <f>IF(U978="","",IF(U978="Cotisation Centrale",SUMIF('[3]Correpondance  PREPA MARG'!A:A,'Prépa marge'!T978,'[3]Correpondance  PREPA MARG'!BO:BO),""))</f>
        <v/>
      </c>
      <c r="AA978" t="str">
        <f>IF(U978="","",IF(U978="CA HT REEL",SUMIF('[3]Correpondance  PREPA MARG'!A:A,'Prépa marge'!T978,'[3]Correpondance  PREPA MARG'!AB:AB),""))</f>
        <v/>
      </c>
      <c r="AB978" t="str">
        <f>IF(U978="","",IF(U978="CAMV REEL",SUMIF('[3]Correpondance  PREPA MARG'!A:A,'Prépa marge'!T978,'[3]Correpondance  PREPA MARG'!BB:BB),""))</f>
        <v/>
      </c>
      <c r="AC978" t="str">
        <f>IF(U978="","",IF(U978="démarque connue (valeur)",SUMIF('[3]Correpondance  PREPA MARG'!A:A,'Prépa marge'!T978,'[3]Correpondance  PREPA MARG'!DO:DO),""))</f>
        <v/>
      </c>
      <c r="AD978" s="2" t="str">
        <f t="shared" si="554"/>
        <v/>
      </c>
      <c r="AF978" t="s">
        <v>20</v>
      </c>
    </row>
    <row r="979" spans="1:32" hidden="1">
      <c r="A979" s="23"/>
      <c r="B979" s="23"/>
      <c r="C979" s="54" t="s">
        <v>3</v>
      </c>
      <c r="D979" s="35"/>
      <c r="E979" s="36"/>
      <c r="F979" s="36"/>
      <c r="G979" s="36"/>
      <c r="H979" s="36"/>
      <c r="I979" s="55"/>
      <c r="J979" s="55"/>
      <c r="K979" s="36"/>
      <c r="L979" s="36"/>
      <c r="M979" s="36"/>
      <c r="N979" s="36"/>
      <c r="O979" s="37"/>
      <c r="P979" s="56">
        <f>SUM(D979:O979)</f>
        <v>0</v>
      </c>
      <c r="Q979" s="23"/>
      <c r="R979" s="57" t="s">
        <v>20</v>
      </c>
      <c r="S979" s="23"/>
      <c r="T979" s="23" t="str">
        <f>IF(COUNTIF('[3]Correpondance  PREPA MARG'!A:A,'Prépa marge'!C979)=0,IF(U978="démarque connue (valeur)","",T978),'Prépa marge'!C979)</f>
        <v/>
      </c>
      <c r="U979" s="23" t="str">
        <f t="shared" si="556"/>
        <v>Frais accessoires</v>
      </c>
      <c r="V979" t="str">
        <f>IF(U979="","",IF(U979="CA HT",SUMIF('[3]Correpondance  PREPA MARG'!A:A,'Prépa marge'!T979,'[3]Correpondance  PREPA MARG'!CO:CO),""))</f>
        <v/>
      </c>
      <c r="W979" t="str">
        <f t="shared" si="551"/>
        <v/>
      </c>
      <c r="X979" t="str">
        <f>IF(U979="","",IF(AND(U979="Marge ABACO (valeur)",X973=""),SUMIF('[3]Correpondance  PREPA MARG'!A:A,'Prépa marge'!T979,'[3]Correpondance  PREPA MARG'!DB:DB),""))</f>
        <v/>
      </c>
      <c r="Y979">
        <f>IF(U979="","",IF(U979="Frais accessoires",SUMIF('[3]Correpondance  PREPA MARG'!A:A,'Prépa marge'!T979,'[3]Correpondance  PREPA MARG'!AO:AO),""))</f>
        <v>0</v>
      </c>
      <c r="Z979" t="str">
        <f>IF(U979="","",IF(U979="Cotisation Centrale",SUMIF('[3]Correpondance  PREPA MARG'!A:A,'Prépa marge'!T979,'[3]Correpondance  PREPA MARG'!BO:BO),""))</f>
        <v/>
      </c>
      <c r="AA979" t="str">
        <f>IF(U979="","",IF(U979="CA HT REEL",SUMIF('[3]Correpondance  PREPA MARG'!A:A,'Prépa marge'!T979,'[3]Correpondance  PREPA MARG'!AB:AB),""))</f>
        <v/>
      </c>
      <c r="AB979" t="str">
        <f>IF(U979="","",IF(U979="CAMV REEL",SUMIF('[3]Correpondance  PREPA MARG'!A:A,'Prépa marge'!T979,'[3]Correpondance  PREPA MARG'!BB:BB),""))</f>
        <v/>
      </c>
      <c r="AC979" t="str">
        <f>IF(U979="","",IF(U979="démarque connue (valeur)",SUMIF('[3]Correpondance  PREPA MARG'!A:A,'Prépa marge'!T979,'[3]Correpondance  PREPA MARG'!DO:DO),""))</f>
        <v/>
      </c>
      <c r="AD979" s="2" t="str">
        <f t="shared" si="554"/>
        <v/>
      </c>
      <c r="AF979" t="s">
        <v>20</v>
      </c>
    </row>
    <row r="980" spans="1:32" ht="15.75" hidden="1" thickBot="1">
      <c r="A980" s="23"/>
      <c r="B980" s="23"/>
      <c r="C980" s="58" t="s">
        <v>4</v>
      </c>
      <c r="D980" s="41"/>
      <c r="E980" s="42"/>
      <c r="F980" s="42"/>
      <c r="G980" s="42"/>
      <c r="H980" s="42"/>
      <c r="I980" s="42"/>
      <c r="J980" s="42"/>
      <c r="K980" s="42"/>
      <c r="L980" s="42"/>
      <c r="M980" s="42"/>
      <c r="N980" s="42"/>
      <c r="O980" s="43"/>
      <c r="P980" s="56">
        <f>SUM(D980:O980)</f>
        <v>0</v>
      </c>
      <c r="Q980" s="23"/>
      <c r="R980" s="57" t="s">
        <v>20</v>
      </c>
      <c r="S980" s="23"/>
      <c r="T980" s="23" t="str">
        <f>IF(COUNTIF('[3]Correpondance  PREPA MARG'!A:A,'Prépa marge'!C980)=0,IF(U979="démarque connue (valeur)","",T979),'Prépa marge'!C980)</f>
        <v/>
      </c>
      <c r="U980" s="23" t="str">
        <f t="shared" si="556"/>
        <v>Cotisation Centrale</v>
      </c>
      <c r="V980" t="str">
        <f>IF(U980="","",IF(U980="CA HT",SUMIF('[3]Correpondance  PREPA MARG'!A:A,'Prépa marge'!T980,'[3]Correpondance  PREPA MARG'!CO:CO),""))</f>
        <v/>
      </c>
      <c r="W980" t="str">
        <f t="shared" si="551"/>
        <v/>
      </c>
      <c r="X980" t="str">
        <f>IF(U980="","",IF(AND(U980="Marge ABACO (valeur)",X974=""),SUMIF('[3]Correpondance  PREPA MARG'!A:A,'Prépa marge'!T980,'[3]Correpondance  PREPA MARG'!DB:DB),""))</f>
        <v/>
      </c>
      <c r="Y980" t="str">
        <f>IF(U980="","",IF(U980="Frais accessoires",SUMIF('[3]Correpondance  PREPA MARG'!A:A,'Prépa marge'!T980,'[3]Correpondance  PREPA MARG'!AO:AO),""))</f>
        <v/>
      </c>
      <c r="Z980">
        <f>IF(U980="","",IF(U980="Cotisation Centrale",SUMIF('[3]Correpondance  PREPA MARG'!A:A,'Prépa marge'!T980,'[3]Correpondance  PREPA MARG'!BO:BO),""))</f>
        <v>0</v>
      </c>
      <c r="AA980" t="str">
        <f>IF(U980="","",IF(U980="CA HT REEL",SUMIF('[3]Correpondance  PREPA MARG'!A:A,'Prépa marge'!T980,'[3]Correpondance  PREPA MARG'!AB:AB),""))</f>
        <v/>
      </c>
      <c r="AB980" t="str">
        <f>IF(U980="","",IF(U980="CAMV REEL",SUMIF('[3]Correpondance  PREPA MARG'!A:A,'Prépa marge'!T980,'[3]Correpondance  PREPA MARG'!BB:BB),""))</f>
        <v/>
      </c>
      <c r="AC980" t="str">
        <f>IF(U980="","",IF(U980="démarque connue (valeur)",SUMIF('[3]Correpondance  PREPA MARG'!A:A,'Prépa marge'!T980,'[3]Correpondance  PREPA MARG'!DO:DO),""))</f>
        <v/>
      </c>
      <c r="AD980" s="2" t="str">
        <f t="shared" si="554"/>
        <v/>
      </c>
      <c r="AF980" t="s">
        <v>20</v>
      </c>
    </row>
    <row r="981" spans="1:32" hidden="1">
      <c r="A981" s="23"/>
      <c r="B981" s="23"/>
      <c r="C981" s="59" t="s">
        <v>22</v>
      </c>
      <c r="D981" s="60">
        <f t="shared" ref="D981:L981" si="559">IF(D987&lt;&gt;0,(D979+D980)/D987,0)</f>
        <v>0</v>
      </c>
      <c r="E981" s="60">
        <f t="shared" si="559"/>
        <v>0</v>
      </c>
      <c r="F981" s="60">
        <f t="shared" si="559"/>
        <v>0</v>
      </c>
      <c r="G981" s="60">
        <f t="shared" si="559"/>
        <v>0</v>
      </c>
      <c r="H981" s="60">
        <f t="shared" si="559"/>
        <v>0</v>
      </c>
      <c r="I981" s="60">
        <f t="shared" si="559"/>
        <v>0</v>
      </c>
      <c r="J981" s="60">
        <f t="shared" si="559"/>
        <v>0</v>
      </c>
      <c r="K981" s="60">
        <f t="shared" si="559"/>
        <v>0</v>
      </c>
      <c r="L981" s="60">
        <f t="shared" si="559"/>
        <v>0</v>
      </c>
      <c r="M981" s="60">
        <f>IF(M987&lt;&gt;0,(M979+M980)/M987,0)</f>
        <v>0</v>
      </c>
      <c r="N981" s="60">
        <f>IF(N987&lt;&gt;0,(N979+N980)/N987,0)</f>
        <v>0</v>
      </c>
      <c r="O981" s="60">
        <f>IF(O987&lt;&gt;0,(O979+O980)/O987,0)</f>
        <v>0</v>
      </c>
      <c r="P981" s="61">
        <f>IF(P987&lt;&gt;0,(P979+P980)/P987,0)</f>
        <v>0</v>
      </c>
      <c r="Q981" s="23"/>
      <c r="R981" s="62" t="s">
        <v>20</v>
      </c>
      <c r="S981" s="23"/>
      <c r="T981" s="23" t="str">
        <f>IF(COUNTIF('[3]Correpondance  PREPA MARG'!A:A,'Prépa marge'!C981)=0,IF(U980="démarque connue (valeur)","",T980),'Prépa marge'!C981)</f>
        <v/>
      </c>
      <c r="U981" s="23" t="str">
        <f t="shared" si="556"/>
        <v/>
      </c>
      <c r="V981" t="str">
        <f>IF(U981="","",IF(U981="CA HT",SUMIF('[3]Correpondance  PREPA MARG'!A:A,'Prépa marge'!T981,'[3]Correpondance  PREPA MARG'!CO:CO),""))</f>
        <v/>
      </c>
      <c r="W981" t="str">
        <f t="shared" si="551"/>
        <v/>
      </c>
      <c r="X981" t="str">
        <f>IF(U981="","",IF(AND(U981="Marge ABACO (valeur)",X975=""),SUMIF('[3]Correpondance  PREPA MARG'!A:A,'Prépa marge'!T981,'[3]Correpondance  PREPA MARG'!DB:DB),""))</f>
        <v/>
      </c>
      <c r="Y981" t="str">
        <f>IF(U981="","",IF(U981="Frais accessoires",SUMIF('[3]Correpondance  PREPA MARG'!A:A,'Prépa marge'!T981,'[3]Correpondance  PREPA MARG'!AO:AO),""))</f>
        <v/>
      </c>
      <c r="Z981" t="str">
        <f>IF(U981="","",IF(U981="Cotisation Centrale",SUMIF('[3]Correpondance  PREPA MARG'!A:A,'Prépa marge'!T981,'[3]Correpondance  PREPA MARG'!BO:BO),""))</f>
        <v/>
      </c>
      <c r="AA981" t="str">
        <f>IF(U981="","",IF(U981="CA HT REEL",SUMIF('[3]Correpondance  PREPA MARG'!A:A,'Prépa marge'!T981,'[3]Correpondance  PREPA MARG'!AB:AB),""))</f>
        <v/>
      </c>
      <c r="AB981" t="str">
        <f>IF(U981="","",IF(U981="CAMV REEL",SUMIF('[3]Correpondance  PREPA MARG'!A:A,'Prépa marge'!T981,'[3]Correpondance  PREPA MARG'!BB:BB),""))</f>
        <v/>
      </c>
      <c r="AC981" t="str">
        <f>IF(U981="","",IF(U981="démarque connue (valeur)",SUMIF('[3]Correpondance  PREPA MARG'!A:A,'Prépa marge'!T981,'[3]Correpondance  PREPA MARG'!DO:DO),""))</f>
        <v/>
      </c>
      <c r="AD981" s="2" t="str">
        <f t="shared" si="554"/>
        <v/>
      </c>
      <c r="AF981" t="s">
        <v>20</v>
      </c>
    </row>
    <row r="982" spans="1:32" hidden="1">
      <c r="A982" s="23"/>
      <c r="B982" s="23"/>
      <c r="C982" s="63" t="s">
        <v>23</v>
      </c>
      <c r="D982" s="64">
        <f>D976+D979+D980</f>
        <v>0</v>
      </c>
      <c r="E982" s="64">
        <f t="shared" ref="E982:L982" si="560">E976+E979+E980</f>
        <v>0</v>
      </c>
      <c r="F982" s="64">
        <f t="shared" si="560"/>
        <v>0</v>
      </c>
      <c r="G982" s="64">
        <f t="shared" si="560"/>
        <v>0</v>
      </c>
      <c r="H982" s="64">
        <f t="shared" si="560"/>
        <v>0</v>
      </c>
      <c r="I982" s="64">
        <f t="shared" si="560"/>
        <v>0</v>
      </c>
      <c r="J982" s="64">
        <f t="shared" si="560"/>
        <v>0</v>
      </c>
      <c r="K982" s="64">
        <f t="shared" si="560"/>
        <v>0</v>
      </c>
      <c r="L982" s="64">
        <f t="shared" si="560"/>
        <v>0</v>
      </c>
      <c r="M982" s="64">
        <f>M976+M979+M980</f>
        <v>0</v>
      </c>
      <c r="N982" s="64">
        <f>N976+N979+N980</f>
        <v>0</v>
      </c>
      <c r="O982" s="64">
        <f>O976+O979+O980</f>
        <v>0</v>
      </c>
      <c r="P982" s="65">
        <f>SUM(D982:O982)</f>
        <v>0</v>
      </c>
      <c r="Q982" s="23"/>
      <c r="R982" s="66" t="s">
        <v>20</v>
      </c>
      <c r="S982" s="23"/>
      <c r="T982" s="23" t="str">
        <f>IF(COUNTIF('[3]Correpondance  PREPA MARG'!A:A,'Prépa marge'!C982)=0,IF(U981="démarque connue (valeur)","",T981),'Prépa marge'!C982)</f>
        <v/>
      </c>
      <c r="U982" s="23" t="str">
        <f t="shared" si="556"/>
        <v/>
      </c>
      <c r="V982" t="str">
        <f>IF(U982="","",IF(U982="CA HT",SUMIF('[3]Correpondance  PREPA MARG'!A:A,'Prépa marge'!T982,'[3]Correpondance  PREPA MARG'!CO:CO),""))</f>
        <v/>
      </c>
      <c r="W982" t="str">
        <f t="shared" si="551"/>
        <v/>
      </c>
      <c r="X982" t="str">
        <f>IF(U982="","",IF(AND(U982="Marge ABACO (valeur)",X976=""),SUMIF('[3]Correpondance  PREPA MARG'!A:A,'Prépa marge'!T982,'[3]Correpondance  PREPA MARG'!DB:DB),""))</f>
        <v/>
      </c>
      <c r="Y982" t="str">
        <f>IF(U982="","",IF(U982="Frais accessoires",SUMIF('[3]Correpondance  PREPA MARG'!A:A,'Prépa marge'!T982,'[3]Correpondance  PREPA MARG'!AO:AO),""))</f>
        <v/>
      </c>
      <c r="Z982" t="str">
        <f>IF(U982="","",IF(U982="Cotisation Centrale",SUMIF('[3]Correpondance  PREPA MARG'!A:A,'Prépa marge'!T982,'[3]Correpondance  PREPA MARG'!BO:BO),""))</f>
        <v/>
      </c>
      <c r="AA982" t="str">
        <f>IF(U982="","",IF(U982="CA HT REEL",SUMIF('[3]Correpondance  PREPA MARG'!A:A,'Prépa marge'!T982,'[3]Correpondance  PREPA MARG'!AB:AB),""))</f>
        <v/>
      </c>
      <c r="AB982" t="str">
        <f>IF(U982="","",IF(U982="CAMV REEL",SUMIF('[3]Correpondance  PREPA MARG'!A:A,'Prépa marge'!T982,'[3]Correpondance  PREPA MARG'!BB:BB),""))</f>
        <v/>
      </c>
      <c r="AC982" t="str">
        <f>IF(U982="","",IF(U982="démarque connue (valeur)",SUMIF('[3]Correpondance  PREPA MARG'!A:A,'Prépa marge'!T982,'[3]Correpondance  PREPA MARG'!DO:DO),""))</f>
        <v/>
      </c>
      <c r="AD982" s="2" t="str">
        <f t="shared" si="554"/>
        <v/>
      </c>
      <c r="AF982" t="s">
        <v>20</v>
      </c>
    </row>
    <row r="983" spans="1:32" hidden="1">
      <c r="A983" s="23"/>
      <c r="B983" s="23"/>
      <c r="C983" s="63" t="s">
        <v>19</v>
      </c>
      <c r="D983" s="64">
        <f t="shared" ref="D983:L983" si="561">D975-D982</f>
        <v>0</v>
      </c>
      <c r="E983" s="64">
        <f t="shared" si="561"/>
        <v>0</v>
      </c>
      <c r="F983" s="64">
        <f t="shared" si="561"/>
        <v>0</v>
      </c>
      <c r="G983" s="64">
        <f t="shared" si="561"/>
        <v>0</v>
      </c>
      <c r="H983" s="64">
        <f t="shared" si="561"/>
        <v>0</v>
      </c>
      <c r="I983" s="64">
        <f t="shared" si="561"/>
        <v>0</v>
      </c>
      <c r="J983" s="64">
        <f t="shared" si="561"/>
        <v>0</v>
      </c>
      <c r="K983" s="64">
        <f t="shared" si="561"/>
        <v>0</v>
      </c>
      <c r="L983" s="64">
        <f t="shared" si="561"/>
        <v>0</v>
      </c>
      <c r="M983" s="64">
        <f>M975-M982</f>
        <v>0</v>
      </c>
      <c r="N983" s="64">
        <f>N975-N982</f>
        <v>0</v>
      </c>
      <c r="O983" s="64">
        <f>O975-O982</f>
        <v>0</v>
      </c>
      <c r="P983" s="65">
        <f>SUM(D983:O983)</f>
        <v>0</v>
      </c>
      <c r="Q983" s="23"/>
      <c r="R983" s="66" t="s">
        <v>20</v>
      </c>
      <c r="S983" s="23"/>
      <c r="T983" s="23" t="str">
        <f>IF(COUNTIF('[3]Correpondance  PREPA MARG'!A:A,'Prépa marge'!C983)=0,IF(U982="démarque connue (valeur)","",T982),'Prépa marge'!C983)</f>
        <v/>
      </c>
      <c r="U983" s="23" t="str">
        <f t="shared" si="556"/>
        <v>Marge ABACO (valeur)</v>
      </c>
      <c r="V983" t="str">
        <f>IF(U983="","",IF(U983="CA HT",SUMIF('[3]Correpondance  PREPA MARG'!A:A,'Prépa marge'!T983,'[3]Correpondance  PREPA MARG'!CO:CO),""))</f>
        <v/>
      </c>
      <c r="W983" t="str">
        <f t="shared" si="551"/>
        <v/>
      </c>
      <c r="X983" t="str">
        <f>IF(U983="","",IF(AND(U983="Marge ABACO (valeur)",X977=""),SUMIF('[3]Correpondance  PREPA MARG'!A:A,'Prépa marge'!T983,'[3]Correpondance  PREPA MARG'!DB:DB),""))</f>
        <v/>
      </c>
      <c r="Y983" t="str">
        <f>IF(U983="","",IF(U983="Frais accessoires",SUMIF('[3]Correpondance  PREPA MARG'!A:A,'Prépa marge'!T983,'[3]Correpondance  PREPA MARG'!AO:AO),""))</f>
        <v/>
      </c>
      <c r="Z983" t="str">
        <f>IF(U983="","",IF(U983="Cotisation Centrale",SUMIF('[3]Correpondance  PREPA MARG'!A:A,'Prépa marge'!T983,'[3]Correpondance  PREPA MARG'!BO:BO),""))</f>
        <v/>
      </c>
      <c r="AA983" t="str">
        <f>IF(U983="","",IF(U983="CA HT REEL",SUMIF('[3]Correpondance  PREPA MARG'!A:A,'Prépa marge'!T983,'[3]Correpondance  PREPA MARG'!AB:AB),""))</f>
        <v/>
      </c>
      <c r="AB983" t="str">
        <f>IF(U983="","",IF(U983="CAMV REEL",SUMIF('[3]Correpondance  PREPA MARG'!A:A,'Prépa marge'!T983,'[3]Correpondance  PREPA MARG'!BB:BB),""))</f>
        <v/>
      </c>
      <c r="AC983" t="str">
        <f>IF(U983="","",IF(U983="démarque connue (valeur)",SUMIF('[3]Correpondance  PREPA MARG'!A:A,'Prépa marge'!T983,'[3]Correpondance  PREPA MARG'!DO:DO),""))</f>
        <v/>
      </c>
      <c r="AD983" s="2" t="str">
        <f t="shared" si="554"/>
        <v/>
      </c>
      <c r="AF983" t="s">
        <v>20</v>
      </c>
    </row>
    <row r="984" spans="1:32" hidden="1">
      <c r="A984" s="23"/>
      <c r="B984" s="23"/>
      <c r="C984" s="50" t="s">
        <v>24</v>
      </c>
      <c r="D984" s="67">
        <f t="shared" ref="D984:L984" si="562">IF(D975=0,0,D983/D975)</f>
        <v>0</v>
      </c>
      <c r="E984" s="67">
        <f t="shared" si="562"/>
        <v>0</v>
      </c>
      <c r="F984" s="67">
        <f t="shared" si="562"/>
        <v>0</v>
      </c>
      <c r="G984" s="67">
        <f t="shared" si="562"/>
        <v>0</v>
      </c>
      <c r="H984" s="67">
        <f t="shared" si="562"/>
        <v>0</v>
      </c>
      <c r="I984" s="67">
        <f t="shared" si="562"/>
        <v>0</v>
      </c>
      <c r="J984" s="67">
        <f t="shared" si="562"/>
        <v>0</v>
      </c>
      <c r="K984" s="67">
        <f t="shared" si="562"/>
        <v>0</v>
      </c>
      <c r="L984" s="67">
        <f t="shared" si="562"/>
        <v>0</v>
      </c>
      <c r="M984" s="67">
        <f>IF(M975=0,0,M983/M975)</f>
        <v>0</v>
      </c>
      <c r="N984" s="67">
        <f>IF(N975=0,0,N983/N975)</f>
        <v>0</v>
      </c>
      <c r="O984" s="67">
        <f>IF(O975=0,0,O983/O975)</f>
        <v>0</v>
      </c>
      <c r="P984" s="67">
        <f>IF(P975=0,0,P983/P975)</f>
        <v>0</v>
      </c>
      <c r="Q984" s="23"/>
      <c r="R984" s="68" t="s">
        <v>20</v>
      </c>
      <c r="S984" s="23"/>
      <c r="T984" s="23" t="str">
        <f>IF(COUNTIF('[3]Correpondance  PREPA MARG'!A:A,'Prépa marge'!C984)=0,IF(U983="démarque connue (valeur)","",T983),'Prépa marge'!C984)</f>
        <v/>
      </c>
      <c r="U984" s="23" t="str">
        <f t="shared" si="556"/>
        <v/>
      </c>
      <c r="V984" t="str">
        <f>IF(U984="","",IF(U984="CA HT",SUMIF('[3]Correpondance  PREPA MARG'!A:A,'Prépa marge'!T984,'[3]Correpondance  PREPA MARG'!CO:CO),""))</f>
        <v/>
      </c>
      <c r="W984" t="str">
        <f t="shared" si="551"/>
        <v/>
      </c>
      <c r="X984" t="str">
        <f>IF(U984="","",IF(AND(U984="Marge ABACO (valeur)",X978=""),SUMIF('[3]Correpondance  PREPA MARG'!A:A,'Prépa marge'!T984,'[3]Correpondance  PREPA MARG'!DB:DB),""))</f>
        <v/>
      </c>
      <c r="Y984" t="str">
        <f>IF(U984="","",IF(U984="Frais accessoires",SUMIF('[3]Correpondance  PREPA MARG'!A:A,'Prépa marge'!T984,'[3]Correpondance  PREPA MARG'!AO:AO),""))</f>
        <v/>
      </c>
      <c r="Z984" t="str">
        <f>IF(U984="","",IF(U984="Cotisation Centrale",SUMIF('[3]Correpondance  PREPA MARG'!A:A,'Prépa marge'!T984,'[3]Correpondance  PREPA MARG'!BO:BO),""))</f>
        <v/>
      </c>
      <c r="AA984" t="str">
        <f>IF(U984="","",IF(U984="CA HT REEL",SUMIF('[3]Correpondance  PREPA MARG'!A:A,'Prépa marge'!T984,'[3]Correpondance  PREPA MARG'!AB:AB),""))</f>
        <v/>
      </c>
      <c r="AB984" t="str">
        <f>IF(U984="","",IF(U984="CAMV REEL",SUMIF('[3]Correpondance  PREPA MARG'!A:A,'Prépa marge'!T984,'[3]Correpondance  PREPA MARG'!BB:BB),""))</f>
        <v/>
      </c>
      <c r="AC984" t="str">
        <f>IF(U984="","",IF(U984="démarque connue (valeur)",SUMIF('[3]Correpondance  PREPA MARG'!A:A,'Prépa marge'!T984,'[3]Correpondance  PREPA MARG'!DO:DO),""))</f>
        <v/>
      </c>
      <c r="AD984" s="2" t="str">
        <f t="shared" si="554"/>
        <v/>
      </c>
      <c r="AF984" t="s">
        <v>20</v>
      </c>
    </row>
    <row r="985" spans="1:32" hidden="1">
      <c r="A985" s="23"/>
      <c r="B985" s="23"/>
      <c r="C985" s="23"/>
      <c r="D985" s="23"/>
      <c r="E985" s="23"/>
      <c r="F985" s="23"/>
      <c r="G985" s="23"/>
      <c r="H985" s="23"/>
      <c r="I985" s="23"/>
      <c r="J985" s="23"/>
      <c r="K985" s="23"/>
      <c r="L985" s="23"/>
      <c r="M985" s="23"/>
      <c r="N985" s="23"/>
      <c r="O985" s="23"/>
      <c r="P985" s="23"/>
      <c r="Q985" s="23"/>
      <c r="R985" s="29" t="s">
        <v>20</v>
      </c>
      <c r="S985" s="23"/>
      <c r="T985" s="23" t="str">
        <f>IF(COUNTIF('[3]Correpondance  PREPA MARG'!A:A,'Prépa marge'!C985)=0,IF(U984="démarque connue (valeur)","",T984),'Prépa marge'!C985)</f>
        <v/>
      </c>
      <c r="U985" s="23" t="str">
        <f t="shared" si="556"/>
        <v/>
      </c>
      <c r="V985" t="str">
        <f>IF(U985="","",IF(U985="CA HT",SUMIF('[3]Correpondance  PREPA MARG'!A:A,'Prépa marge'!T985,'[3]Correpondance  PREPA MARG'!CO:CO),""))</f>
        <v/>
      </c>
      <c r="W985" t="str">
        <f t="shared" si="551"/>
        <v/>
      </c>
      <c r="X985" t="str">
        <f>IF(U985="","",IF(AND(U985="Marge ABACO (valeur)",X979=""),SUMIF('[3]Correpondance  PREPA MARG'!A:A,'Prépa marge'!T985,'[3]Correpondance  PREPA MARG'!DB:DB),""))</f>
        <v/>
      </c>
      <c r="Y985" t="str">
        <f>IF(U985="","",IF(U985="Frais accessoires",SUMIF('[3]Correpondance  PREPA MARG'!A:A,'Prépa marge'!T985,'[3]Correpondance  PREPA MARG'!AO:AO),""))</f>
        <v/>
      </c>
      <c r="Z985" t="str">
        <f>IF(U985="","",IF(U985="Cotisation Centrale",SUMIF('[3]Correpondance  PREPA MARG'!A:A,'Prépa marge'!T985,'[3]Correpondance  PREPA MARG'!BO:BO),""))</f>
        <v/>
      </c>
      <c r="AA985" t="str">
        <f>IF(U985="","",IF(U985="CA HT REEL",SUMIF('[3]Correpondance  PREPA MARG'!A:A,'Prépa marge'!T985,'[3]Correpondance  PREPA MARG'!AB:AB),""))</f>
        <v/>
      </c>
      <c r="AB985" t="str">
        <f>IF(U985="","",IF(U985="CAMV REEL",SUMIF('[3]Correpondance  PREPA MARG'!A:A,'Prépa marge'!T985,'[3]Correpondance  PREPA MARG'!BB:BB),""))</f>
        <v/>
      </c>
      <c r="AC985" t="str">
        <f>IF(U985="","",IF(U985="démarque connue (valeur)",SUMIF('[3]Correpondance  PREPA MARG'!A:A,'Prépa marge'!T985,'[3]Correpondance  PREPA MARG'!DO:DO),""))</f>
        <v/>
      </c>
      <c r="AD985" s="2" t="str">
        <f t="shared" si="554"/>
        <v/>
      </c>
      <c r="AF985" t="s">
        <v>20</v>
      </c>
    </row>
    <row r="986" spans="1:32" hidden="1">
      <c r="A986" s="23"/>
      <c r="B986" s="23"/>
      <c r="C986" s="30" t="s">
        <v>25</v>
      </c>
      <c r="D986" s="31"/>
      <c r="E986" s="31"/>
      <c r="F986" s="31"/>
      <c r="G986" s="31"/>
      <c r="H986" s="31"/>
      <c r="I986" s="31"/>
      <c r="J986" s="31"/>
      <c r="K986" s="31"/>
      <c r="L986" s="31"/>
      <c r="M986" s="31"/>
      <c r="N986" s="31"/>
      <c r="O986" s="31"/>
      <c r="P986" s="32"/>
      <c r="Q986" s="23"/>
      <c r="R986" s="33" t="s">
        <v>20</v>
      </c>
      <c r="S986" s="23"/>
      <c r="T986" s="23" t="str">
        <f>IF(COUNTIF('[3]Correpondance  PREPA MARG'!A:A,'Prépa marge'!C986)=0,IF(U985="démarque connue (valeur)","",T985),'Prépa marge'!C986)</f>
        <v/>
      </c>
      <c r="U986" s="23" t="str">
        <f t="shared" si="556"/>
        <v/>
      </c>
      <c r="V986" t="str">
        <f>IF(U986="","",IF(U986="CA HT",SUMIF('[3]Correpondance  PREPA MARG'!A:A,'Prépa marge'!T986,'[3]Correpondance  PREPA MARG'!CO:CO),""))</f>
        <v/>
      </c>
      <c r="W986" t="str">
        <f t="shared" si="551"/>
        <v/>
      </c>
      <c r="X986" t="str">
        <f>IF(U986="","",IF(AND(U986="Marge ABACO (valeur)",X980=""),SUMIF('[3]Correpondance  PREPA MARG'!A:A,'Prépa marge'!T986,'[3]Correpondance  PREPA MARG'!DB:DB),""))</f>
        <v/>
      </c>
      <c r="Y986" t="str">
        <f>IF(U986="","",IF(U986="Frais accessoires",SUMIF('[3]Correpondance  PREPA MARG'!A:A,'Prépa marge'!T986,'[3]Correpondance  PREPA MARG'!AO:AO),""))</f>
        <v/>
      </c>
      <c r="Z986" t="str">
        <f>IF(U986="","",IF(U986="Cotisation Centrale",SUMIF('[3]Correpondance  PREPA MARG'!A:A,'Prépa marge'!T986,'[3]Correpondance  PREPA MARG'!BO:BO),""))</f>
        <v/>
      </c>
      <c r="AA986" t="str">
        <f>IF(U986="","",IF(U986="CA HT REEL",SUMIF('[3]Correpondance  PREPA MARG'!A:A,'Prépa marge'!T986,'[3]Correpondance  PREPA MARG'!AB:AB),""))</f>
        <v/>
      </c>
      <c r="AB986" t="str">
        <f>IF(U986="","",IF(U986="CAMV REEL",SUMIF('[3]Correpondance  PREPA MARG'!A:A,'Prépa marge'!T986,'[3]Correpondance  PREPA MARG'!BB:BB),""))</f>
        <v/>
      </c>
      <c r="AC986" t="str">
        <f>IF(U986="","",IF(U986="démarque connue (valeur)",SUMIF('[3]Correpondance  PREPA MARG'!A:A,'Prépa marge'!T986,'[3]Correpondance  PREPA MARG'!DO:DO),""))</f>
        <v/>
      </c>
      <c r="AD986" s="2" t="str">
        <f t="shared" si="554"/>
        <v/>
      </c>
      <c r="AF986" t="s">
        <v>20</v>
      </c>
    </row>
    <row r="987" spans="1:32" hidden="1">
      <c r="A987" s="23"/>
      <c r="B987" s="23"/>
      <c r="C987" s="69" t="s">
        <v>5</v>
      </c>
      <c r="D987" s="35"/>
      <c r="E987" s="36"/>
      <c r="F987" s="36"/>
      <c r="G987" s="36"/>
      <c r="H987" s="36"/>
      <c r="I987" s="36"/>
      <c r="J987" s="55"/>
      <c r="K987" s="55"/>
      <c r="L987" s="55"/>
      <c r="M987" s="55"/>
      <c r="N987" s="55"/>
      <c r="O987" s="70"/>
      <c r="P987" s="38">
        <f>SUM(D987:O987)</f>
        <v>0</v>
      </c>
      <c r="Q987" s="23"/>
      <c r="R987" s="39" t="s">
        <v>20</v>
      </c>
      <c r="S987" s="23"/>
      <c r="T987" s="23" t="str">
        <f>IF(COUNTIF('[3]Correpondance  PREPA MARG'!A:A,'Prépa marge'!C987)=0,IF(U986="démarque connue (valeur)","",T986),'Prépa marge'!C987)</f>
        <v/>
      </c>
      <c r="U987" s="23" t="str">
        <f t="shared" si="556"/>
        <v>CA HT REEL</v>
      </c>
      <c r="V987" t="str">
        <f>IF(U987="","",IF(U987="CA HT",SUMIF('[3]Correpondance  PREPA MARG'!A:A,'Prépa marge'!T987,'[3]Correpondance  PREPA MARG'!CO:CO),""))</f>
        <v/>
      </c>
      <c r="W987" t="str">
        <f t="shared" si="551"/>
        <v/>
      </c>
      <c r="X987" t="str">
        <f>IF(U987="","",IF(AND(U987="Marge ABACO (valeur)",X981=""),SUMIF('[3]Correpondance  PREPA MARG'!A:A,'Prépa marge'!T987,'[3]Correpondance  PREPA MARG'!DB:DB),""))</f>
        <v/>
      </c>
      <c r="Y987" t="str">
        <f>IF(U987="","",IF(U987="Frais accessoires",SUMIF('[3]Correpondance  PREPA MARG'!A:A,'Prépa marge'!T987,'[3]Correpondance  PREPA MARG'!AO:AO),""))</f>
        <v/>
      </c>
      <c r="Z987" t="str">
        <f>IF(U987="","",IF(U987="Cotisation Centrale",SUMIF('[3]Correpondance  PREPA MARG'!A:A,'Prépa marge'!T987,'[3]Correpondance  PREPA MARG'!BO:BO),""))</f>
        <v/>
      </c>
      <c r="AA987">
        <f>IF(U987="","",IF(U987="CA HT REEL",SUMIF('[3]Correpondance  PREPA MARG'!A:A,'Prépa marge'!T987,'[3]Correpondance  PREPA MARG'!AB:AB),""))</f>
        <v>0</v>
      </c>
      <c r="AB987" t="str">
        <f>IF(U987="","",IF(U987="CAMV REEL",SUMIF('[3]Correpondance  PREPA MARG'!A:A,'Prépa marge'!T987,'[3]Correpondance  PREPA MARG'!BB:BB),""))</f>
        <v/>
      </c>
      <c r="AC987" t="str">
        <f>IF(U987="","",IF(U987="démarque connue (valeur)",SUMIF('[3]Correpondance  PREPA MARG'!A:A,'Prépa marge'!T987,'[3]Correpondance  PREPA MARG'!DO:DO),""))</f>
        <v/>
      </c>
      <c r="AD987" s="2" t="str">
        <f t="shared" si="554"/>
        <v/>
      </c>
      <c r="AF987" t="s">
        <v>20</v>
      </c>
    </row>
    <row r="988" spans="1:32" ht="15.75" hidden="1" thickBot="1">
      <c r="A988" s="23"/>
      <c r="B988" s="23"/>
      <c r="C988" s="58" t="s">
        <v>6</v>
      </c>
      <c r="D988" s="41"/>
      <c r="E988" s="42"/>
      <c r="F988" s="42"/>
      <c r="G988" s="42"/>
      <c r="H988" s="42"/>
      <c r="I988" s="42"/>
      <c r="J988" s="71"/>
      <c r="K988" s="71"/>
      <c r="L988" s="71"/>
      <c r="M988" s="71"/>
      <c r="N988" s="71"/>
      <c r="O988" s="72"/>
      <c r="P988" s="56">
        <f>SUM(D988:O988)</f>
        <v>0</v>
      </c>
      <c r="Q988" s="23"/>
      <c r="R988" s="57" t="s">
        <v>20</v>
      </c>
      <c r="S988" s="23"/>
      <c r="T988" s="23" t="str">
        <f>IF(COUNTIF('[3]Correpondance  PREPA MARG'!A:A,'Prépa marge'!C988)=0,IF(U987="démarque connue (valeur)","",T987),'Prépa marge'!C988)</f>
        <v/>
      </c>
      <c r="U988" s="23" t="str">
        <f t="shared" si="556"/>
        <v>CAMV REEL</v>
      </c>
      <c r="V988" t="str">
        <f>IF(U988="","",IF(U988="CA HT",SUMIF('[3]Correpondance  PREPA MARG'!A:A,'Prépa marge'!T988,'[3]Correpondance  PREPA MARG'!CO:CO),""))</f>
        <v/>
      </c>
      <c r="W988" t="str">
        <f t="shared" si="551"/>
        <v/>
      </c>
      <c r="X988" t="str">
        <f>IF(U988="","",IF(AND(U988="Marge ABACO (valeur)",X982=""),SUMIF('[3]Correpondance  PREPA MARG'!A:A,'Prépa marge'!T988,'[3]Correpondance  PREPA MARG'!DB:DB),""))</f>
        <v/>
      </c>
      <c r="Y988" t="str">
        <f>IF(U988="","",IF(U988="Frais accessoires",SUMIF('[3]Correpondance  PREPA MARG'!A:A,'Prépa marge'!T988,'[3]Correpondance  PREPA MARG'!AO:AO),""))</f>
        <v/>
      </c>
      <c r="Z988" t="str">
        <f>IF(U988="","",IF(U988="Cotisation Centrale",SUMIF('[3]Correpondance  PREPA MARG'!A:A,'Prépa marge'!T988,'[3]Correpondance  PREPA MARG'!BO:BO),""))</f>
        <v/>
      </c>
      <c r="AA988" t="str">
        <f>IF(U988="","",IF(U988="CA HT REEL",SUMIF('[3]Correpondance  PREPA MARG'!A:A,'Prépa marge'!T988,'[3]Correpondance  PREPA MARG'!AB:AB),""))</f>
        <v/>
      </c>
      <c r="AB988">
        <f>IF(U988="","",IF(U988="CAMV REEL",SUMIF('[3]Correpondance  PREPA MARG'!A:A,'Prépa marge'!T988,'[3]Correpondance  PREPA MARG'!BB:BB),""))</f>
        <v>0</v>
      </c>
      <c r="AC988" t="str">
        <f>IF(U988="","",IF(U988="démarque connue (valeur)",SUMIF('[3]Correpondance  PREPA MARG'!A:A,'Prépa marge'!T988,'[3]Correpondance  PREPA MARG'!DO:DO),""))</f>
        <v/>
      </c>
      <c r="AD988" s="2" t="str">
        <f t="shared" si="554"/>
        <v/>
      </c>
      <c r="AF988" t="s">
        <v>20</v>
      </c>
    </row>
    <row r="989" spans="1:32" hidden="1">
      <c r="A989" s="23"/>
      <c r="B989" s="23"/>
      <c r="C989" s="59" t="s">
        <v>26</v>
      </c>
      <c r="D989" s="73">
        <f t="shared" ref="D989:L989" si="563">D987-D988-D979-D980</f>
        <v>0</v>
      </c>
      <c r="E989" s="73">
        <f t="shared" si="563"/>
        <v>0</v>
      </c>
      <c r="F989" s="73">
        <f t="shared" si="563"/>
        <v>0</v>
      </c>
      <c r="G989" s="73">
        <f t="shared" si="563"/>
        <v>0</v>
      </c>
      <c r="H989" s="73">
        <f t="shared" si="563"/>
        <v>0</v>
      </c>
      <c r="I989" s="73">
        <f t="shared" si="563"/>
        <v>0</v>
      </c>
      <c r="J989" s="73">
        <f t="shared" si="563"/>
        <v>0</v>
      </c>
      <c r="K989" s="73">
        <f t="shared" si="563"/>
        <v>0</v>
      </c>
      <c r="L989" s="73">
        <f t="shared" si="563"/>
        <v>0</v>
      </c>
      <c r="M989" s="73">
        <f>M987-M988-M979-M980</f>
        <v>0</v>
      </c>
      <c r="N989" s="73">
        <f>N987-N988-N979-N980</f>
        <v>0</v>
      </c>
      <c r="O989" s="73">
        <f>O987-O988-O979-O980</f>
        <v>0</v>
      </c>
      <c r="P989" s="74">
        <f>SUM(D989:O989)</f>
        <v>0</v>
      </c>
      <c r="Q989" s="23"/>
      <c r="R989" s="57" t="s">
        <v>20</v>
      </c>
      <c r="S989" s="23"/>
      <c r="T989" s="23" t="str">
        <f>IF(COUNTIF('[3]Correpondance  PREPA MARG'!A:A,'Prépa marge'!C989)=0,IF(U988="démarque connue (valeur)","",T988),'Prépa marge'!C989)</f>
        <v/>
      </c>
      <c r="U989" s="23" t="str">
        <f t="shared" si="556"/>
        <v/>
      </c>
      <c r="V989" t="str">
        <f>IF(U989="","",IF(U989="CA HT",SUMIF('[3]Correpondance  PREPA MARG'!A:A,'Prépa marge'!T989,'[3]Correpondance  PREPA MARG'!CO:CO),""))</f>
        <v/>
      </c>
      <c r="W989" t="str">
        <f t="shared" si="551"/>
        <v/>
      </c>
      <c r="X989" t="str">
        <f>IF(U989="","",IF(AND(U989="Marge ABACO (valeur)",X983=""),SUMIF('[3]Correpondance  PREPA MARG'!A:A,'Prépa marge'!T989,'[3]Correpondance  PREPA MARG'!DB:DB),""))</f>
        <v/>
      </c>
      <c r="Y989" t="str">
        <f>IF(U989="","",IF(U989="Frais accessoires",SUMIF('[3]Correpondance  PREPA MARG'!A:A,'Prépa marge'!T989,'[3]Correpondance  PREPA MARG'!AO:AO),""))</f>
        <v/>
      </c>
      <c r="Z989" t="str">
        <f>IF(U989="","",IF(U989="Cotisation Centrale",SUMIF('[3]Correpondance  PREPA MARG'!A:A,'Prépa marge'!T989,'[3]Correpondance  PREPA MARG'!BO:BO),""))</f>
        <v/>
      </c>
      <c r="AA989" t="str">
        <f>IF(U989="","",IF(U989="CA HT REEL",SUMIF('[3]Correpondance  PREPA MARG'!A:A,'Prépa marge'!T989,'[3]Correpondance  PREPA MARG'!AB:AB),""))</f>
        <v/>
      </c>
      <c r="AB989" t="str">
        <f>IF(U989="","",IF(U989="CAMV REEL",SUMIF('[3]Correpondance  PREPA MARG'!A:A,'Prépa marge'!T989,'[3]Correpondance  PREPA MARG'!BB:BB),""))</f>
        <v/>
      </c>
      <c r="AC989" t="str">
        <f>IF(U989="","",IF(U989="démarque connue (valeur)",SUMIF('[3]Correpondance  PREPA MARG'!A:A,'Prépa marge'!T989,'[3]Correpondance  PREPA MARG'!DO:DO),""))</f>
        <v/>
      </c>
      <c r="AD989" s="2" t="str">
        <f t="shared" si="554"/>
        <v/>
      </c>
      <c r="AF989" t="s">
        <v>20</v>
      </c>
    </row>
    <row r="990" spans="1:32" hidden="1">
      <c r="A990" s="23"/>
      <c r="B990" s="23"/>
      <c r="C990" s="50" t="s">
        <v>27</v>
      </c>
      <c r="D990" s="67">
        <f t="shared" ref="D990:L990" si="564">IF(D1012="ABACO","     néant",IF(D975=0,0,D989/D987))</f>
        <v>0</v>
      </c>
      <c r="E990" s="67" t="str">
        <f t="shared" si="564"/>
        <v xml:space="preserve">     néant</v>
      </c>
      <c r="F990" s="67" t="str">
        <f t="shared" si="564"/>
        <v xml:space="preserve">     néant</v>
      </c>
      <c r="G990" s="67" t="str">
        <f t="shared" si="564"/>
        <v xml:space="preserve">     néant</v>
      </c>
      <c r="H990" s="67" t="str">
        <f t="shared" si="564"/>
        <v xml:space="preserve">     néant</v>
      </c>
      <c r="I990" s="67" t="str">
        <f t="shared" si="564"/>
        <v xml:space="preserve">     néant</v>
      </c>
      <c r="J990" s="67" t="str">
        <f t="shared" si="564"/>
        <v xml:space="preserve">     néant</v>
      </c>
      <c r="K990" s="67" t="str">
        <f t="shared" si="564"/>
        <v xml:space="preserve">     néant</v>
      </c>
      <c r="L990" s="67" t="str">
        <f t="shared" si="564"/>
        <v xml:space="preserve">     néant</v>
      </c>
      <c r="M990" s="67" t="str">
        <f>IF(M1012="ABACO","     néant",IF(M975=0,0,M989/M987))</f>
        <v xml:space="preserve">     néant</v>
      </c>
      <c r="N990" s="67" t="str">
        <f>IF(N1012="ABACO","     néant",IF(N975=0,0,N989/N987))</f>
        <v xml:space="preserve">     néant</v>
      </c>
      <c r="O990" s="67" t="str">
        <f>IF(O1012="ABACO","     néant",IF(O975=0,0,O989/O987))</f>
        <v xml:space="preserve">     néant</v>
      </c>
      <c r="P990" s="67">
        <f>IF(P1012="ABACO","     néant",IF(P975=0,0,P989/P987))</f>
        <v>0</v>
      </c>
      <c r="Q990" s="23"/>
      <c r="R990" s="68" t="s">
        <v>20</v>
      </c>
      <c r="S990" s="23"/>
      <c r="T990" s="23" t="str">
        <f>IF(COUNTIF('[3]Correpondance  PREPA MARG'!A:A,'Prépa marge'!C990)=0,IF(U989="démarque connue (valeur)","",T989),'Prépa marge'!C990)</f>
        <v/>
      </c>
      <c r="U990" s="23" t="str">
        <f t="shared" si="556"/>
        <v/>
      </c>
      <c r="V990" t="str">
        <f>IF(U990="","",IF(U990="CA HT",SUMIF('[3]Correpondance  PREPA MARG'!A:A,'Prépa marge'!T990,'[3]Correpondance  PREPA MARG'!CO:CO),""))</f>
        <v/>
      </c>
      <c r="W990" t="str">
        <f t="shared" si="551"/>
        <v/>
      </c>
      <c r="X990" t="str">
        <f>IF(U990="","",IF(AND(U990="Marge ABACO (valeur)",X984=""),SUMIF('[3]Correpondance  PREPA MARG'!A:A,'Prépa marge'!T990,'[3]Correpondance  PREPA MARG'!DB:DB),""))</f>
        <v/>
      </c>
      <c r="Y990" t="str">
        <f>IF(U990="","",IF(U990="Frais accessoires",SUMIF('[3]Correpondance  PREPA MARG'!A:A,'Prépa marge'!T990,'[3]Correpondance  PREPA MARG'!AO:AO),""))</f>
        <v/>
      </c>
      <c r="Z990" t="str">
        <f>IF(U990="","",IF(U990="Cotisation Centrale",SUMIF('[3]Correpondance  PREPA MARG'!A:A,'Prépa marge'!T990,'[3]Correpondance  PREPA MARG'!BO:BO),""))</f>
        <v/>
      </c>
      <c r="AA990" t="str">
        <f>IF(U990="","",IF(U990="CA HT REEL",SUMIF('[3]Correpondance  PREPA MARG'!A:A,'Prépa marge'!T990,'[3]Correpondance  PREPA MARG'!AB:AB),""))</f>
        <v/>
      </c>
      <c r="AB990" t="str">
        <f>IF(U990="","",IF(U990="CAMV REEL",SUMIF('[3]Correpondance  PREPA MARG'!A:A,'Prépa marge'!T990,'[3]Correpondance  PREPA MARG'!BB:BB),""))</f>
        <v/>
      </c>
      <c r="AC990" t="str">
        <f>IF(U990="","",IF(U990="démarque connue (valeur)",SUMIF('[3]Correpondance  PREPA MARG'!A:A,'Prépa marge'!T990,'[3]Correpondance  PREPA MARG'!DO:DO),""))</f>
        <v/>
      </c>
      <c r="AD990" s="2" t="str">
        <f t="shared" si="554"/>
        <v/>
      </c>
      <c r="AF990" t="s">
        <v>20</v>
      </c>
    </row>
    <row r="991" spans="1:32" hidden="1">
      <c r="A991" s="23"/>
      <c r="B991" s="23"/>
      <c r="C991" s="23"/>
      <c r="D991" s="23"/>
      <c r="E991" s="23"/>
      <c r="F991" s="23"/>
      <c r="G991" s="23"/>
      <c r="H991" s="23"/>
      <c r="I991" s="23"/>
      <c r="J991" s="23"/>
      <c r="K991" s="23"/>
      <c r="L991" s="23"/>
      <c r="M991" s="23"/>
      <c r="N991" s="23"/>
      <c r="O991" s="23"/>
      <c r="P991" s="23"/>
      <c r="Q991" s="23"/>
      <c r="R991" s="29" t="s">
        <v>20</v>
      </c>
      <c r="S991" s="23"/>
      <c r="T991" s="23" t="str">
        <f>IF(COUNTIF('[3]Correpondance  PREPA MARG'!A:A,'Prépa marge'!C991)=0,IF(U990="démarque connue (valeur)","",T990),'Prépa marge'!C991)</f>
        <v/>
      </c>
      <c r="U991" s="23" t="str">
        <f t="shared" si="556"/>
        <v/>
      </c>
      <c r="V991" t="str">
        <f>IF(U991="","",IF(U991="CA HT",SUMIF('[3]Correpondance  PREPA MARG'!A:A,'Prépa marge'!T991,'[3]Correpondance  PREPA MARG'!CO:CO),""))</f>
        <v/>
      </c>
      <c r="W991" t="str">
        <f t="shared" si="551"/>
        <v/>
      </c>
      <c r="X991" t="str">
        <f>IF(U991="","",IF(AND(U991="Marge ABACO (valeur)",X985=""),SUMIF('[3]Correpondance  PREPA MARG'!A:A,'Prépa marge'!T991,'[3]Correpondance  PREPA MARG'!DB:DB),""))</f>
        <v/>
      </c>
      <c r="Y991" t="str">
        <f>IF(U991="","",IF(U991="Frais accessoires",SUMIF('[3]Correpondance  PREPA MARG'!A:A,'Prépa marge'!T991,'[3]Correpondance  PREPA MARG'!AO:AO),""))</f>
        <v/>
      </c>
      <c r="Z991" t="str">
        <f>IF(U991="","",IF(U991="Cotisation Centrale",SUMIF('[3]Correpondance  PREPA MARG'!A:A,'Prépa marge'!T991,'[3]Correpondance  PREPA MARG'!BO:BO),""))</f>
        <v/>
      </c>
      <c r="AA991" t="str">
        <f>IF(U991="","",IF(U991="CA HT REEL",SUMIF('[3]Correpondance  PREPA MARG'!A:A,'Prépa marge'!T991,'[3]Correpondance  PREPA MARG'!AB:AB),""))</f>
        <v/>
      </c>
      <c r="AB991" t="str">
        <f>IF(U991="","",IF(U991="CAMV REEL",SUMIF('[3]Correpondance  PREPA MARG'!A:A,'Prépa marge'!T991,'[3]Correpondance  PREPA MARG'!BB:BB),""))</f>
        <v/>
      </c>
      <c r="AC991" t="str">
        <f>IF(U991="","",IF(U991="démarque connue (valeur)",SUMIF('[3]Correpondance  PREPA MARG'!A:A,'Prépa marge'!T991,'[3]Correpondance  PREPA MARG'!DO:DO),""))</f>
        <v/>
      </c>
      <c r="AD991" s="2" t="str">
        <f t="shared" si="554"/>
        <v/>
      </c>
      <c r="AF991" t="s">
        <v>20</v>
      </c>
    </row>
    <row r="992" spans="1:32" hidden="1">
      <c r="A992" s="23"/>
      <c r="B992" s="23"/>
      <c r="C992" s="75" t="s">
        <v>28</v>
      </c>
      <c r="D992" s="76">
        <f t="shared" ref="D992:L992" si="565">IF(D1012="ABACO","       NA",D984-D990)</f>
        <v>0</v>
      </c>
      <c r="E992" s="76" t="str">
        <f t="shared" si="565"/>
        <v xml:space="preserve">       NA</v>
      </c>
      <c r="F992" s="76" t="str">
        <f t="shared" si="565"/>
        <v xml:space="preserve">       NA</v>
      </c>
      <c r="G992" s="76" t="str">
        <f t="shared" si="565"/>
        <v xml:space="preserve">       NA</v>
      </c>
      <c r="H992" s="76" t="str">
        <f t="shared" si="565"/>
        <v xml:space="preserve">       NA</v>
      </c>
      <c r="I992" s="76" t="str">
        <f t="shared" si="565"/>
        <v xml:space="preserve">       NA</v>
      </c>
      <c r="J992" s="76" t="str">
        <f t="shared" si="565"/>
        <v xml:space="preserve">       NA</v>
      </c>
      <c r="K992" s="76" t="str">
        <f t="shared" si="565"/>
        <v xml:space="preserve">       NA</v>
      </c>
      <c r="L992" s="76" t="str">
        <f t="shared" si="565"/>
        <v xml:space="preserve">       NA</v>
      </c>
      <c r="M992" s="76" t="str">
        <f>IF(M1012="ABACO","       NA",M984-M990)</f>
        <v xml:space="preserve">       NA</v>
      </c>
      <c r="N992" s="76" t="str">
        <f>IF(N1012="ABACO","       NA",N984-N990)</f>
        <v xml:space="preserve">       NA</v>
      </c>
      <c r="O992" s="76" t="str">
        <f>IF(O1012="ABACO","       NA",O984-O990)</f>
        <v xml:space="preserve">       NA</v>
      </c>
      <c r="P992" s="76">
        <f>IF(P1012="ABACO","       NA",P984-P990)</f>
        <v>0</v>
      </c>
      <c r="Q992" s="23"/>
      <c r="R992" s="77" t="s">
        <v>20</v>
      </c>
      <c r="S992" s="23"/>
      <c r="T992" s="23" t="str">
        <f>IF(COUNTIF('[3]Correpondance  PREPA MARG'!A:A,'Prépa marge'!C992)=0,IF(U991="démarque connue (valeur)","",T991),'Prépa marge'!C992)</f>
        <v/>
      </c>
      <c r="U992" s="23" t="str">
        <f t="shared" si="556"/>
        <v/>
      </c>
      <c r="V992" t="str">
        <f>IF(U992="","",IF(U992="CA HT",SUMIF('[3]Correpondance  PREPA MARG'!A:A,'Prépa marge'!T992,'[3]Correpondance  PREPA MARG'!CO:CO),""))</f>
        <v/>
      </c>
      <c r="W992" t="str">
        <f t="shared" si="551"/>
        <v/>
      </c>
      <c r="X992" t="str">
        <f>IF(U992="","",IF(AND(U992="Marge ABACO (valeur)",X986=""),SUMIF('[3]Correpondance  PREPA MARG'!A:A,'Prépa marge'!T992,'[3]Correpondance  PREPA MARG'!DB:DB),""))</f>
        <v/>
      </c>
      <c r="Y992" t="str">
        <f>IF(U992="","",IF(U992="Frais accessoires",SUMIF('[3]Correpondance  PREPA MARG'!A:A,'Prépa marge'!T992,'[3]Correpondance  PREPA MARG'!AO:AO),""))</f>
        <v/>
      </c>
      <c r="Z992" t="str">
        <f>IF(U992="","",IF(U992="Cotisation Centrale",SUMIF('[3]Correpondance  PREPA MARG'!A:A,'Prépa marge'!T992,'[3]Correpondance  PREPA MARG'!BO:BO),""))</f>
        <v/>
      </c>
      <c r="AA992" t="str">
        <f>IF(U992="","",IF(U992="CA HT REEL",SUMIF('[3]Correpondance  PREPA MARG'!A:A,'Prépa marge'!T992,'[3]Correpondance  PREPA MARG'!AB:AB),""))</f>
        <v/>
      </c>
      <c r="AB992" t="str">
        <f>IF(U992="","",IF(U992="CAMV REEL",SUMIF('[3]Correpondance  PREPA MARG'!A:A,'Prépa marge'!T992,'[3]Correpondance  PREPA MARG'!BB:BB),""))</f>
        <v/>
      </c>
      <c r="AC992" t="str">
        <f>IF(U992="","",IF(U992="démarque connue (valeur)",SUMIF('[3]Correpondance  PREPA MARG'!A:A,'Prépa marge'!T992,'[3]Correpondance  PREPA MARG'!DO:DO),""))</f>
        <v/>
      </c>
      <c r="AD992" s="2" t="str">
        <f t="shared" si="554"/>
        <v/>
      </c>
      <c r="AF992" t="s">
        <v>20</v>
      </c>
    </row>
    <row r="993" spans="1:32" hidden="1">
      <c r="A993" s="23"/>
      <c r="B993" s="23"/>
      <c r="C993" s="23"/>
      <c r="D993" s="23"/>
      <c r="E993" s="23"/>
      <c r="F993" s="23"/>
      <c r="G993" s="23"/>
      <c r="H993" s="23"/>
      <c r="I993" s="23"/>
      <c r="J993" s="23"/>
      <c r="K993" s="23"/>
      <c r="L993" s="23"/>
      <c r="M993" s="23"/>
      <c r="N993" s="23"/>
      <c r="O993" s="23"/>
      <c r="P993" s="23"/>
      <c r="Q993" s="23"/>
      <c r="R993" s="29" t="s">
        <v>20</v>
      </c>
      <c r="S993" s="23"/>
      <c r="T993" s="23" t="str">
        <f>IF(COUNTIF('[3]Correpondance  PREPA MARG'!A:A,'Prépa marge'!C993)=0,IF(U992="démarque connue (valeur)","",T992),'Prépa marge'!C993)</f>
        <v/>
      </c>
      <c r="U993" s="23" t="str">
        <f t="shared" si="556"/>
        <v/>
      </c>
      <c r="V993" t="str">
        <f>IF(U993="","",IF(U993="CA HT",SUMIF('[3]Correpondance  PREPA MARG'!A:A,'Prépa marge'!T993,'[3]Correpondance  PREPA MARG'!CO:CO),""))</f>
        <v/>
      </c>
      <c r="W993" t="str">
        <f t="shared" si="551"/>
        <v/>
      </c>
      <c r="X993" t="str">
        <f>IF(U993="","",IF(AND(U993="Marge ABACO (valeur)",X987=""),SUMIF('[3]Correpondance  PREPA MARG'!A:A,'Prépa marge'!T993,'[3]Correpondance  PREPA MARG'!DB:DB),""))</f>
        <v/>
      </c>
      <c r="Y993" t="str">
        <f>IF(U993="","",IF(U993="Frais accessoires",SUMIF('[3]Correpondance  PREPA MARG'!A:A,'Prépa marge'!T993,'[3]Correpondance  PREPA MARG'!AO:AO),""))</f>
        <v/>
      </c>
      <c r="Z993" t="str">
        <f>IF(U993="","",IF(U993="Cotisation Centrale",SUMIF('[3]Correpondance  PREPA MARG'!A:A,'Prépa marge'!T993,'[3]Correpondance  PREPA MARG'!BO:BO),""))</f>
        <v/>
      </c>
      <c r="AA993" t="str">
        <f>IF(U993="","",IF(U993="CA HT REEL",SUMIF('[3]Correpondance  PREPA MARG'!A:A,'Prépa marge'!T993,'[3]Correpondance  PREPA MARG'!AB:AB),""))</f>
        <v/>
      </c>
      <c r="AB993" t="str">
        <f>IF(U993="","",IF(U993="CAMV REEL",SUMIF('[3]Correpondance  PREPA MARG'!A:A,'Prépa marge'!T993,'[3]Correpondance  PREPA MARG'!BB:BB),""))</f>
        <v/>
      </c>
      <c r="AC993" t="str">
        <f>IF(U993="","",IF(U993="démarque connue (valeur)",SUMIF('[3]Correpondance  PREPA MARG'!A:A,'Prépa marge'!T993,'[3]Correpondance  PREPA MARG'!DO:DO),""))</f>
        <v/>
      </c>
      <c r="AD993" s="2" t="str">
        <f t="shared" si="554"/>
        <v/>
      </c>
      <c r="AF993" t="s">
        <v>20</v>
      </c>
    </row>
    <row r="994" spans="1:32" hidden="1">
      <c r="A994" s="23"/>
      <c r="B994" s="23"/>
      <c r="C994" s="30" t="s">
        <v>29</v>
      </c>
      <c r="D994" s="31"/>
      <c r="E994" s="31"/>
      <c r="F994" s="31"/>
      <c r="G994" s="31"/>
      <c r="H994" s="31"/>
      <c r="I994" s="31"/>
      <c r="J994" s="31"/>
      <c r="K994" s="31"/>
      <c r="L994" s="31"/>
      <c r="M994" s="31"/>
      <c r="N994" s="31"/>
      <c r="O994" s="31"/>
      <c r="P994" s="32"/>
      <c r="Q994" s="23"/>
      <c r="R994" s="33" t="s">
        <v>20</v>
      </c>
      <c r="S994" s="23"/>
      <c r="T994" s="23" t="str">
        <f>IF(COUNTIF('[3]Correpondance  PREPA MARG'!A:A,'Prépa marge'!C994)=0,IF(U993="démarque connue (valeur)","",T993),'Prépa marge'!C994)</f>
        <v/>
      </c>
      <c r="U994" s="23" t="str">
        <f t="shared" si="556"/>
        <v/>
      </c>
      <c r="V994" t="str">
        <f>IF(U994="","",IF(U994="CA HT",SUMIF('[3]Correpondance  PREPA MARG'!A:A,'Prépa marge'!T994,'[3]Correpondance  PREPA MARG'!CO:CO),""))</f>
        <v/>
      </c>
      <c r="W994" t="str">
        <f t="shared" si="551"/>
        <v/>
      </c>
      <c r="X994" t="str">
        <f>IF(U994="","",IF(AND(U994="Marge ABACO (valeur)",X988=""),SUMIF('[3]Correpondance  PREPA MARG'!A:A,'Prépa marge'!T994,'[3]Correpondance  PREPA MARG'!DB:DB),""))</f>
        <v/>
      </c>
      <c r="Y994" t="str">
        <f>IF(U994="","",IF(U994="Frais accessoires",SUMIF('[3]Correpondance  PREPA MARG'!A:A,'Prépa marge'!T994,'[3]Correpondance  PREPA MARG'!AO:AO),""))</f>
        <v/>
      </c>
      <c r="Z994" t="str">
        <f>IF(U994="","",IF(U994="Cotisation Centrale",SUMIF('[3]Correpondance  PREPA MARG'!A:A,'Prépa marge'!T994,'[3]Correpondance  PREPA MARG'!BO:BO),""))</f>
        <v/>
      </c>
      <c r="AA994" t="str">
        <f>IF(U994="","",IF(U994="CA HT REEL",SUMIF('[3]Correpondance  PREPA MARG'!A:A,'Prépa marge'!T994,'[3]Correpondance  PREPA MARG'!AB:AB),""))</f>
        <v/>
      </c>
      <c r="AB994" t="str">
        <f>IF(U994="","",IF(U994="CAMV REEL",SUMIF('[3]Correpondance  PREPA MARG'!A:A,'Prépa marge'!T994,'[3]Correpondance  PREPA MARG'!BB:BB),""))</f>
        <v/>
      </c>
      <c r="AC994" t="str">
        <f>IF(U994="","",IF(U994="démarque connue (valeur)",SUMIF('[3]Correpondance  PREPA MARG'!A:A,'Prépa marge'!T994,'[3]Correpondance  PREPA MARG'!DO:DO),""))</f>
        <v/>
      </c>
      <c r="AD994" s="2" t="str">
        <f t="shared" si="554"/>
        <v/>
      </c>
      <c r="AF994" t="s">
        <v>20</v>
      </c>
    </row>
    <row r="995" spans="1:32" ht="15.75" hidden="1" thickBot="1">
      <c r="A995" s="23"/>
      <c r="B995" s="23"/>
      <c r="C995" s="54" t="s">
        <v>7</v>
      </c>
      <c r="D995" s="78"/>
      <c r="E995" s="79"/>
      <c r="F995" s="79"/>
      <c r="G995" s="79"/>
      <c r="H995" s="79"/>
      <c r="I995" s="79"/>
      <c r="J995" s="79"/>
      <c r="K995" s="79"/>
      <c r="L995" s="79"/>
      <c r="M995" s="79"/>
      <c r="N995" s="79"/>
      <c r="O995" s="80"/>
      <c r="P995" s="44">
        <f>SUM(D995:O995)</f>
        <v>0</v>
      </c>
      <c r="Q995" s="23"/>
      <c r="R995" s="45" t="s">
        <v>20</v>
      </c>
      <c r="S995" s="23"/>
      <c r="T995" s="23" t="str">
        <f>IF(COUNTIF('[3]Correpondance  PREPA MARG'!A:A,'Prépa marge'!C995)=0,IF(U994="démarque connue (valeur)","",T994),'Prépa marge'!C995)</f>
        <v/>
      </c>
      <c r="U995" s="23" t="str">
        <f t="shared" si="556"/>
        <v>démarque connue (valeur)</v>
      </c>
      <c r="V995" t="str">
        <f>IF(U995="","",IF(U995="CA HT",SUMIF('[3]Correpondance  PREPA MARG'!A:A,'Prépa marge'!T995,'[3]Correpondance  PREPA MARG'!CO:CO),""))</f>
        <v/>
      </c>
      <c r="W995" t="str">
        <f t="shared" si="551"/>
        <v/>
      </c>
      <c r="X995" t="str">
        <f>IF(U995="","",IF(AND(U995="Marge ABACO (valeur)",X989=""),SUMIF('[3]Correpondance  PREPA MARG'!A:A,'Prépa marge'!T995,'[3]Correpondance  PREPA MARG'!DB:DB),""))</f>
        <v/>
      </c>
      <c r="Y995" t="str">
        <f>IF(U995="","",IF(U995="Frais accessoires",SUMIF('[3]Correpondance  PREPA MARG'!A:A,'Prépa marge'!T995,'[3]Correpondance  PREPA MARG'!AO:AO),""))</f>
        <v/>
      </c>
      <c r="Z995" t="str">
        <f>IF(U995="","",IF(U995="Cotisation Centrale",SUMIF('[3]Correpondance  PREPA MARG'!A:A,'Prépa marge'!T995,'[3]Correpondance  PREPA MARG'!BO:BO),""))</f>
        <v/>
      </c>
      <c r="AA995" t="str">
        <f>IF(U995="","",IF(U995="CA HT REEL",SUMIF('[3]Correpondance  PREPA MARG'!A:A,'Prépa marge'!T995,'[3]Correpondance  PREPA MARG'!AB:AB),""))</f>
        <v/>
      </c>
      <c r="AB995" t="str">
        <f>IF(U995="","",IF(U995="CAMV REEL",SUMIF('[3]Correpondance  PREPA MARG'!A:A,'Prépa marge'!T995,'[3]Correpondance  PREPA MARG'!BB:BB),""))</f>
        <v/>
      </c>
      <c r="AC995">
        <f>IF(U995="","",IF(U995="démarque connue (valeur)",SUMIF('[3]Correpondance  PREPA MARG'!A:A,'Prépa marge'!T995,'[3]Correpondance  PREPA MARG'!DO:DO),""))</f>
        <v>0</v>
      </c>
      <c r="AD995" s="2" t="str">
        <f t="shared" si="554"/>
        <v/>
      </c>
      <c r="AF995" t="s">
        <v>20</v>
      </c>
    </row>
    <row r="996" spans="1:32" hidden="1">
      <c r="A996" s="23"/>
      <c r="B996" s="23"/>
      <c r="C996" s="59" t="s">
        <v>30</v>
      </c>
      <c r="D996" s="81">
        <f t="shared" ref="D996:L996" si="566">IF(D987=0,0,D995/D987)</f>
        <v>0</v>
      </c>
      <c r="E996" s="81">
        <f t="shared" si="566"/>
        <v>0</v>
      </c>
      <c r="F996" s="81">
        <f t="shared" si="566"/>
        <v>0</v>
      </c>
      <c r="G996" s="81">
        <f t="shared" si="566"/>
        <v>0</v>
      </c>
      <c r="H996" s="81">
        <f t="shared" si="566"/>
        <v>0</v>
      </c>
      <c r="I996" s="81">
        <f t="shared" si="566"/>
        <v>0</v>
      </c>
      <c r="J996" s="81">
        <f t="shared" si="566"/>
        <v>0</v>
      </c>
      <c r="K996" s="81">
        <f t="shared" si="566"/>
        <v>0</v>
      </c>
      <c r="L996" s="81">
        <f t="shared" si="566"/>
        <v>0</v>
      </c>
      <c r="M996" s="81">
        <f>IF(M987=0,0,M995/M987)</f>
        <v>0</v>
      </c>
      <c r="N996" s="81">
        <f>IF(N987=0,0,N995/N987)</f>
        <v>0</v>
      </c>
      <c r="O996" s="81">
        <f>IF(O987=0,0,O995/O987)</f>
        <v>0</v>
      </c>
      <c r="P996" s="82">
        <f>IF(P987=0,0,P995/P987)</f>
        <v>0</v>
      </c>
      <c r="Q996" s="23"/>
      <c r="R996" s="83" t="s">
        <v>20</v>
      </c>
      <c r="S996" s="23"/>
      <c r="T996" s="23" t="str">
        <f>IF(COUNTIF('[3]Correpondance  PREPA MARG'!A:A,'Prépa marge'!C996)=0,IF(U995="démarque connue (valeur)","",T995),'Prépa marge'!C996)</f>
        <v/>
      </c>
      <c r="U996" s="23" t="str">
        <f t="shared" si="556"/>
        <v/>
      </c>
      <c r="V996" t="str">
        <f>IF(U996="","",IF(U996="CA HT",SUMIF('[3]Correpondance  PREPA MARG'!A:A,'Prépa marge'!T996,'[3]Correpondance  PREPA MARG'!CO:CO),""))</f>
        <v/>
      </c>
      <c r="W996" t="str">
        <f t="shared" si="551"/>
        <v/>
      </c>
      <c r="X996" t="str">
        <f>IF(U996="","",IF(AND(U996="Marge ABACO (valeur)",X990=""),SUMIF('[3]Correpondance  PREPA MARG'!A:A,'Prépa marge'!T996,'[3]Correpondance  PREPA MARG'!DB:DB),""))</f>
        <v/>
      </c>
      <c r="Y996" t="str">
        <f>IF(U996="","",IF(U996="Frais accessoires",SUMIF('[3]Correpondance  PREPA MARG'!A:A,'Prépa marge'!T996,'[3]Correpondance  PREPA MARG'!AO:AO),""))</f>
        <v/>
      </c>
      <c r="Z996" t="str">
        <f>IF(U996="","",IF(U996="Cotisation Centrale",SUMIF('[3]Correpondance  PREPA MARG'!A:A,'Prépa marge'!T996,'[3]Correpondance  PREPA MARG'!BO:BO),""))</f>
        <v/>
      </c>
      <c r="AA996" t="str">
        <f>IF(U996="","",IF(U996="CA HT REEL",SUMIF('[3]Correpondance  PREPA MARG'!A:A,'Prépa marge'!T996,'[3]Correpondance  PREPA MARG'!AB:AB),""))</f>
        <v/>
      </c>
      <c r="AB996" t="str">
        <f>IF(U996="","",IF(U996="CAMV REEL",SUMIF('[3]Correpondance  PREPA MARG'!A:A,'Prépa marge'!T996,'[3]Correpondance  PREPA MARG'!BB:BB),""))</f>
        <v/>
      </c>
      <c r="AC996" t="str">
        <f>IF(U996="","",IF(U996="démarque connue (valeur)",SUMIF('[3]Correpondance  PREPA MARG'!A:A,'Prépa marge'!T996,'[3]Correpondance  PREPA MARG'!DO:DO),""))</f>
        <v/>
      </c>
      <c r="AD996" s="2" t="str">
        <f t="shared" si="554"/>
        <v/>
      </c>
      <c r="AF996" t="s">
        <v>20</v>
      </c>
    </row>
    <row r="997" spans="1:32" ht="15.75" hidden="1" thickBot="1">
      <c r="A997" s="23"/>
      <c r="B997" s="23"/>
      <c r="C997" s="84" t="s">
        <v>31</v>
      </c>
      <c r="D997" s="85"/>
      <c r="E997" s="86"/>
      <c r="F997" s="86"/>
      <c r="G997" s="86"/>
      <c r="H997" s="86"/>
      <c r="I997" s="86"/>
      <c r="J997" s="86"/>
      <c r="K997" s="86"/>
      <c r="L997" s="86"/>
      <c r="M997" s="86"/>
      <c r="N997" s="86"/>
      <c r="O997" s="87"/>
      <c r="P997" s="88">
        <f>IF(P987&lt;&gt;0,P998/P987,0)</f>
        <v>0</v>
      </c>
      <c r="Q997" s="23"/>
      <c r="R997" s="83" t="s">
        <v>20</v>
      </c>
      <c r="S997" s="23"/>
      <c r="T997" s="23" t="str">
        <f>IF(COUNTIF('[3]Correpondance  PREPA MARG'!A:A,'Prépa marge'!C997)=0,IF(U996="démarque connue (valeur)","",T996),'Prépa marge'!C997)</f>
        <v/>
      </c>
      <c r="U997" s="23" t="str">
        <f t="shared" si="556"/>
        <v/>
      </c>
      <c r="V997" t="str">
        <f>IF(U997="","",IF(U997="CA HT",SUMIF('[3]Correpondance  PREPA MARG'!A:A,'Prépa marge'!T997,'[3]Correpondance  PREPA MARG'!CO:CO),""))</f>
        <v/>
      </c>
      <c r="W997" t="str">
        <f t="shared" si="551"/>
        <v/>
      </c>
      <c r="X997" t="str">
        <f>IF(U997="","",IF(AND(U997="Marge ABACO (valeur)",X991=""),SUMIF('[3]Correpondance  PREPA MARG'!A:A,'Prépa marge'!T997,'[3]Correpondance  PREPA MARG'!DB:DB),""))</f>
        <v/>
      </c>
      <c r="Y997" t="str">
        <f>IF(U997="","",IF(U997="Frais accessoires",SUMIF('[3]Correpondance  PREPA MARG'!A:A,'Prépa marge'!T997,'[3]Correpondance  PREPA MARG'!AO:AO),""))</f>
        <v/>
      </c>
      <c r="Z997" t="str">
        <f>IF(U997="","",IF(U997="Cotisation Centrale",SUMIF('[3]Correpondance  PREPA MARG'!A:A,'Prépa marge'!T997,'[3]Correpondance  PREPA MARG'!BO:BO),""))</f>
        <v/>
      </c>
      <c r="AA997" t="str">
        <f>IF(U997="","",IF(U997="CA HT REEL",SUMIF('[3]Correpondance  PREPA MARG'!A:A,'Prépa marge'!T997,'[3]Correpondance  PREPA MARG'!AB:AB),""))</f>
        <v/>
      </c>
      <c r="AB997" t="str">
        <f>IF(U997="","",IF(U997="CAMV REEL",SUMIF('[3]Correpondance  PREPA MARG'!A:A,'Prépa marge'!T997,'[3]Correpondance  PREPA MARG'!BB:BB),""))</f>
        <v/>
      </c>
      <c r="AC997" t="str">
        <f>IF(U997="","",IF(U997="démarque connue (valeur)",SUMIF('[3]Correpondance  PREPA MARG'!A:A,'Prépa marge'!T997,'[3]Correpondance  PREPA MARG'!DO:DO),""))</f>
        <v/>
      </c>
      <c r="AD997" s="2" t="str">
        <f t="shared" si="554"/>
        <v/>
      </c>
      <c r="AF997" t="s">
        <v>20</v>
      </c>
    </row>
    <row r="998" spans="1:32" hidden="1">
      <c r="A998" s="23"/>
      <c r="B998" s="23"/>
      <c r="C998" s="89" t="s">
        <v>32</v>
      </c>
      <c r="D998" s="47">
        <f t="shared" ref="D998:L998" si="567">D987*D997</f>
        <v>0</v>
      </c>
      <c r="E998" s="47">
        <f t="shared" si="567"/>
        <v>0</v>
      </c>
      <c r="F998" s="47">
        <f t="shared" si="567"/>
        <v>0</v>
      </c>
      <c r="G998" s="47">
        <f t="shared" si="567"/>
        <v>0</v>
      </c>
      <c r="H998" s="47">
        <f t="shared" si="567"/>
        <v>0</v>
      </c>
      <c r="I998" s="47">
        <f t="shared" si="567"/>
        <v>0</v>
      </c>
      <c r="J998" s="47">
        <f t="shared" si="567"/>
        <v>0</v>
      </c>
      <c r="K998" s="47">
        <f t="shared" si="567"/>
        <v>0</v>
      </c>
      <c r="L998" s="47">
        <f t="shared" si="567"/>
        <v>0</v>
      </c>
      <c r="M998" s="47">
        <f>M987*M997</f>
        <v>0</v>
      </c>
      <c r="N998" s="47">
        <f>N987*N997</f>
        <v>0</v>
      </c>
      <c r="O998" s="47">
        <f>O987*O997</f>
        <v>0</v>
      </c>
      <c r="P998" s="90">
        <f>SUM(D998:O998)</f>
        <v>0</v>
      </c>
      <c r="Q998" s="23"/>
      <c r="R998" s="91" t="s">
        <v>20</v>
      </c>
      <c r="S998" s="92"/>
      <c r="T998" s="23" t="str">
        <f>IF(COUNTIF('[3]Correpondance  PREPA MARG'!A:A,'Prépa marge'!C998)=0,IF(U997="démarque connue (valeur)","",T997),'Prépa marge'!C998)</f>
        <v/>
      </c>
      <c r="U998" s="23" t="str">
        <f t="shared" si="556"/>
        <v/>
      </c>
      <c r="V998" t="str">
        <f>IF(U998="","",IF(U998="CA HT",SUMIF('[3]Correpondance  PREPA MARG'!A:A,'Prépa marge'!T998,'[3]Correpondance  PREPA MARG'!CO:CO),""))</f>
        <v/>
      </c>
      <c r="W998" t="str">
        <f t="shared" si="551"/>
        <v/>
      </c>
      <c r="X998" t="str">
        <f>IF(U998="","",IF(AND(U998="Marge ABACO (valeur)",X992=""),SUMIF('[3]Correpondance  PREPA MARG'!A:A,'Prépa marge'!T998,'[3]Correpondance  PREPA MARG'!DB:DB),""))</f>
        <v/>
      </c>
      <c r="Y998" t="str">
        <f>IF(U998="","",IF(U998="Frais accessoires",SUMIF('[3]Correpondance  PREPA MARG'!A:A,'Prépa marge'!T998,'[3]Correpondance  PREPA MARG'!AO:AO),""))</f>
        <v/>
      </c>
      <c r="Z998" t="str">
        <f>IF(U998="","",IF(U998="Cotisation Centrale",SUMIF('[3]Correpondance  PREPA MARG'!A:A,'Prépa marge'!T998,'[3]Correpondance  PREPA MARG'!BO:BO),""))</f>
        <v/>
      </c>
      <c r="AA998" t="str">
        <f>IF(U998="","",IF(U998="CA HT REEL",SUMIF('[3]Correpondance  PREPA MARG'!A:A,'Prépa marge'!T998,'[3]Correpondance  PREPA MARG'!AB:AB),""))</f>
        <v/>
      </c>
      <c r="AB998" t="str">
        <f>IF(U998="","",IF(U998="CAMV REEL",SUMIF('[3]Correpondance  PREPA MARG'!A:A,'Prépa marge'!T998,'[3]Correpondance  PREPA MARG'!BB:BB),""))</f>
        <v/>
      </c>
      <c r="AC998" t="str">
        <f>IF(U998="","",IF(U998="démarque connue (valeur)",SUMIF('[3]Correpondance  PREPA MARG'!A:A,'Prépa marge'!T998,'[3]Correpondance  PREPA MARG'!DO:DO),""))</f>
        <v/>
      </c>
      <c r="AD998" s="2" t="str">
        <f t="shared" si="554"/>
        <v/>
      </c>
      <c r="AF998" t="s">
        <v>20</v>
      </c>
    </row>
    <row r="999" spans="1:32" ht="15.75" hidden="1" thickBot="1">
      <c r="A999" s="23"/>
      <c r="B999" s="23"/>
      <c r="C999" s="84" t="s">
        <v>33</v>
      </c>
      <c r="D999" s="93"/>
      <c r="E999" s="94"/>
      <c r="F999" s="94"/>
      <c r="G999" s="94"/>
      <c r="H999" s="94"/>
      <c r="I999" s="94"/>
      <c r="J999" s="94"/>
      <c r="K999" s="94"/>
      <c r="L999" s="94"/>
      <c r="M999" s="94"/>
      <c r="N999" s="94"/>
      <c r="O999" s="95"/>
      <c r="P999" s="96">
        <f>SUM(D999:O999)</f>
        <v>0</v>
      </c>
      <c r="Q999" s="23"/>
      <c r="R999" s="91" t="s">
        <v>20</v>
      </c>
      <c r="S999" s="92"/>
      <c r="T999" s="23" t="str">
        <f>IF(COUNTIF('[3]Correpondance  PREPA MARG'!A:A,'Prépa marge'!C999)=0,IF(U998="démarque connue (valeur)","",T998),'Prépa marge'!C999)</f>
        <v/>
      </c>
      <c r="U999" s="23" t="str">
        <f t="shared" si="556"/>
        <v/>
      </c>
      <c r="V999" t="str">
        <f>IF(U999="","",IF(U999="CA HT",SUMIF('[3]Correpondance  PREPA MARG'!A:A,'Prépa marge'!T999,'[3]Correpondance  PREPA MARG'!CO:CO),""))</f>
        <v/>
      </c>
      <c r="W999" t="str">
        <f t="shared" si="551"/>
        <v/>
      </c>
      <c r="X999" t="str">
        <f>IF(U999="","",IF(AND(U999="Marge ABACO (valeur)",X993=""),SUMIF('[3]Correpondance  PREPA MARG'!A:A,'Prépa marge'!T999,'[3]Correpondance  PREPA MARG'!DB:DB),""))</f>
        <v/>
      </c>
      <c r="Y999" t="str">
        <f>IF(U999="","",IF(U999="Frais accessoires",SUMIF('[3]Correpondance  PREPA MARG'!A:A,'Prépa marge'!T999,'[3]Correpondance  PREPA MARG'!AO:AO),""))</f>
        <v/>
      </c>
      <c r="Z999" t="str">
        <f>IF(U999="","",IF(U999="Cotisation Centrale",SUMIF('[3]Correpondance  PREPA MARG'!A:A,'Prépa marge'!T999,'[3]Correpondance  PREPA MARG'!BO:BO),""))</f>
        <v/>
      </c>
      <c r="AA999" t="str">
        <f>IF(U999="","",IF(U999="CA HT REEL",SUMIF('[3]Correpondance  PREPA MARG'!A:A,'Prépa marge'!T999,'[3]Correpondance  PREPA MARG'!AB:AB),""))</f>
        <v/>
      </c>
      <c r="AB999" t="str">
        <f>IF(U999="","",IF(U999="CAMV REEL",SUMIF('[3]Correpondance  PREPA MARG'!A:A,'Prépa marge'!T999,'[3]Correpondance  PREPA MARG'!BB:BB),""))</f>
        <v/>
      </c>
      <c r="AC999" t="str">
        <f>IF(U999="","",IF(U999="démarque connue (valeur)",SUMIF('[3]Correpondance  PREPA MARG'!A:A,'Prépa marge'!T999,'[3]Correpondance  PREPA MARG'!DO:DO),""))</f>
        <v/>
      </c>
      <c r="AD999" s="2" t="str">
        <f t="shared" si="554"/>
        <v/>
      </c>
      <c r="AF999" t="s">
        <v>20</v>
      </c>
    </row>
    <row r="1000" spans="1:32" hidden="1">
      <c r="A1000" s="23"/>
      <c r="B1000" s="23"/>
      <c r="C1000" s="59" t="s">
        <v>34</v>
      </c>
      <c r="D1000" s="81">
        <f t="shared" ref="D1000:L1000" si="568">IF(D987&lt;&gt;0,D999/D987,0)</f>
        <v>0</v>
      </c>
      <c r="E1000" s="81">
        <f t="shared" si="568"/>
        <v>0</v>
      </c>
      <c r="F1000" s="81">
        <f t="shared" si="568"/>
        <v>0</v>
      </c>
      <c r="G1000" s="81">
        <f t="shared" si="568"/>
        <v>0</v>
      </c>
      <c r="H1000" s="81">
        <f t="shared" si="568"/>
        <v>0</v>
      </c>
      <c r="I1000" s="81">
        <f t="shared" si="568"/>
        <v>0</v>
      </c>
      <c r="J1000" s="81">
        <f t="shared" si="568"/>
        <v>0</v>
      </c>
      <c r="K1000" s="81">
        <f t="shared" si="568"/>
        <v>0</v>
      </c>
      <c r="L1000" s="81">
        <f t="shared" si="568"/>
        <v>0</v>
      </c>
      <c r="M1000" s="81">
        <f>IF(M987&lt;&gt;0,M999/M987,0)</f>
        <v>0</v>
      </c>
      <c r="N1000" s="81">
        <f>IF(N987&lt;&gt;0,N999/N987,0)</f>
        <v>0</v>
      </c>
      <c r="O1000" s="81">
        <f>IF(O987&lt;&gt;0,O999/O987,0)</f>
        <v>0</v>
      </c>
      <c r="P1000" s="82">
        <f>IF(P987&lt;&gt;0,P999/P987,0)</f>
        <v>0</v>
      </c>
      <c r="Q1000" s="23"/>
      <c r="R1000" s="83" t="s">
        <v>20</v>
      </c>
      <c r="S1000" s="97"/>
      <c r="T1000" s="23" t="str">
        <f>IF(COUNTIF('[3]Correpondance  PREPA MARG'!A:A,'Prépa marge'!C1000)=0,IF(U999="démarque connue (valeur)","",T999),'Prépa marge'!C1000)</f>
        <v/>
      </c>
      <c r="U1000" s="23" t="str">
        <f t="shared" si="556"/>
        <v/>
      </c>
      <c r="V1000" t="str">
        <f>IF(U1000="","",IF(U1000="CA HT",SUMIF('[3]Correpondance  PREPA MARG'!A:A,'Prépa marge'!T1000,'[3]Correpondance  PREPA MARG'!CO:CO),""))</f>
        <v/>
      </c>
      <c r="W1000" t="str">
        <f t="shared" si="551"/>
        <v/>
      </c>
      <c r="X1000" t="str">
        <f>IF(U1000="","",IF(AND(U1000="Marge ABACO (valeur)",X994=""),SUMIF('[3]Correpondance  PREPA MARG'!A:A,'Prépa marge'!T1000,'[3]Correpondance  PREPA MARG'!DB:DB),""))</f>
        <v/>
      </c>
      <c r="Y1000" t="str">
        <f>IF(U1000="","",IF(U1000="Frais accessoires",SUMIF('[3]Correpondance  PREPA MARG'!A:A,'Prépa marge'!T1000,'[3]Correpondance  PREPA MARG'!AO:AO),""))</f>
        <v/>
      </c>
      <c r="Z1000" t="str">
        <f>IF(U1000="","",IF(U1000="Cotisation Centrale",SUMIF('[3]Correpondance  PREPA MARG'!A:A,'Prépa marge'!T1000,'[3]Correpondance  PREPA MARG'!BO:BO),""))</f>
        <v/>
      </c>
      <c r="AA1000" t="str">
        <f>IF(U1000="","",IF(U1000="CA HT REEL",SUMIF('[3]Correpondance  PREPA MARG'!A:A,'Prépa marge'!T1000,'[3]Correpondance  PREPA MARG'!AB:AB),""))</f>
        <v/>
      </c>
      <c r="AB1000" t="str">
        <f>IF(U1000="","",IF(U1000="CAMV REEL",SUMIF('[3]Correpondance  PREPA MARG'!A:A,'Prépa marge'!T1000,'[3]Correpondance  PREPA MARG'!BB:BB),""))</f>
        <v/>
      </c>
      <c r="AC1000" t="str">
        <f>IF(U1000="","",IF(U1000="démarque connue (valeur)",SUMIF('[3]Correpondance  PREPA MARG'!A:A,'Prépa marge'!T1000,'[3]Correpondance  PREPA MARG'!DO:DO),""))</f>
        <v/>
      </c>
      <c r="AD1000" s="2" t="str">
        <f t="shared" si="554"/>
        <v/>
      </c>
      <c r="AF1000" t="s">
        <v>20</v>
      </c>
    </row>
    <row r="1001" spans="1:32" hidden="1">
      <c r="A1001" s="23"/>
      <c r="B1001" s="23"/>
      <c r="C1001" s="59" t="s">
        <v>35</v>
      </c>
      <c r="D1001" s="98">
        <f>D975-D987</f>
        <v>0</v>
      </c>
      <c r="E1001" s="98">
        <f>E975-E987</f>
        <v>0</v>
      </c>
      <c r="F1001" s="98">
        <f>F975-F987</f>
        <v>0</v>
      </c>
      <c r="G1001" s="98">
        <f t="shared" ref="G1001:L1001" si="569">G975-G987</f>
        <v>0</v>
      </c>
      <c r="H1001" s="98">
        <f t="shared" si="569"/>
        <v>0</v>
      </c>
      <c r="I1001" s="98">
        <f t="shared" si="569"/>
        <v>0</v>
      </c>
      <c r="J1001" s="98">
        <f t="shared" si="569"/>
        <v>0</v>
      </c>
      <c r="K1001" s="98">
        <f t="shared" si="569"/>
        <v>0</v>
      </c>
      <c r="L1001" s="98">
        <f t="shared" si="569"/>
        <v>0</v>
      </c>
      <c r="M1001" s="98">
        <f>M975-M987</f>
        <v>0</v>
      </c>
      <c r="N1001" s="98">
        <f>N975-N987</f>
        <v>0</v>
      </c>
      <c r="O1001" s="98">
        <f>O975-O987</f>
        <v>0</v>
      </c>
      <c r="P1001" s="74">
        <f>SUM(D1001:O1001)</f>
        <v>0</v>
      </c>
      <c r="Q1001" s="23"/>
      <c r="R1001" s="57" t="s">
        <v>20</v>
      </c>
      <c r="S1001" s="92"/>
      <c r="T1001" s="23" t="str">
        <f>IF(COUNTIF('[3]Correpondance  PREPA MARG'!A:A,'Prépa marge'!C1001)=0,IF(U1000="démarque connue (valeur)","",T1000),'Prépa marge'!C1001)</f>
        <v/>
      </c>
      <c r="U1001" s="23" t="str">
        <f t="shared" si="556"/>
        <v/>
      </c>
      <c r="V1001" t="str">
        <f>IF(U1001="","",IF(U1001="CA HT",SUMIF('[3]Correpondance  PREPA MARG'!A:A,'Prépa marge'!T1001,'[3]Correpondance  PREPA MARG'!CO:CO),""))</f>
        <v/>
      </c>
      <c r="W1001" t="str">
        <f t="shared" si="551"/>
        <v/>
      </c>
      <c r="X1001" t="str">
        <f>IF(U1001="","",IF(AND(U1001="Marge ABACO (valeur)",X995=""),SUMIF('[3]Correpondance  PREPA MARG'!A:A,'Prépa marge'!T1001,'[3]Correpondance  PREPA MARG'!DB:DB),""))</f>
        <v/>
      </c>
      <c r="Y1001" t="str">
        <f>IF(U1001="","",IF(U1001="Frais accessoires",SUMIF('[3]Correpondance  PREPA MARG'!A:A,'Prépa marge'!T1001,'[3]Correpondance  PREPA MARG'!AO:AO),""))</f>
        <v/>
      </c>
      <c r="Z1001" t="str">
        <f>IF(U1001="","",IF(U1001="Cotisation Centrale",SUMIF('[3]Correpondance  PREPA MARG'!A:A,'Prépa marge'!T1001,'[3]Correpondance  PREPA MARG'!BO:BO),""))</f>
        <v/>
      </c>
      <c r="AA1001" t="str">
        <f>IF(U1001="","",IF(U1001="CA HT REEL",SUMIF('[3]Correpondance  PREPA MARG'!A:A,'Prépa marge'!T1001,'[3]Correpondance  PREPA MARG'!AB:AB),""))</f>
        <v/>
      </c>
      <c r="AB1001" t="str">
        <f>IF(U1001="","",IF(U1001="CAMV REEL",SUMIF('[3]Correpondance  PREPA MARG'!A:A,'Prépa marge'!T1001,'[3]Correpondance  PREPA MARG'!BB:BB),""))</f>
        <v/>
      </c>
      <c r="AC1001" t="str">
        <f>IF(U1001="","",IF(U1001="démarque connue (valeur)",SUMIF('[3]Correpondance  PREPA MARG'!A:A,'Prépa marge'!T1001,'[3]Correpondance  PREPA MARG'!DO:DO),""))</f>
        <v/>
      </c>
      <c r="AD1001" s="2" t="str">
        <f t="shared" si="554"/>
        <v/>
      </c>
      <c r="AF1001" t="s">
        <v>20</v>
      </c>
    </row>
    <row r="1002" spans="1:32" hidden="1">
      <c r="A1002" s="23"/>
      <c r="B1002" s="23"/>
      <c r="C1002" s="59" t="s">
        <v>22</v>
      </c>
      <c r="D1002" s="99">
        <f t="shared" ref="D1002:L1002" si="570">IF(D987&lt;&gt;0,D1001/D987,0)</f>
        <v>0</v>
      </c>
      <c r="E1002" s="99">
        <f t="shared" si="570"/>
        <v>0</v>
      </c>
      <c r="F1002" s="99">
        <f t="shared" si="570"/>
        <v>0</v>
      </c>
      <c r="G1002" s="99">
        <f t="shared" si="570"/>
        <v>0</v>
      </c>
      <c r="H1002" s="99">
        <f t="shared" si="570"/>
        <v>0</v>
      </c>
      <c r="I1002" s="99">
        <f t="shared" si="570"/>
        <v>0</v>
      </c>
      <c r="J1002" s="99">
        <f t="shared" si="570"/>
        <v>0</v>
      </c>
      <c r="K1002" s="99">
        <f t="shared" si="570"/>
        <v>0</v>
      </c>
      <c r="L1002" s="99">
        <f t="shared" si="570"/>
        <v>0</v>
      </c>
      <c r="M1002" s="99">
        <f>IF(M987&lt;&gt;0,M1001/M987,0)</f>
        <v>0</v>
      </c>
      <c r="N1002" s="99">
        <f>IF(N987&lt;&gt;0,N1001/N987,0)</f>
        <v>0</v>
      </c>
      <c r="O1002" s="99">
        <f>IF(O987&lt;&gt;0,O1001/O987,0)</f>
        <v>0</v>
      </c>
      <c r="P1002" s="61">
        <f>IF(P987&lt;&gt;0,P1001/P987,0)</f>
        <v>0</v>
      </c>
      <c r="Q1002" s="23"/>
      <c r="R1002" s="62" t="s">
        <v>20</v>
      </c>
      <c r="S1002" s="92"/>
      <c r="T1002" s="23" t="str">
        <f>IF(COUNTIF('[3]Correpondance  PREPA MARG'!A:A,'Prépa marge'!C1002)=0,IF(U1001="démarque connue (valeur)","",T1001),'Prépa marge'!C1002)</f>
        <v/>
      </c>
      <c r="U1002" s="23" t="str">
        <f t="shared" si="556"/>
        <v/>
      </c>
      <c r="V1002" t="str">
        <f>IF(U1002="","",IF(U1002="CA HT",SUMIF('[3]Correpondance  PREPA MARG'!A:A,'Prépa marge'!T1002,'[3]Correpondance  PREPA MARG'!CO:CO),""))</f>
        <v/>
      </c>
      <c r="W1002" t="str">
        <f t="shared" si="551"/>
        <v/>
      </c>
      <c r="X1002" t="str">
        <f>IF(U1002="","",IF(AND(U1002="Marge ABACO (valeur)",X996=""),SUMIF('[3]Correpondance  PREPA MARG'!A:A,'Prépa marge'!T1002,'[3]Correpondance  PREPA MARG'!DB:DB),""))</f>
        <v/>
      </c>
      <c r="Y1002" t="str">
        <f>IF(U1002="","",IF(U1002="Frais accessoires",SUMIF('[3]Correpondance  PREPA MARG'!A:A,'Prépa marge'!T1002,'[3]Correpondance  PREPA MARG'!AO:AO),""))</f>
        <v/>
      </c>
      <c r="Z1002" t="str">
        <f>IF(U1002="","",IF(U1002="Cotisation Centrale",SUMIF('[3]Correpondance  PREPA MARG'!A:A,'Prépa marge'!T1002,'[3]Correpondance  PREPA MARG'!BO:BO),""))</f>
        <v/>
      </c>
      <c r="AA1002" t="str">
        <f>IF(U1002="","",IF(U1002="CA HT REEL",SUMIF('[3]Correpondance  PREPA MARG'!A:A,'Prépa marge'!T1002,'[3]Correpondance  PREPA MARG'!AB:AB),""))</f>
        <v/>
      </c>
      <c r="AB1002" t="str">
        <f>IF(U1002="","",IF(U1002="CAMV REEL",SUMIF('[3]Correpondance  PREPA MARG'!A:A,'Prépa marge'!T1002,'[3]Correpondance  PREPA MARG'!BB:BB),""))</f>
        <v/>
      </c>
      <c r="AC1002" t="str">
        <f>IF(U1002="","",IF(U1002="démarque connue (valeur)",SUMIF('[3]Correpondance  PREPA MARG'!A:A,'Prépa marge'!T1002,'[3]Correpondance  PREPA MARG'!DO:DO),""))</f>
        <v/>
      </c>
      <c r="AD1002" s="2" t="str">
        <f t="shared" si="554"/>
        <v/>
      </c>
      <c r="AF1002" t="s">
        <v>20</v>
      </c>
    </row>
    <row r="1003" spans="1:32" hidden="1">
      <c r="A1003" s="23"/>
      <c r="B1003" s="23"/>
      <c r="C1003" s="100" t="s">
        <v>36</v>
      </c>
      <c r="D1003" s="47">
        <f t="shared" ref="D1003:L1003" si="571">D983-D995-D998-D999-D1001</f>
        <v>0</v>
      </c>
      <c r="E1003" s="47">
        <f t="shared" si="571"/>
        <v>0</v>
      </c>
      <c r="F1003" s="47">
        <f t="shared" si="571"/>
        <v>0</v>
      </c>
      <c r="G1003" s="47">
        <f t="shared" si="571"/>
        <v>0</v>
      </c>
      <c r="H1003" s="47">
        <f t="shared" si="571"/>
        <v>0</v>
      </c>
      <c r="I1003" s="47">
        <f t="shared" si="571"/>
        <v>0</v>
      </c>
      <c r="J1003" s="47">
        <f t="shared" si="571"/>
        <v>0</v>
      </c>
      <c r="K1003" s="47">
        <f t="shared" si="571"/>
        <v>0</v>
      </c>
      <c r="L1003" s="47">
        <f t="shared" si="571"/>
        <v>0</v>
      </c>
      <c r="M1003" s="47">
        <f>M983-M995-M998-M999-M1001</f>
        <v>0</v>
      </c>
      <c r="N1003" s="47">
        <f>N983-N995-N998-N999-N1001</f>
        <v>0</v>
      </c>
      <c r="O1003" s="47">
        <f>O983-O995-O998-O999-O1001</f>
        <v>0</v>
      </c>
      <c r="P1003" s="101">
        <f>SUM(D1003:O1003)</f>
        <v>0</v>
      </c>
      <c r="Q1003" s="23"/>
      <c r="R1003" s="102" t="s">
        <v>20</v>
      </c>
      <c r="S1003" s="92"/>
      <c r="T1003" s="23" t="str">
        <f>IF(COUNTIF('[3]Correpondance  PREPA MARG'!A:A,'Prépa marge'!C1003)=0,IF(U1002="démarque connue (valeur)","",T1002),'Prépa marge'!C1003)</f>
        <v/>
      </c>
      <c r="U1003" s="23" t="str">
        <f t="shared" si="556"/>
        <v/>
      </c>
      <c r="V1003" t="str">
        <f>IF(U1003="","",IF(U1003="CA HT",SUMIF('[3]Correpondance  PREPA MARG'!A:A,'Prépa marge'!T1003,'[3]Correpondance  PREPA MARG'!CO:CO),""))</f>
        <v/>
      </c>
      <c r="W1003" t="str">
        <f t="shared" si="551"/>
        <v/>
      </c>
      <c r="X1003" t="str">
        <f>IF(U1003="","",IF(AND(U1003="Marge ABACO (valeur)",X997=""),SUMIF('[3]Correpondance  PREPA MARG'!A:A,'Prépa marge'!T1003,'[3]Correpondance  PREPA MARG'!DB:DB),""))</f>
        <v/>
      </c>
      <c r="Y1003" t="str">
        <f>IF(U1003="","",IF(U1003="Frais accessoires",SUMIF('[3]Correpondance  PREPA MARG'!A:A,'Prépa marge'!T1003,'[3]Correpondance  PREPA MARG'!AO:AO),""))</f>
        <v/>
      </c>
      <c r="Z1003" t="str">
        <f>IF(U1003="","",IF(U1003="Cotisation Centrale",SUMIF('[3]Correpondance  PREPA MARG'!A:A,'Prépa marge'!T1003,'[3]Correpondance  PREPA MARG'!BO:BO),""))</f>
        <v/>
      </c>
      <c r="AA1003" t="str">
        <f>IF(U1003="","",IF(U1003="CA HT REEL",SUMIF('[3]Correpondance  PREPA MARG'!A:A,'Prépa marge'!T1003,'[3]Correpondance  PREPA MARG'!AB:AB),""))</f>
        <v/>
      </c>
      <c r="AB1003" t="str">
        <f>IF(U1003="","",IF(U1003="CAMV REEL",SUMIF('[3]Correpondance  PREPA MARG'!A:A,'Prépa marge'!T1003,'[3]Correpondance  PREPA MARG'!BB:BB),""))</f>
        <v/>
      </c>
      <c r="AC1003" t="str">
        <f>IF(U1003="","",IF(U1003="démarque connue (valeur)",SUMIF('[3]Correpondance  PREPA MARG'!A:A,'Prépa marge'!T1003,'[3]Correpondance  PREPA MARG'!DO:DO),""))</f>
        <v/>
      </c>
      <c r="AD1003" s="2" t="str">
        <f t="shared" si="554"/>
        <v/>
      </c>
      <c r="AF1003" t="s">
        <v>20</v>
      </c>
    </row>
    <row r="1004" spans="1:32" hidden="1">
      <c r="A1004" s="23"/>
      <c r="B1004" s="23"/>
      <c r="C1004" s="50" t="s">
        <v>37</v>
      </c>
      <c r="D1004" s="67">
        <f t="shared" ref="D1004:L1004" si="572">D996+D997+D1000+D1002</f>
        <v>0</v>
      </c>
      <c r="E1004" s="67">
        <f t="shared" si="572"/>
        <v>0</v>
      </c>
      <c r="F1004" s="67">
        <f t="shared" si="572"/>
        <v>0</v>
      </c>
      <c r="G1004" s="67">
        <f t="shared" si="572"/>
        <v>0</v>
      </c>
      <c r="H1004" s="67">
        <f t="shared" si="572"/>
        <v>0</v>
      </c>
      <c r="I1004" s="67">
        <f t="shared" si="572"/>
        <v>0</v>
      </c>
      <c r="J1004" s="67">
        <f t="shared" si="572"/>
        <v>0</v>
      </c>
      <c r="K1004" s="67">
        <f t="shared" si="572"/>
        <v>0</v>
      </c>
      <c r="L1004" s="67">
        <f t="shared" si="572"/>
        <v>0</v>
      </c>
      <c r="M1004" s="67">
        <f>M996+M997+M1000+M1002</f>
        <v>0</v>
      </c>
      <c r="N1004" s="67">
        <f>N996+N997+N1000+N1002</f>
        <v>0</v>
      </c>
      <c r="O1004" s="67">
        <f>O996+O997+O1000+O1002</f>
        <v>0</v>
      </c>
      <c r="P1004" s="67">
        <f>P996+P997+P1000+P1002</f>
        <v>0</v>
      </c>
      <c r="Q1004" s="23"/>
      <c r="R1004" s="68" t="s">
        <v>20</v>
      </c>
      <c r="S1004" s="92"/>
      <c r="T1004" s="23" t="str">
        <f>IF(COUNTIF('[3]Correpondance  PREPA MARG'!A:A,'Prépa marge'!C1004)=0,IF(U1003="démarque connue (valeur)","",T1003),'Prépa marge'!C1004)</f>
        <v/>
      </c>
      <c r="U1004" s="23" t="str">
        <f t="shared" si="556"/>
        <v/>
      </c>
      <c r="V1004" t="str">
        <f>IF(U1004="","",IF(U1004="CA HT",SUMIF('[3]Correpondance  PREPA MARG'!A:A,'Prépa marge'!T1004,'[3]Correpondance  PREPA MARG'!CO:CO),""))</f>
        <v/>
      </c>
      <c r="W1004" t="str">
        <f t="shared" si="551"/>
        <v/>
      </c>
      <c r="X1004" t="str">
        <f>IF(U1004="","",IF(AND(U1004="Marge ABACO (valeur)",X998=""),SUMIF('[3]Correpondance  PREPA MARG'!A:A,'Prépa marge'!T1004,'[3]Correpondance  PREPA MARG'!DB:DB),""))</f>
        <v/>
      </c>
      <c r="Y1004" t="str">
        <f>IF(U1004="","",IF(U1004="Frais accessoires",SUMIF('[3]Correpondance  PREPA MARG'!A:A,'Prépa marge'!T1004,'[3]Correpondance  PREPA MARG'!AO:AO),""))</f>
        <v/>
      </c>
      <c r="Z1004" t="str">
        <f>IF(U1004="","",IF(U1004="Cotisation Centrale",SUMIF('[3]Correpondance  PREPA MARG'!A:A,'Prépa marge'!T1004,'[3]Correpondance  PREPA MARG'!BO:BO),""))</f>
        <v/>
      </c>
      <c r="AA1004" t="str">
        <f>IF(U1004="","",IF(U1004="CA HT REEL",SUMIF('[3]Correpondance  PREPA MARG'!A:A,'Prépa marge'!T1004,'[3]Correpondance  PREPA MARG'!AB:AB),""))</f>
        <v/>
      </c>
      <c r="AB1004" t="str">
        <f>IF(U1004="","",IF(U1004="CAMV REEL",SUMIF('[3]Correpondance  PREPA MARG'!A:A,'Prépa marge'!T1004,'[3]Correpondance  PREPA MARG'!BB:BB),""))</f>
        <v/>
      </c>
      <c r="AC1004" t="str">
        <f>IF(U1004="","",IF(U1004="démarque connue (valeur)",SUMIF('[3]Correpondance  PREPA MARG'!A:A,'Prépa marge'!T1004,'[3]Correpondance  PREPA MARG'!DO:DO),""))</f>
        <v/>
      </c>
      <c r="AD1004" s="2" t="str">
        <f t="shared" si="554"/>
        <v/>
      </c>
      <c r="AF1004" t="s">
        <v>20</v>
      </c>
    </row>
    <row r="1005" spans="1:32" hidden="1">
      <c r="A1005" s="23"/>
      <c r="B1005" s="23"/>
      <c r="C1005" s="50" t="s">
        <v>38</v>
      </c>
      <c r="D1005" s="103">
        <f t="shared" ref="D1005:L1005" si="573">D995+D998+D999+D1001</f>
        <v>0</v>
      </c>
      <c r="E1005" s="103">
        <f t="shared" si="573"/>
        <v>0</v>
      </c>
      <c r="F1005" s="103">
        <f t="shared" si="573"/>
        <v>0</v>
      </c>
      <c r="G1005" s="103">
        <f t="shared" si="573"/>
        <v>0</v>
      </c>
      <c r="H1005" s="103">
        <f t="shared" si="573"/>
        <v>0</v>
      </c>
      <c r="I1005" s="103">
        <f t="shared" si="573"/>
        <v>0</v>
      </c>
      <c r="J1005" s="103">
        <f t="shared" si="573"/>
        <v>0</v>
      </c>
      <c r="K1005" s="103">
        <f t="shared" si="573"/>
        <v>0</v>
      </c>
      <c r="L1005" s="103">
        <f t="shared" si="573"/>
        <v>0</v>
      </c>
      <c r="M1005" s="103">
        <f>M995+M998+M999+M1001</f>
        <v>0</v>
      </c>
      <c r="N1005" s="103">
        <f>N995+N998+N999+N1001</f>
        <v>0</v>
      </c>
      <c r="O1005" s="103">
        <f>O995+O998+O999+O1001</f>
        <v>0</v>
      </c>
      <c r="P1005" s="103">
        <f>P995+P998+P999+P1001</f>
        <v>0</v>
      </c>
      <c r="Q1005" s="23"/>
      <c r="R1005" s="104" t="s">
        <v>20</v>
      </c>
      <c r="S1005" s="92"/>
      <c r="T1005" s="23" t="str">
        <f>IF(COUNTIF('[3]Correpondance  PREPA MARG'!A:A,'Prépa marge'!C1005)=0,IF(U1004="démarque connue (valeur)","",T1004),'Prépa marge'!C1005)</f>
        <v/>
      </c>
      <c r="U1005" s="23" t="str">
        <f t="shared" si="556"/>
        <v/>
      </c>
      <c r="V1005" t="str">
        <f>IF(U1005="","",IF(U1005="CA HT",SUMIF('[3]Correpondance  PREPA MARG'!A:A,'Prépa marge'!T1005,'[3]Correpondance  PREPA MARG'!CO:CO),""))</f>
        <v/>
      </c>
      <c r="W1005" t="str">
        <f t="shared" si="551"/>
        <v/>
      </c>
      <c r="X1005" t="str">
        <f>IF(U1005="","",IF(AND(U1005="Marge ABACO (valeur)",X999=""),SUMIF('[3]Correpondance  PREPA MARG'!A:A,'Prépa marge'!T1005,'[3]Correpondance  PREPA MARG'!DB:DB),""))</f>
        <v/>
      </c>
      <c r="Y1005" t="str">
        <f>IF(U1005="","",IF(U1005="Frais accessoires",SUMIF('[3]Correpondance  PREPA MARG'!A:A,'Prépa marge'!T1005,'[3]Correpondance  PREPA MARG'!AO:AO),""))</f>
        <v/>
      </c>
      <c r="Z1005" t="str">
        <f>IF(U1005="","",IF(U1005="Cotisation Centrale",SUMIF('[3]Correpondance  PREPA MARG'!A:A,'Prépa marge'!T1005,'[3]Correpondance  PREPA MARG'!BO:BO),""))</f>
        <v/>
      </c>
      <c r="AA1005" t="str">
        <f>IF(U1005="","",IF(U1005="CA HT REEL",SUMIF('[3]Correpondance  PREPA MARG'!A:A,'Prépa marge'!T1005,'[3]Correpondance  PREPA MARG'!AB:AB),""))</f>
        <v/>
      </c>
      <c r="AB1005" t="str">
        <f>IF(U1005="","",IF(U1005="CAMV REEL",SUMIF('[3]Correpondance  PREPA MARG'!A:A,'Prépa marge'!T1005,'[3]Correpondance  PREPA MARG'!BB:BB),""))</f>
        <v/>
      </c>
      <c r="AC1005" t="str">
        <f>IF(U1005="","",IF(U1005="démarque connue (valeur)",SUMIF('[3]Correpondance  PREPA MARG'!A:A,'Prépa marge'!T1005,'[3]Correpondance  PREPA MARG'!DO:DO),""))</f>
        <v/>
      </c>
      <c r="AD1005" s="2" t="str">
        <f t="shared" si="554"/>
        <v/>
      </c>
      <c r="AF1005" t="s">
        <v>20</v>
      </c>
    </row>
    <row r="1006" spans="1:32" hidden="1">
      <c r="A1006" s="23"/>
      <c r="B1006" s="23"/>
      <c r="C1006" s="23"/>
      <c r="D1006" s="23"/>
      <c r="E1006" s="23"/>
      <c r="F1006" s="23"/>
      <c r="G1006" s="23"/>
      <c r="H1006" s="23"/>
      <c r="I1006" s="23"/>
      <c r="J1006" s="23"/>
      <c r="K1006" s="23"/>
      <c r="L1006" s="23"/>
      <c r="M1006" s="23"/>
      <c r="N1006" s="23"/>
      <c r="O1006" s="23"/>
      <c r="P1006" s="23"/>
      <c r="Q1006" s="23"/>
      <c r="R1006" s="29" t="s">
        <v>20</v>
      </c>
      <c r="S1006" s="23"/>
      <c r="T1006" s="23" t="str">
        <f>IF(COUNTIF('[3]Correpondance  PREPA MARG'!A:A,'Prépa marge'!C1006)=0,IF(U1005="démarque connue (valeur)","",T1005),'Prépa marge'!C1006)</f>
        <v/>
      </c>
      <c r="U1006" s="23" t="str">
        <f t="shared" si="556"/>
        <v/>
      </c>
      <c r="V1006" t="str">
        <f>IF(U1006="","",IF(U1006="CA HT",SUMIF('[3]Correpondance  PREPA MARG'!A:A,'Prépa marge'!T1006,'[3]Correpondance  PREPA MARG'!CO:CO),""))</f>
        <v/>
      </c>
      <c r="W1006" t="str">
        <f t="shared" si="551"/>
        <v/>
      </c>
      <c r="X1006" t="str">
        <f>IF(U1006="","",IF(AND(U1006="Marge ABACO (valeur)",X1000=""),SUMIF('[3]Correpondance  PREPA MARG'!A:A,'Prépa marge'!T1006,'[3]Correpondance  PREPA MARG'!DB:DB),""))</f>
        <v/>
      </c>
      <c r="Y1006" t="str">
        <f>IF(U1006="","",IF(U1006="Frais accessoires",SUMIF('[3]Correpondance  PREPA MARG'!A:A,'Prépa marge'!T1006,'[3]Correpondance  PREPA MARG'!AO:AO),""))</f>
        <v/>
      </c>
      <c r="Z1006" t="str">
        <f>IF(U1006="","",IF(U1006="Cotisation Centrale",SUMIF('[3]Correpondance  PREPA MARG'!A:A,'Prépa marge'!T1006,'[3]Correpondance  PREPA MARG'!BO:BO),""))</f>
        <v/>
      </c>
      <c r="AA1006" t="str">
        <f>IF(U1006="","",IF(U1006="CA HT REEL",SUMIF('[3]Correpondance  PREPA MARG'!A:A,'Prépa marge'!T1006,'[3]Correpondance  PREPA MARG'!AB:AB),""))</f>
        <v/>
      </c>
      <c r="AB1006" t="str">
        <f>IF(U1006="","",IF(U1006="CAMV REEL",SUMIF('[3]Correpondance  PREPA MARG'!A:A,'Prépa marge'!T1006,'[3]Correpondance  PREPA MARG'!BB:BB),""))</f>
        <v/>
      </c>
      <c r="AC1006" t="str">
        <f>IF(U1006="","",IF(U1006="démarque connue (valeur)",SUMIF('[3]Correpondance  PREPA MARG'!A:A,'Prépa marge'!T1006,'[3]Correpondance  PREPA MARG'!DO:DO),""))</f>
        <v/>
      </c>
      <c r="AD1006" s="2" t="str">
        <f t="shared" si="554"/>
        <v/>
      </c>
      <c r="AF1006" t="s">
        <v>20</v>
      </c>
    </row>
    <row r="1007" spans="1:32" hidden="1">
      <c r="A1007" s="23"/>
      <c r="B1007" s="23"/>
      <c r="C1007" s="30" t="s">
        <v>39</v>
      </c>
      <c r="D1007" s="105"/>
      <c r="E1007" s="105"/>
      <c r="F1007" s="105"/>
      <c r="G1007" s="105"/>
      <c r="H1007" s="105"/>
      <c r="I1007" s="105"/>
      <c r="J1007" s="105"/>
      <c r="K1007" s="105"/>
      <c r="L1007" s="105"/>
      <c r="M1007" s="105"/>
      <c r="N1007" s="105"/>
      <c r="O1007" s="105"/>
      <c r="P1007" s="32"/>
      <c r="Q1007" s="23"/>
      <c r="R1007" s="33" t="s">
        <v>20</v>
      </c>
      <c r="S1007" s="92"/>
      <c r="T1007" s="23" t="str">
        <f>IF(COUNTIF('[3]Correpondance  PREPA MARG'!A:A,'Prépa marge'!C1007)=0,IF(U1006="démarque connue (valeur)","",T1006),'Prépa marge'!C1007)</f>
        <v/>
      </c>
      <c r="U1007" s="23" t="str">
        <f t="shared" si="556"/>
        <v/>
      </c>
      <c r="V1007" t="str">
        <f>IF(U1007="","",IF(U1007="CA HT",SUMIF('[3]Correpondance  PREPA MARG'!A:A,'Prépa marge'!T1007,'[3]Correpondance  PREPA MARG'!CO:CO),""))</f>
        <v/>
      </c>
      <c r="W1007" t="str">
        <f t="shared" si="551"/>
        <v/>
      </c>
      <c r="X1007" t="str">
        <f>IF(U1007="","",IF(AND(U1007="Marge ABACO (valeur)",X1001=""),SUMIF('[3]Correpondance  PREPA MARG'!A:A,'Prépa marge'!T1007,'[3]Correpondance  PREPA MARG'!DB:DB),""))</f>
        <v/>
      </c>
      <c r="Y1007" t="str">
        <f>IF(U1007="","",IF(U1007="Frais accessoires",SUMIF('[3]Correpondance  PREPA MARG'!A:A,'Prépa marge'!T1007,'[3]Correpondance  PREPA MARG'!AO:AO),""))</f>
        <v/>
      </c>
      <c r="Z1007" t="str">
        <f>IF(U1007="","",IF(U1007="Cotisation Centrale",SUMIF('[3]Correpondance  PREPA MARG'!A:A,'Prépa marge'!T1007,'[3]Correpondance  PREPA MARG'!BO:BO),""))</f>
        <v/>
      </c>
      <c r="AA1007" t="str">
        <f>IF(U1007="","",IF(U1007="CA HT REEL",SUMIF('[3]Correpondance  PREPA MARG'!A:A,'Prépa marge'!T1007,'[3]Correpondance  PREPA MARG'!AB:AB),""))</f>
        <v/>
      </c>
      <c r="AB1007" t="str">
        <f>IF(U1007="","",IF(U1007="CAMV REEL",SUMIF('[3]Correpondance  PREPA MARG'!A:A,'Prépa marge'!T1007,'[3]Correpondance  PREPA MARG'!BB:BB),""))</f>
        <v/>
      </c>
      <c r="AC1007" t="str">
        <f>IF(U1007="","",IF(U1007="démarque connue (valeur)",SUMIF('[3]Correpondance  PREPA MARG'!A:A,'Prépa marge'!T1007,'[3]Correpondance  PREPA MARG'!DO:DO),""))</f>
        <v/>
      </c>
      <c r="AD1007" s="2" t="str">
        <f t="shared" si="554"/>
        <v/>
      </c>
      <c r="AF1007" t="s">
        <v>20</v>
      </c>
    </row>
    <row r="1008" spans="1:32" hidden="1">
      <c r="A1008" s="23"/>
      <c r="B1008" s="23"/>
      <c r="C1008" s="106" t="s">
        <v>40</v>
      </c>
      <c r="D1008" s="107">
        <f t="shared" ref="D1008:L1008" si="574">IF(D987&lt;&gt;0,D1003/D987,0)</f>
        <v>0</v>
      </c>
      <c r="E1008" s="107">
        <f t="shared" si="574"/>
        <v>0</v>
      </c>
      <c r="F1008" s="107">
        <f t="shared" si="574"/>
        <v>0</v>
      </c>
      <c r="G1008" s="107">
        <f t="shared" si="574"/>
        <v>0</v>
      </c>
      <c r="H1008" s="107">
        <f t="shared" si="574"/>
        <v>0</v>
      </c>
      <c r="I1008" s="107">
        <f t="shared" si="574"/>
        <v>0</v>
      </c>
      <c r="J1008" s="107">
        <f t="shared" si="574"/>
        <v>0</v>
      </c>
      <c r="K1008" s="107">
        <f t="shared" si="574"/>
        <v>0</v>
      </c>
      <c r="L1008" s="107">
        <f t="shared" si="574"/>
        <v>0</v>
      </c>
      <c r="M1008" s="107">
        <f>IF(M987&lt;&gt;0,M1003/M987,0)</f>
        <v>0</v>
      </c>
      <c r="N1008" s="107">
        <f>IF(N987&lt;&gt;0,N1003/N987,0)</f>
        <v>0</v>
      </c>
      <c r="O1008" s="107">
        <f>IF(O987&lt;&gt;0,O1003/O987,0)</f>
        <v>0</v>
      </c>
      <c r="P1008" s="107">
        <f>IF(P987&lt;&gt;0,P1003/P987,0)</f>
        <v>0</v>
      </c>
      <c r="Q1008" s="23"/>
      <c r="R1008" s="108" t="s">
        <v>20</v>
      </c>
      <c r="S1008" s="92"/>
      <c r="T1008" s="23" t="str">
        <f>IF(COUNTIF('[3]Correpondance  PREPA MARG'!A:A,'Prépa marge'!C1008)=0,IF(U1007="démarque connue (valeur)","",T1007),'Prépa marge'!C1008)</f>
        <v/>
      </c>
      <c r="U1008" s="23" t="str">
        <f t="shared" si="556"/>
        <v/>
      </c>
      <c r="V1008" t="str">
        <f>IF(U1008="","",IF(U1008="CA HT",SUMIF('[3]Correpondance  PREPA MARG'!A:A,'Prépa marge'!T1008,'[3]Correpondance  PREPA MARG'!CO:CO),""))</f>
        <v/>
      </c>
      <c r="W1008" t="str">
        <f t="shared" si="551"/>
        <v/>
      </c>
      <c r="X1008" t="str">
        <f>IF(U1008="","",IF(AND(U1008="Marge ABACO (valeur)",X1002=""),SUMIF('[3]Correpondance  PREPA MARG'!A:A,'Prépa marge'!T1008,'[3]Correpondance  PREPA MARG'!DB:DB),""))</f>
        <v/>
      </c>
      <c r="Y1008" t="str">
        <f>IF(U1008="","",IF(U1008="Frais accessoires",SUMIF('[3]Correpondance  PREPA MARG'!A:A,'Prépa marge'!T1008,'[3]Correpondance  PREPA MARG'!AO:AO),""))</f>
        <v/>
      </c>
      <c r="Z1008" t="str">
        <f>IF(U1008="","",IF(U1008="Cotisation Centrale",SUMIF('[3]Correpondance  PREPA MARG'!A:A,'Prépa marge'!T1008,'[3]Correpondance  PREPA MARG'!BO:BO),""))</f>
        <v/>
      </c>
      <c r="AA1008" t="str">
        <f>IF(U1008="","",IF(U1008="CA HT REEL",SUMIF('[3]Correpondance  PREPA MARG'!A:A,'Prépa marge'!T1008,'[3]Correpondance  PREPA MARG'!AB:AB),""))</f>
        <v/>
      </c>
      <c r="AB1008" t="str">
        <f>IF(U1008="","",IF(U1008="CAMV REEL",SUMIF('[3]Correpondance  PREPA MARG'!A:A,'Prépa marge'!T1008,'[3]Correpondance  PREPA MARG'!BB:BB),""))</f>
        <v/>
      </c>
      <c r="AC1008" t="str">
        <f>IF(U1008="","",IF(U1008="démarque connue (valeur)",SUMIF('[3]Correpondance  PREPA MARG'!A:A,'Prépa marge'!T1008,'[3]Correpondance  PREPA MARG'!DO:DO),""))</f>
        <v/>
      </c>
      <c r="AD1008" s="2" t="str">
        <f t="shared" si="554"/>
        <v/>
      </c>
      <c r="AF1008" t="s">
        <v>20</v>
      </c>
    </row>
    <row r="1009" spans="1:32" hidden="1">
      <c r="A1009" s="23"/>
      <c r="B1009" s="23"/>
      <c r="C1009" s="109" t="s">
        <v>41</v>
      </c>
      <c r="D1009" s="110">
        <f>D1003</f>
        <v>0</v>
      </c>
      <c r="E1009" s="110">
        <f t="shared" ref="E1009:L1009" si="575">D1009+E1003</f>
        <v>0</v>
      </c>
      <c r="F1009" s="110">
        <f t="shared" si="575"/>
        <v>0</v>
      </c>
      <c r="G1009" s="110">
        <f t="shared" si="575"/>
        <v>0</v>
      </c>
      <c r="H1009" s="110">
        <f t="shared" si="575"/>
        <v>0</v>
      </c>
      <c r="I1009" s="110">
        <f t="shared" si="575"/>
        <v>0</v>
      </c>
      <c r="J1009" s="110">
        <f t="shared" si="575"/>
        <v>0</v>
      </c>
      <c r="K1009" s="110">
        <f t="shared" si="575"/>
        <v>0</v>
      </c>
      <c r="L1009" s="110">
        <f t="shared" si="575"/>
        <v>0</v>
      </c>
      <c r="M1009" s="110">
        <f>L1009+M1003</f>
        <v>0</v>
      </c>
      <c r="N1009" s="110">
        <f>M1009+N1003</f>
        <v>0</v>
      </c>
      <c r="O1009" s="110">
        <f>N1009+O1003</f>
        <v>0</v>
      </c>
      <c r="P1009" s="111"/>
      <c r="Q1009" s="23"/>
      <c r="R1009" s="112" t="s">
        <v>20</v>
      </c>
      <c r="S1009" s="92"/>
      <c r="T1009" s="23" t="str">
        <f>IF(COUNTIF('[3]Correpondance  PREPA MARG'!A:A,'Prépa marge'!C1009)=0,IF(U1008="démarque connue (valeur)","",T1008),'Prépa marge'!C1009)</f>
        <v/>
      </c>
      <c r="U1009" s="23" t="str">
        <f t="shared" si="556"/>
        <v/>
      </c>
      <c r="V1009" t="str">
        <f>IF(U1009="","",IF(U1009="CA HT",SUMIF('[3]Correpondance  PREPA MARG'!A:A,'Prépa marge'!T1009,'[3]Correpondance  PREPA MARG'!CO:CO),""))</f>
        <v/>
      </c>
      <c r="W1009" t="str">
        <f t="shared" si="551"/>
        <v/>
      </c>
      <c r="X1009" t="str">
        <f>IF(U1009="","",IF(AND(U1009="Marge ABACO (valeur)",X1003=""),SUMIF('[3]Correpondance  PREPA MARG'!A:A,'Prépa marge'!T1009,'[3]Correpondance  PREPA MARG'!DB:DB),""))</f>
        <v/>
      </c>
      <c r="Y1009" t="str">
        <f>IF(U1009="","",IF(U1009="Frais accessoires",SUMIF('[3]Correpondance  PREPA MARG'!A:A,'Prépa marge'!T1009,'[3]Correpondance  PREPA MARG'!AO:AO),""))</f>
        <v/>
      </c>
      <c r="Z1009" t="str">
        <f>IF(U1009="","",IF(U1009="Cotisation Centrale",SUMIF('[3]Correpondance  PREPA MARG'!A:A,'Prépa marge'!T1009,'[3]Correpondance  PREPA MARG'!BO:BO),""))</f>
        <v/>
      </c>
      <c r="AA1009" t="str">
        <f>IF(U1009="","",IF(U1009="CA HT REEL",SUMIF('[3]Correpondance  PREPA MARG'!A:A,'Prépa marge'!T1009,'[3]Correpondance  PREPA MARG'!AB:AB),""))</f>
        <v/>
      </c>
      <c r="AB1009" t="str">
        <f>IF(U1009="","",IF(U1009="CAMV REEL",SUMIF('[3]Correpondance  PREPA MARG'!A:A,'Prépa marge'!T1009,'[3]Correpondance  PREPA MARG'!BB:BB),""))</f>
        <v/>
      </c>
      <c r="AC1009" t="str">
        <f>IF(U1009="","",IF(U1009="démarque connue (valeur)",SUMIF('[3]Correpondance  PREPA MARG'!A:A,'Prépa marge'!T1009,'[3]Correpondance  PREPA MARG'!DO:DO),""))</f>
        <v/>
      </c>
      <c r="AD1009" s="2" t="str">
        <f t="shared" si="554"/>
        <v/>
      </c>
      <c r="AF1009" t="s">
        <v>20</v>
      </c>
    </row>
    <row r="1010" spans="1:32" hidden="1">
      <c r="A1010" s="23"/>
      <c r="B1010" s="23"/>
      <c r="C1010" s="109" t="s">
        <v>42</v>
      </c>
      <c r="D1010" s="110">
        <f>D987</f>
        <v>0</v>
      </c>
      <c r="E1010" s="110">
        <f t="shared" ref="E1010:L1010" si="576">D1010+E987</f>
        <v>0</v>
      </c>
      <c r="F1010" s="110">
        <f t="shared" si="576"/>
        <v>0</v>
      </c>
      <c r="G1010" s="110">
        <f t="shared" si="576"/>
        <v>0</v>
      </c>
      <c r="H1010" s="110">
        <f t="shared" si="576"/>
        <v>0</v>
      </c>
      <c r="I1010" s="110">
        <f t="shared" si="576"/>
        <v>0</v>
      </c>
      <c r="J1010" s="110">
        <f t="shared" si="576"/>
        <v>0</v>
      </c>
      <c r="K1010" s="110">
        <f t="shared" si="576"/>
        <v>0</v>
      </c>
      <c r="L1010" s="110">
        <f t="shared" si="576"/>
        <v>0</v>
      </c>
      <c r="M1010" s="110">
        <f>L1010+M987</f>
        <v>0</v>
      </c>
      <c r="N1010" s="110">
        <f>M1010+N987</f>
        <v>0</v>
      </c>
      <c r="O1010" s="110">
        <f>N1010+O987</f>
        <v>0</v>
      </c>
      <c r="P1010" s="111"/>
      <c r="Q1010" s="23"/>
      <c r="R1010" s="112" t="s">
        <v>20</v>
      </c>
      <c r="S1010" s="92"/>
      <c r="T1010" s="23" t="str">
        <f>IF(COUNTIF('[3]Correpondance  PREPA MARG'!A:A,'Prépa marge'!C1010)=0,IF(U1009="démarque connue (valeur)","",T1009),'Prépa marge'!C1010)</f>
        <v/>
      </c>
      <c r="U1010" s="23" t="str">
        <f t="shared" si="556"/>
        <v/>
      </c>
      <c r="V1010" t="str">
        <f>IF(U1010="","",IF(U1010="CA HT",SUMIF('[3]Correpondance  PREPA MARG'!A:A,'Prépa marge'!T1010,'[3]Correpondance  PREPA MARG'!CO:CO),""))</f>
        <v/>
      </c>
      <c r="W1010" t="str">
        <f t="shared" si="551"/>
        <v/>
      </c>
      <c r="X1010" t="str">
        <f>IF(U1010="","",IF(AND(U1010="Marge ABACO (valeur)",X1004=""),SUMIF('[3]Correpondance  PREPA MARG'!A:A,'Prépa marge'!T1010,'[3]Correpondance  PREPA MARG'!DB:DB),""))</f>
        <v/>
      </c>
      <c r="Y1010" t="str">
        <f>IF(U1010="","",IF(U1010="Frais accessoires",SUMIF('[3]Correpondance  PREPA MARG'!A:A,'Prépa marge'!T1010,'[3]Correpondance  PREPA MARG'!AO:AO),""))</f>
        <v/>
      </c>
      <c r="Z1010" t="str">
        <f>IF(U1010="","",IF(U1010="Cotisation Centrale",SUMIF('[3]Correpondance  PREPA MARG'!A:A,'Prépa marge'!T1010,'[3]Correpondance  PREPA MARG'!BO:BO),""))</f>
        <v/>
      </c>
      <c r="AA1010" t="str">
        <f>IF(U1010="","",IF(U1010="CA HT REEL",SUMIF('[3]Correpondance  PREPA MARG'!A:A,'Prépa marge'!T1010,'[3]Correpondance  PREPA MARG'!AB:AB),""))</f>
        <v/>
      </c>
      <c r="AB1010" t="str">
        <f>IF(U1010="","",IF(U1010="CAMV REEL",SUMIF('[3]Correpondance  PREPA MARG'!A:A,'Prépa marge'!T1010,'[3]Correpondance  PREPA MARG'!BB:BB),""))</f>
        <v/>
      </c>
      <c r="AC1010" t="str">
        <f>IF(U1010="","",IF(U1010="démarque connue (valeur)",SUMIF('[3]Correpondance  PREPA MARG'!A:A,'Prépa marge'!T1010,'[3]Correpondance  PREPA MARG'!DO:DO),""))</f>
        <v/>
      </c>
      <c r="AD1010" s="2" t="str">
        <f t="shared" si="554"/>
        <v/>
      </c>
      <c r="AF1010" t="s">
        <v>20</v>
      </c>
    </row>
    <row r="1011" spans="1:32" hidden="1">
      <c r="A1011" s="23"/>
      <c r="B1011" s="23"/>
      <c r="C1011" s="113" t="s">
        <v>43</v>
      </c>
      <c r="D1011" s="114">
        <f>D1008</f>
        <v>0</v>
      </c>
      <c r="E1011" s="114">
        <f t="shared" ref="E1011:L1011" si="577">IF(E987&lt;&gt;0,E1009/E1010,0)</f>
        <v>0</v>
      </c>
      <c r="F1011" s="114">
        <f t="shared" si="577"/>
        <v>0</v>
      </c>
      <c r="G1011" s="114">
        <f t="shared" si="577"/>
        <v>0</v>
      </c>
      <c r="H1011" s="114">
        <f t="shared" si="577"/>
        <v>0</v>
      </c>
      <c r="I1011" s="114">
        <f t="shared" si="577"/>
        <v>0</v>
      </c>
      <c r="J1011" s="114">
        <f t="shared" si="577"/>
        <v>0</v>
      </c>
      <c r="K1011" s="114">
        <f t="shared" si="577"/>
        <v>0</v>
      </c>
      <c r="L1011" s="114">
        <f t="shared" si="577"/>
        <v>0</v>
      </c>
      <c r="M1011" s="114">
        <f>IF(M987&lt;&gt;0,M1009/M1010,0)</f>
        <v>0</v>
      </c>
      <c r="N1011" s="114">
        <f>IF(N987&lt;&gt;0,N1009/N1010,0)</f>
        <v>0</v>
      </c>
      <c r="O1011" s="114">
        <f>IF(O987&lt;&gt;0,O1009/O1010,0)</f>
        <v>0</v>
      </c>
      <c r="P1011" s="115"/>
      <c r="Q1011" s="23"/>
      <c r="R1011" s="116" t="s">
        <v>20</v>
      </c>
      <c r="S1011" s="92"/>
      <c r="T1011" s="23" t="str">
        <f>IF(COUNTIF('[3]Correpondance  PREPA MARG'!A:A,'Prépa marge'!C1011)=0,IF(U1010="démarque connue (valeur)","",T1010),'Prépa marge'!C1011)</f>
        <v/>
      </c>
      <c r="U1011" s="23" t="str">
        <f t="shared" si="556"/>
        <v/>
      </c>
      <c r="V1011" t="str">
        <f>IF(U1011="","",IF(U1011="CA HT",SUMIF('[3]Correpondance  PREPA MARG'!A:A,'Prépa marge'!T1011,'[3]Correpondance  PREPA MARG'!CO:CO),""))</f>
        <v/>
      </c>
      <c r="W1011" t="str">
        <f t="shared" si="551"/>
        <v/>
      </c>
      <c r="X1011" t="str">
        <f>IF(U1011="","",IF(AND(U1011="Marge ABACO (valeur)",X1005=""),SUMIF('[3]Correpondance  PREPA MARG'!A:A,'Prépa marge'!T1011,'[3]Correpondance  PREPA MARG'!DB:DB),""))</f>
        <v/>
      </c>
      <c r="Y1011" t="str">
        <f>IF(U1011="","",IF(U1011="Frais accessoires",SUMIF('[3]Correpondance  PREPA MARG'!A:A,'Prépa marge'!T1011,'[3]Correpondance  PREPA MARG'!AO:AO),""))</f>
        <v/>
      </c>
      <c r="Z1011" t="str">
        <f>IF(U1011="","",IF(U1011="Cotisation Centrale",SUMIF('[3]Correpondance  PREPA MARG'!A:A,'Prépa marge'!T1011,'[3]Correpondance  PREPA MARG'!BO:BO),""))</f>
        <v/>
      </c>
      <c r="AA1011" t="str">
        <f>IF(U1011="","",IF(U1011="CA HT REEL",SUMIF('[3]Correpondance  PREPA MARG'!A:A,'Prépa marge'!T1011,'[3]Correpondance  PREPA MARG'!AB:AB),""))</f>
        <v/>
      </c>
      <c r="AB1011" t="str">
        <f>IF(U1011="","",IF(U1011="CAMV REEL",SUMIF('[3]Correpondance  PREPA MARG'!A:A,'Prépa marge'!T1011,'[3]Correpondance  PREPA MARG'!BB:BB),""))</f>
        <v/>
      </c>
      <c r="AC1011" t="str">
        <f>IF(U1011="","",IF(U1011="démarque connue (valeur)",SUMIF('[3]Correpondance  PREPA MARG'!A:A,'Prépa marge'!T1011,'[3]Correpondance  PREPA MARG'!DO:DO),""))</f>
        <v/>
      </c>
      <c r="AD1011" s="2" t="str">
        <f t="shared" si="554"/>
        <v/>
      </c>
      <c r="AF1011" t="s">
        <v>20</v>
      </c>
    </row>
    <row r="1012" spans="1:32" ht="15.75" hidden="1" thickBot="1">
      <c r="A1012" s="23"/>
      <c r="B1012" s="23"/>
      <c r="C1012" s="117" t="s">
        <v>44</v>
      </c>
      <c r="D1012" s="118" t="s">
        <v>14</v>
      </c>
      <c r="E1012" s="119" t="s">
        <v>11</v>
      </c>
      <c r="F1012" s="119" t="s">
        <v>11</v>
      </c>
      <c r="G1012" s="119" t="s">
        <v>11</v>
      </c>
      <c r="H1012" s="119" t="s">
        <v>11</v>
      </c>
      <c r="I1012" s="119" t="s">
        <v>11</v>
      </c>
      <c r="J1012" s="119" t="s">
        <v>11</v>
      </c>
      <c r="K1012" s="119" t="s">
        <v>11</v>
      </c>
      <c r="L1012" s="119" t="s">
        <v>11</v>
      </c>
      <c r="M1012" s="119" t="s">
        <v>11</v>
      </c>
      <c r="N1012" s="119" t="s">
        <v>11</v>
      </c>
      <c r="O1012" s="119" t="s">
        <v>11</v>
      </c>
      <c r="P1012" s="120" t="s">
        <v>14</v>
      </c>
      <c r="Q1012" s="23"/>
      <c r="R1012" s="121" t="s">
        <v>20</v>
      </c>
      <c r="S1012" s="92"/>
      <c r="T1012" s="23" t="str">
        <f>IF(COUNTIF('[3]Correpondance  PREPA MARG'!A:A,'Prépa marge'!C1012)=0,IF(U1011="démarque connue (valeur)","",T1011),'Prépa marge'!C1012)</f>
        <v/>
      </c>
      <c r="U1012" s="23" t="str">
        <f t="shared" si="556"/>
        <v/>
      </c>
      <c r="V1012" t="str">
        <f>IF(U1012="","",IF(U1012="CA HT",SUMIF('[3]Correpondance  PREPA MARG'!A:A,'Prépa marge'!T1012,'[3]Correpondance  PREPA MARG'!CO:CO),""))</f>
        <v/>
      </c>
      <c r="W1012" t="str">
        <f t="shared" si="551"/>
        <v/>
      </c>
      <c r="X1012" t="str">
        <f>IF(U1012="","",IF(AND(U1012="Marge ABACO (valeur)",X1006=""),SUMIF('[3]Correpondance  PREPA MARG'!A:A,'Prépa marge'!T1012,'[3]Correpondance  PREPA MARG'!DB:DB),""))</f>
        <v/>
      </c>
      <c r="Y1012" t="str">
        <f>IF(U1012="","",IF(U1012="Frais accessoires",SUMIF('[3]Correpondance  PREPA MARG'!A:A,'Prépa marge'!T1012,'[3]Correpondance  PREPA MARG'!AO:AO),""))</f>
        <v/>
      </c>
      <c r="Z1012" t="str">
        <f>IF(U1012="","",IF(U1012="Cotisation Centrale",SUMIF('[3]Correpondance  PREPA MARG'!A:A,'Prépa marge'!T1012,'[3]Correpondance  PREPA MARG'!BO:BO),""))</f>
        <v/>
      </c>
      <c r="AA1012" t="str">
        <f>IF(U1012="","",IF(U1012="CA HT REEL",SUMIF('[3]Correpondance  PREPA MARG'!A:A,'Prépa marge'!T1012,'[3]Correpondance  PREPA MARG'!AB:AB),""))</f>
        <v/>
      </c>
      <c r="AB1012" t="str">
        <f>IF(U1012="","",IF(U1012="CAMV REEL",SUMIF('[3]Correpondance  PREPA MARG'!A:A,'Prépa marge'!T1012,'[3]Correpondance  PREPA MARG'!BB:BB),""))</f>
        <v/>
      </c>
      <c r="AC1012" t="str">
        <f>IF(U1012="","",IF(U1012="démarque connue (valeur)",SUMIF('[3]Correpondance  PREPA MARG'!A:A,'Prépa marge'!T1012,'[3]Correpondance  PREPA MARG'!DO:DO),""))</f>
        <v/>
      </c>
      <c r="AD1012" s="2" t="str">
        <f t="shared" si="554"/>
        <v/>
      </c>
      <c r="AF1012" t="s">
        <v>20</v>
      </c>
    </row>
    <row r="1013" spans="1:32">
      <c r="A1013" s="23"/>
      <c r="B1013" s="23"/>
      <c r="C1013" s="23"/>
      <c r="D1013" s="23"/>
      <c r="E1013" s="23"/>
      <c r="F1013" s="23"/>
      <c r="G1013" s="23"/>
      <c r="H1013" s="23"/>
      <c r="I1013" s="23"/>
      <c r="J1013" s="23"/>
      <c r="K1013" s="23"/>
      <c r="L1013" s="23"/>
      <c r="M1013" s="23"/>
      <c r="N1013" s="23"/>
      <c r="O1013" s="23"/>
      <c r="P1013" s="23"/>
      <c r="Q1013" s="23"/>
      <c r="R1013" s="29" t="s">
        <v>20</v>
      </c>
      <c r="S1013" s="92"/>
      <c r="T1013" s="23" t="str">
        <f>IF(COUNTIF('[3]Correpondance  PREPA MARG'!A:A,'Prépa marge'!C1013)=0,IF(U1012="démarque connue (valeur)","",T1012),'Prépa marge'!C1013)</f>
        <v/>
      </c>
      <c r="U1013" s="23" t="str">
        <f t="shared" si="556"/>
        <v/>
      </c>
      <c r="V1013" t="str">
        <f>IF(U1013="","",IF(U1013="CA HT",SUMIF('[3]Correpondance  PREPA MARG'!A:A,'Prépa marge'!T1013,'[3]Correpondance  PREPA MARG'!CO:CO),""))</f>
        <v/>
      </c>
      <c r="W1013" t="str">
        <f t="shared" si="551"/>
        <v/>
      </c>
      <c r="X1013" t="str">
        <f>IF(U1013="","",IF(AND(U1013="Marge ABACO (valeur)",X1007=""),SUMIF('[3]Correpondance  PREPA MARG'!A:A,'Prépa marge'!T1013,'[3]Correpondance  PREPA MARG'!DB:DB),""))</f>
        <v/>
      </c>
      <c r="Y1013" t="str">
        <f>IF(U1013="","",IF(U1013="Frais accessoires",SUMIF('[3]Correpondance  PREPA MARG'!A:A,'Prépa marge'!T1013,'[3]Correpondance  PREPA MARG'!AO:AO),""))</f>
        <v/>
      </c>
      <c r="Z1013" t="str">
        <f>IF(U1013="","",IF(U1013="Cotisation Centrale",SUMIF('[3]Correpondance  PREPA MARG'!A:A,'Prépa marge'!T1013,'[3]Correpondance  PREPA MARG'!BO:BO),""))</f>
        <v/>
      </c>
      <c r="AA1013" t="str">
        <f>IF(U1013="","",IF(U1013="CA HT REEL",SUMIF('[3]Correpondance  PREPA MARG'!A:A,'Prépa marge'!T1013,'[3]Correpondance  PREPA MARG'!AB:AB),""))</f>
        <v/>
      </c>
      <c r="AB1013" t="str">
        <f>IF(U1013="","",IF(U1013="CAMV REEL",SUMIF('[3]Correpondance  PREPA MARG'!A:A,'Prépa marge'!T1013,'[3]Correpondance  PREPA MARG'!BB:BB),""))</f>
        <v/>
      </c>
      <c r="AC1013" t="str">
        <f>IF(U1013="","",IF(U1013="démarque connue (valeur)",SUMIF('[3]Correpondance  PREPA MARG'!A:A,'Prépa marge'!T1013,'[3]Correpondance  PREPA MARG'!DO:DO),""))</f>
        <v/>
      </c>
      <c r="AD1013" s="2" t="str">
        <f t="shared" si="554"/>
        <v/>
      </c>
      <c r="AF1013" t="s">
        <v>20</v>
      </c>
    </row>
    <row r="1014" spans="1:32">
      <c r="A1014" s="23"/>
      <c r="B1014" s="23"/>
      <c r="C1014" s="24" t="str">
        <f>[2]Rens!$C$40</f>
        <v>Permanent</v>
      </c>
      <c r="D1014" s="26">
        <f>+D972</f>
        <v>41943</v>
      </c>
      <c r="E1014" s="26">
        <f t="shared" ref="E1014:L1014" si="578">DATE(YEAR(D1014),MONTH(D1014)+2,0)</f>
        <v>41973</v>
      </c>
      <c r="F1014" s="26">
        <f t="shared" si="578"/>
        <v>42004</v>
      </c>
      <c r="G1014" s="26">
        <f t="shared" si="578"/>
        <v>42035</v>
      </c>
      <c r="H1014" s="26">
        <f t="shared" si="578"/>
        <v>42063</v>
      </c>
      <c r="I1014" s="26">
        <f t="shared" si="578"/>
        <v>42094</v>
      </c>
      <c r="J1014" s="26">
        <f t="shared" si="578"/>
        <v>42124</v>
      </c>
      <c r="K1014" s="26">
        <f t="shared" si="578"/>
        <v>42155</v>
      </c>
      <c r="L1014" s="26">
        <f t="shared" si="578"/>
        <v>42185</v>
      </c>
      <c r="M1014" s="26">
        <f>DATE(YEAR(L1014),MONTH(L1014)+2,0)</f>
        <v>42216</v>
      </c>
      <c r="N1014" s="26">
        <f>DATE(YEAR(M1014),MONTH(M1014)+2,0)</f>
        <v>42247</v>
      </c>
      <c r="O1014" s="26">
        <f>DATE(YEAR(N1014),MONTH(N1014)+2,0)</f>
        <v>42277</v>
      </c>
      <c r="P1014" s="27" t="s">
        <v>16</v>
      </c>
      <c r="Q1014" s="23"/>
      <c r="R1014" s="28" t="s">
        <v>20</v>
      </c>
      <c r="S1014" s="23"/>
      <c r="T1014" s="23" t="str">
        <f>IF(COUNTIF('[3]Correpondance  PREPA MARG'!A:A,'Prépa marge'!C1014)=0,IF(U1013="démarque connue (valeur)","",T1013),'Prépa marge'!C1014)</f>
        <v>Permanent</v>
      </c>
      <c r="U1014" s="23" t="str">
        <f t="shared" si="556"/>
        <v/>
      </c>
      <c r="V1014" t="str">
        <f>IF(U1014="","",IF(U1014="CA HT",SUMIF('[3]Correpondance  PREPA MARG'!A:A,'Prépa marge'!T1014,'[3]Correpondance  PREPA MARG'!CO:CO),""))</f>
        <v/>
      </c>
      <c r="W1014" t="str">
        <f t="shared" si="551"/>
        <v/>
      </c>
      <c r="X1014" t="str">
        <f>IF(U1014="","",IF(AND(U1014="Marge ABACO (valeur)",X1008=""),SUMIF('[3]Correpondance  PREPA MARG'!A:A,'Prépa marge'!T1014,'[3]Correpondance  PREPA MARG'!DB:DB),""))</f>
        <v/>
      </c>
      <c r="Y1014" t="str">
        <f>IF(U1014="","",IF(U1014="Frais accessoires",SUMIF('[3]Correpondance  PREPA MARG'!A:A,'Prépa marge'!T1014,'[3]Correpondance  PREPA MARG'!AO:AO),""))</f>
        <v/>
      </c>
      <c r="Z1014" t="str">
        <f>IF(U1014="","",IF(U1014="Cotisation Centrale",SUMIF('[3]Correpondance  PREPA MARG'!A:A,'Prépa marge'!T1014,'[3]Correpondance  PREPA MARG'!BO:BO),""))</f>
        <v/>
      </c>
      <c r="AA1014" t="str">
        <f>IF(U1014="","",IF(U1014="CA HT REEL",SUMIF('[3]Correpondance  PREPA MARG'!A:A,'Prépa marge'!T1014,'[3]Correpondance  PREPA MARG'!AB:AB),""))</f>
        <v/>
      </c>
      <c r="AB1014" t="str">
        <f>IF(U1014="","",IF(U1014="CAMV REEL",SUMIF('[3]Correpondance  PREPA MARG'!A:A,'Prépa marge'!T1014,'[3]Correpondance  PREPA MARG'!BB:BB),""))</f>
        <v/>
      </c>
      <c r="AC1014" t="str">
        <f>IF(U1014="","",IF(U1014="démarque connue (valeur)",SUMIF('[3]Correpondance  PREPA MARG'!A:A,'Prépa marge'!T1014,'[3]Correpondance  PREPA MARG'!DO:DO),""))</f>
        <v/>
      </c>
      <c r="AD1014" s="2" t="str">
        <f t="shared" si="554"/>
        <v/>
      </c>
      <c r="AF1014" t="s">
        <v>20</v>
      </c>
    </row>
    <row r="1015" spans="1:32">
      <c r="A1015" s="23"/>
      <c r="B1015" s="23"/>
      <c r="C1015" s="23"/>
      <c r="D1015" s="23"/>
      <c r="E1015" s="23"/>
      <c r="F1015" s="23"/>
      <c r="G1015" s="23"/>
      <c r="H1015" s="23"/>
      <c r="I1015" s="23"/>
      <c r="J1015" s="23"/>
      <c r="K1015" s="23"/>
      <c r="L1015" s="23"/>
      <c r="M1015" s="23"/>
      <c r="N1015" s="23"/>
      <c r="O1015" s="23"/>
      <c r="P1015" s="23"/>
      <c r="Q1015" s="23"/>
      <c r="R1015" s="29" t="s">
        <v>20</v>
      </c>
      <c r="S1015" s="23"/>
      <c r="T1015" s="23" t="str">
        <f>IF(COUNTIF('[3]Correpondance  PREPA MARG'!A:A,'Prépa marge'!C1015)=0,IF(U1014="démarque connue (valeur)","",T1014),'Prépa marge'!C1015)</f>
        <v>Permanent</v>
      </c>
      <c r="U1015" s="23" t="str">
        <f t="shared" si="556"/>
        <v/>
      </c>
      <c r="V1015" t="str">
        <f>IF(U1015="","",IF(U1015="CA HT",SUMIF('[3]Correpondance  PREPA MARG'!A:A,'Prépa marge'!T1015,'[3]Correpondance  PREPA MARG'!CO:CO),""))</f>
        <v/>
      </c>
      <c r="W1015" t="str">
        <f t="shared" si="551"/>
        <v/>
      </c>
      <c r="X1015" t="str">
        <f>IF(U1015="","",IF(AND(U1015="Marge ABACO (valeur)",X1009=""),SUMIF('[3]Correpondance  PREPA MARG'!A:A,'Prépa marge'!T1015,'[3]Correpondance  PREPA MARG'!DB:DB),""))</f>
        <v/>
      </c>
      <c r="Y1015" t="str">
        <f>IF(U1015="","",IF(U1015="Frais accessoires",SUMIF('[3]Correpondance  PREPA MARG'!A:A,'Prépa marge'!T1015,'[3]Correpondance  PREPA MARG'!AO:AO),""))</f>
        <v/>
      </c>
      <c r="Z1015" t="str">
        <f>IF(U1015="","",IF(U1015="Cotisation Centrale",SUMIF('[3]Correpondance  PREPA MARG'!A:A,'Prépa marge'!T1015,'[3]Correpondance  PREPA MARG'!BO:BO),""))</f>
        <v/>
      </c>
      <c r="AA1015" t="str">
        <f>IF(U1015="","",IF(U1015="CA HT REEL",SUMIF('[3]Correpondance  PREPA MARG'!A:A,'Prépa marge'!T1015,'[3]Correpondance  PREPA MARG'!AB:AB),""))</f>
        <v/>
      </c>
      <c r="AB1015" t="str">
        <f>IF(U1015="","",IF(U1015="CAMV REEL",SUMIF('[3]Correpondance  PREPA MARG'!A:A,'Prépa marge'!T1015,'[3]Correpondance  PREPA MARG'!BB:BB),""))</f>
        <v/>
      </c>
      <c r="AC1015" t="str">
        <f>IF(U1015="","",IF(U1015="démarque connue (valeur)",SUMIF('[3]Correpondance  PREPA MARG'!A:A,'Prépa marge'!T1015,'[3]Correpondance  PREPA MARG'!DO:DO),""))</f>
        <v/>
      </c>
      <c r="AD1015" s="2" t="str">
        <f t="shared" si="554"/>
        <v/>
      </c>
      <c r="AF1015" t="s">
        <v>20</v>
      </c>
    </row>
    <row r="1016" spans="1:32" ht="15.75" thickBot="1">
      <c r="A1016" s="23"/>
      <c r="B1016" s="23"/>
      <c r="C1016" s="30" t="s">
        <v>18</v>
      </c>
      <c r="D1016" s="31"/>
      <c r="E1016" s="31"/>
      <c r="F1016" s="31"/>
      <c r="G1016" s="31"/>
      <c r="H1016" s="31"/>
      <c r="I1016" s="31"/>
      <c r="J1016" s="31"/>
      <c r="K1016" s="31"/>
      <c r="L1016" s="31"/>
      <c r="M1016" s="31"/>
      <c r="N1016" s="31"/>
      <c r="O1016" s="31"/>
      <c r="P1016" s="32"/>
      <c r="Q1016" s="23"/>
      <c r="R1016" s="33" t="s">
        <v>20</v>
      </c>
      <c r="S1016" s="23"/>
      <c r="T1016" s="23" t="str">
        <f>IF(COUNTIF('[3]Correpondance  PREPA MARG'!A:A,'Prépa marge'!C1016)=0,IF(U1015="démarque connue (valeur)","",T1015),'Prépa marge'!C1016)</f>
        <v>Permanent</v>
      </c>
      <c r="U1016" s="23" t="str">
        <f t="shared" si="556"/>
        <v/>
      </c>
      <c r="V1016" t="str">
        <f>IF(U1016="","",IF(U1016="CA HT",SUMIF('[3]Correpondance  PREPA MARG'!A:A,'Prépa marge'!T1016,'[3]Correpondance  PREPA MARG'!CO:CO),""))</f>
        <v/>
      </c>
      <c r="W1016" t="str">
        <f t="shared" si="551"/>
        <v/>
      </c>
      <c r="X1016" t="str">
        <f>IF(U1016="","",IF(AND(U1016="Marge ABACO (valeur)",X1010=""),SUMIF('[3]Correpondance  PREPA MARG'!A:A,'Prépa marge'!T1016,'[3]Correpondance  PREPA MARG'!DB:DB),""))</f>
        <v/>
      </c>
      <c r="Y1016" t="str">
        <f>IF(U1016="","",IF(U1016="Frais accessoires",SUMIF('[3]Correpondance  PREPA MARG'!A:A,'Prépa marge'!T1016,'[3]Correpondance  PREPA MARG'!AO:AO),""))</f>
        <v/>
      </c>
      <c r="Z1016" t="str">
        <f>IF(U1016="","",IF(U1016="Cotisation Centrale",SUMIF('[3]Correpondance  PREPA MARG'!A:A,'Prépa marge'!T1016,'[3]Correpondance  PREPA MARG'!BO:BO),""))</f>
        <v/>
      </c>
      <c r="AA1016" t="str">
        <f>IF(U1016="","",IF(U1016="CA HT REEL",SUMIF('[3]Correpondance  PREPA MARG'!A:A,'Prépa marge'!T1016,'[3]Correpondance  PREPA MARG'!AB:AB),""))</f>
        <v/>
      </c>
      <c r="AB1016" t="str">
        <f>IF(U1016="","",IF(U1016="CAMV REEL",SUMIF('[3]Correpondance  PREPA MARG'!A:A,'Prépa marge'!T1016,'[3]Correpondance  PREPA MARG'!BB:BB),""))</f>
        <v/>
      </c>
      <c r="AC1016" t="str">
        <f>IF(U1016="","",IF(U1016="démarque connue (valeur)",SUMIF('[3]Correpondance  PREPA MARG'!A:A,'Prépa marge'!T1016,'[3]Correpondance  PREPA MARG'!DO:DO),""))</f>
        <v/>
      </c>
      <c r="AD1016" s="2" t="str">
        <f t="shared" si="554"/>
        <v/>
      </c>
      <c r="AF1016" t="s">
        <v>20</v>
      </c>
    </row>
    <row r="1017" spans="1:32">
      <c r="A1017" s="23"/>
      <c r="B1017" s="23"/>
      <c r="C1017" s="34" t="s">
        <v>0</v>
      </c>
      <c r="D1017" s="35">
        <v>1393</v>
      </c>
      <c r="E1017" s="36"/>
      <c r="F1017" s="36"/>
      <c r="G1017" s="36"/>
      <c r="H1017" s="36"/>
      <c r="I1017" s="36"/>
      <c r="J1017" s="36"/>
      <c r="K1017" s="36"/>
      <c r="L1017" s="36"/>
      <c r="M1017" s="36"/>
      <c r="N1017" s="36"/>
      <c r="O1017" s="37"/>
      <c r="P1017" s="38">
        <f>SUM(D1017:O1017)</f>
        <v>1393</v>
      </c>
      <c r="Q1017" s="23"/>
      <c r="R1017" s="39">
        <v>154229</v>
      </c>
      <c r="S1017" s="23"/>
      <c r="T1017" s="23" t="str">
        <f>IF(COUNTIF('[3]Correpondance  PREPA MARG'!A:A,'Prépa marge'!C1017)=0,IF(U1016="démarque connue (valeur)","",T1016),'Prépa marge'!C1017)</f>
        <v>Permanent</v>
      </c>
      <c r="U1017" s="23" t="str">
        <f t="shared" si="556"/>
        <v>CA HT</v>
      </c>
      <c r="V1017">
        <f ca="1">IF(U1017="","",IF(U1017="CA HT",SUMIF('[3]Correpondance  PREPA MARG'!A:A,'Prépa marge'!T1017,'[3]Correpondance  PREPA MARG'!CO:CO),""))</f>
        <v>4004</v>
      </c>
      <c r="W1017" t="str">
        <f t="shared" si="551"/>
        <v/>
      </c>
      <c r="X1017" t="str">
        <f>IF(U1017="","",IF(AND(U1017="Marge ABACO (valeur)",X1011=""),SUMIF('[3]Correpondance  PREPA MARG'!A:A,'Prépa marge'!T1017,'[3]Correpondance  PREPA MARG'!DB:DB),""))</f>
        <v/>
      </c>
      <c r="Y1017" t="str">
        <f>IF(U1017="","",IF(U1017="Frais accessoires",SUMIF('[3]Correpondance  PREPA MARG'!A:A,'Prépa marge'!T1017,'[3]Correpondance  PREPA MARG'!AO:AO),""))</f>
        <v/>
      </c>
      <c r="Z1017" t="str">
        <f>IF(U1017="","",IF(U1017="Cotisation Centrale",SUMIF('[3]Correpondance  PREPA MARG'!A:A,'Prépa marge'!T1017,'[3]Correpondance  PREPA MARG'!BO:BO),""))</f>
        <v/>
      </c>
      <c r="AA1017" t="str">
        <f>IF(U1017="","",IF(U1017="CA HT REEL",SUMIF('[3]Correpondance  PREPA MARG'!A:A,'Prépa marge'!T1017,'[3]Correpondance  PREPA MARG'!AB:AB),""))</f>
        <v/>
      </c>
      <c r="AB1017" t="str">
        <f>IF(U1017="","",IF(U1017="CAMV REEL",SUMIF('[3]Correpondance  PREPA MARG'!A:A,'Prépa marge'!T1017,'[3]Correpondance  PREPA MARG'!BB:BB),""))</f>
        <v/>
      </c>
      <c r="AC1017" t="str">
        <f>IF(U1017="","",IF(U1017="démarque connue (valeur)",SUMIF('[3]Correpondance  PREPA MARG'!A:A,'Prépa marge'!T1017,'[3]Correpondance  PREPA MARG'!DO:DO),""))</f>
        <v/>
      </c>
      <c r="AD1017" s="2">
        <f t="shared" ca="1" si="554"/>
        <v>2611</v>
      </c>
      <c r="AF1017">
        <v>142576</v>
      </c>
    </row>
    <row r="1018" spans="1:32" ht="15.75" thickBot="1">
      <c r="A1018" s="23"/>
      <c r="B1018" s="23"/>
      <c r="C1018" s="40" t="s">
        <v>1</v>
      </c>
      <c r="D1018" s="41">
        <v>1052</v>
      </c>
      <c r="E1018" s="42"/>
      <c r="F1018" s="42"/>
      <c r="G1018" s="42"/>
      <c r="H1018" s="42"/>
      <c r="I1018" s="42"/>
      <c r="J1018" s="42"/>
      <c r="K1018" s="42"/>
      <c r="L1018" s="42"/>
      <c r="M1018" s="42"/>
      <c r="N1018" s="42"/>
      <c r="O1018" s="43"/>
      <c r="P1018" s="44">
        <f>SUM(D1018:O1018)</f>
        <v>1052</v>
      </c>
      <c r="Q1018" s="23"/>
      <c r="R1018" s="45">
        <v>98339</v>
      </c>
      <c r="S1018" s="23"/>
      <c r="T1018" s="23" t="str">
        <f>IF(COUNTIF('[3]Correpondance  PREPA MARG'!A:A,'Prépa marge'!C1018)=0,IF(U1017="démarque connue (valeur)","",T1017),'Prépa marge'!C1018)</f>
        <v>Permanent</v>
      </c>
      <c r="U1018" s="23" t="str">
        <f t="shared" si="556"/>
        <v>PRMV ABACO</v>
      </c>
      <c r="V1018" t="str">
        <f>IF(U1018="","",IF(U1018="CA HT",SUMIF('[3]Correpondance  PREPA MARG'!A:A,'Prépa marge'!T1018,'[3]Correpondance  PREPA MARG'!CO:CO),""))</f>
        <v/>
      </c>
      <c r="W1018">
        <f t="shared" ca="1" si="551"/>
        <v>3216</v>
      </c>
      <c r="X1018" t="str">
        <f>IF(U1018="","",IF(AND(U1018="Marge ABACO (valeur)",X1012=""),SUMIF('[3]Correpondance  PREPA MARG'!A:A,'Prépa marge'!T1018,'[3]Correpondance  PREPA MARG'!DB:DB),""))</f>
        <v/>
      </c>
      <c r="Y1018" t="str">
        <f>IF(U1018="","",IF(U1018="Frais accessoires",SUMIF('[3]Correpondance  PREPA MARG'!A:A,'Prépa marge'!T1018,'[3]Correpondance  PREPA MARG'!AO:AO),""))</f>
        <v/>
      </c>
      <c r="Z1018" t="str">
        <f>IF(U1018="","",IF(U1018="Cotisation Centrale",SUMIF('[3]Correpondance  PREPA MARG'!A:A,'Prépa marge'!T1018,'[3]Correpondance  PREPA MARG'!BO:BO),""))</f>
        <v/>
      </c>
      <c r="AA1018" t="str">
        <f>IF(U1018="","",IF(U1018="CA HT REEL",SUMIF('[3]Correpondance  PREPA MARG'!A:A,'Prépa marge'!T1018,'[3]Correpondance  PREPA MARG'!AB:AB),""))</f>
        <v/>
      </c>
      <c r="AB1018" t="str">
        <f>IF(U1018="","",IF(U1018="CAMV REEL",SUMIF('[3]Correpondance  PREPA MARG'!A:A,'Prépa marge'!T1018,'[3]Correpondance  PREPA MARG'!BB:BB),""))</f>
        <v/>
      </c>
      <c r="AC1018" t="str">
        <f>IF(U1018="","",IF(U1018="démarque connue (valeur)",SUMIF('[3]Correpondance  PREPA MARG'!A:A,'Prépa marge'!T1018,'[3]Correpondance  PREPA MARG'!DO:DO),""))</f>
        <v/>
      </c>
      <c r="AD1018" s="2">
        <f t="shared" ca="1" si="554"/>
        <v>2164</v>
      </c>
      <c r="AF1018">
        <v>88710</v>
      </c>
    </row>
    <row r="1019" spans="1:32">
      <c r="A1019" s="23"/>
      <c r="B1019" s="23"/>
      <c r="C1019" s="46" t="s">
        <v>19</v>
      </c>
      <c r="D1019" s="47">
        <f t="shared" ref="D1019:L1019" si="579">D1017-D1018</f>
        <v>341</v>
      </c>
      <c r="E1019" s="47">
        <f t="shared" si="579"/>
        <v>0</v>
      </c>
      <c r="F1019" s="47">
        <f t="shared" si="579"/>
        <v>0</v>
      </c>
      <c r="G1019" s="47">
        <f t="shared" si="579"/>
        <v>0</v>
      </c>
      <c r="H1019" s="47">
        <f t="shared" si="579"/>
        <v>0</v>
      </c>
      <c r="I1019" s="47">
        <f t="shared" si="579"/>
        <v>0</v>
      </c>
      <c r="J1019" s="47">
        <f t="shared" si="579"/>
        <v>0</v>
      </c>
      <c r="K1019" s="47">
        <f t="shared" si="579"/>
        <v>0</v>
      </c>
      <c r="L1019" s="47">
        <f t="shared" si="579"/>
        <v>0</v>
      </c>
      <c r="M1019" s="47">
        <f>M1017-M1018</f>
        <v>0</v>
      </c>
      <c r="N1019" s="47">
        <f>N1017-N1018</f>
        <v>0</v>
      </c>
      <c r="O1019" s="47">
        <f>O1017-O1018</f>
        <v>0</v>
      </c>
      <c r="P1019" s="48">
        <f>P1017-P1018</f>
        <v>341</v>
      </c>
      <c r="Q1019" s="23"/>
      <c r="R1019" s="49" t="s">
        <v>20</v>
      </c>
      <c r="S1019" s="23"/>
      <c r="T1019" s="23" t="str">
        <f>IF(COUNTIF('[3]Correpondance  PREPA MARG'!A:A,'Prépa marge'!C1019)=0,IF(U1018="démarque connue (valeur)","",T1018),'Prépa marge'!C1019)</f>
        <v>Permanent</v>
      </c>
      <c r="U1019" s="23" t="str">
        <f t="shared" si="556"/>
        <v>Marge ABACO (valeur)</v>
      </c>
      <c r="V1019" t="str">
        <f>IF(U1019="","",IF(U1019="CA HT",SUMIF('[3]Correpondance  PREPA MARG'!A:A,'Prépa marge'!T1019,'[3]Correpondance  PREPA MARG'!CO:CO),""))</f>
        <v/>
      </c>
      <c r="W1019" t="str">
        <f t="shared" si="551"/>
        <v/>
      </c>
      <c r="X1019">
        <f ca="1">IF(U1019="","",IF(AND(U1019="Marge ABACO (valeur)",X1013=""),SUMIF('[3]Correpondance  PREPA MARG'!A:A,'Prépa marge'!T1019,'[3]Correpondance  PREPA MARG'!DB:DB),""))</f>
        <v>788</v>
      </c>
      <c r="Y1019" t="str">
        <f>IF(U1019="","",IF(U1019="Frais accessoires",SUMIF('[3]Correpondance  PREPA MARG'!A:A,'Prépa marge'!T1019,'[3]Correpondance  PREPA MARG'!AO:AO),""))</f>
        <v/>
      </c>
      <c r="Z1019" t="str">
        <f>IF(U1019="","",IF(U1019="Cotisation Centrale",SUMIF('[3]Correpondance  PREPA MARG'!A:A,'Prépa marge'!T1019,'[3]Correpondance  PREPA MARG'!BO:BO),""))</f>
        <v/>
      </c>
      <c r="AA1019" t="str">
        <f>IF(U1019="","",IF(U1019="CA HT REEL",SUMIF('[3]Correpondance  PREPA MARG'!A:A,'Prépa marge'!T1019,'[3]Correpondance  PREPA MARG'!AB:AB),""))</f>
        <v/>
      </c>
      <c r="AB1019" t="str">
        <f>IF(U1019="","",IF(U1019="CAMV REEL",SUMIF('[3]Correpondance  PREPA MARG'!A:A,'Prépa marge'!T1019,'[3]Correpondance  PREPA MARG'!BB:BB),""))</f>
        <v/>
      </c>
      <c r="AC1019" t="str">
        <f>IF(U1019="","",IF(U1019="démarque connue (valeur)",SUMIF('[3]Correpondance  PREPA MARG'!A:A,'Prépa marge'!T1019,'[3]Correpondance  PREPA MARG'!DO:DO),""))</f>
        <v/>
      </c>
      <c r="AD1019" s="2" t="str">
        <f t="shared" ca="1" si="554"/>
        <v/>
      </c>
      <c r="AF1019" t="s">
        <v>20</v>
      </c>
    </row>
    <row r="1020" spans="1:32" ht="15.75" thickBot="1">
      <c r="A1020" s="23"/>
      <c r="B1020" s="23"/>
      <c r="C1020" s="50" t="s">
        <v>21</v>
      </c>
      <c r="D1020" s="51">
        <f t="shared" ref="D1020:L1020" si="580">IF(D1017=0,0,D1019/D1017)</f>
        <v>0.2447954055994257</v>
      </c>
      <c r="E1020" s="51">
        <f t="shared" si="580"/>
        <v>0</v>
      </c>
      <c r="F1020" s="51">
        <f t="shared" si="580"/>
        <v>0</v>
      </c>
      <c r="G1020" s="51">
        <f t="shared" si="580"/>
        <v>0</v>
      </c>
      <c r="H1020" s="51">
        <f t="shared" si="580"/>
        <v>0</v>
      </c>
      <c r="I1020" s="51">
        <f t="shared" si="580"/>
        <v>0</v>
      </c>
      <c r="J1020" s="51">
        <f t="shared" si="580"/>
        <v>0</v>
      </c>
      <c r="K1020" s="51">
        <f t="shared" si="580"/>
        <v>0</v>
      </c>
      <c r="L1020" s="51">
        <f t="shared" si="580"/>
        <v>0</v>
      </c>
      <c r="M1020" s="51">
        <f>IF(M1017=0,0,M1019/M1017)</f>
        <v>0</v>
      </c>
      <c r="N1020" s="51">
        <f>IF(N1017=0,0,N1019/N1017)</f>
        <v>0</v>
      </c>
      <c r="O1020" s="51">
        <f>IF(O1017=0,0,O1019/O1017)</f>
        <v>0</v>
      </c>
      <c r="P1020" s="52">
        <f>IF(P1017=0,0,P1019/P1017)</f>
        <v>0.2447954055994257</v>
      </c>
      <c r="Q1020" s="23"/>
      <c r="R1020" s="53" t="s">
        <v>20</v>
      </c>
      <c r="S1020" s="23"/>
      <c r="T1020" s="23" t="str">
        <f>IF(COUNTIF('[3]Correpondance  PREPA MARG'!A:A,'Prépa marge'!C1020)=0,IF(U1019="démarque connue (valeur)","",T1019),'Prépa marge'!C1020)</f>
        <v>Permanent</v>
      </c>
      <c r="U1020" s="23" t="str">
        <f t="shared" si="556"/>
        <v/>
      </c>
      <c r="V1020" t="str">
        <f>IF(U1020="","",IF(U1020="CA HT",SUMIF('[3]Correpondance  PREPA MARG'!A:A,'Prépa marge'!T1020,'[3]Correpondance  PREPA MARG'!CO:CO),""))</f>
        <v/>
      </c>
      <c r="W1020" t="str">
        <f t="shared" si="551"/>
        <v/>
      </c>
      <c r="X1020" t="str">
        <f>IF(U1020="","",IF(AND(U1020="Marge ABACO (valeur)",X1014=""),SUMIF('[3]Correpondance  PREPA MARG'!A:A,'Prépa marge'!T1020,'[3]Correpondance  PREPA MARG'!DB:DB),""))</f>
        <v/>
      </c>
      <c r="Y1020" t="str">
        <f>IF(U1020="","",IF(U1020="Frais accessoires",SUMIF('[3]Correpondance  PREPA MARG'!A:A,'Prépa marge'!T1020,'[3]Correpondance  PREPA MARG'!AO:AO),""))</f>
        <v/>
      </c>
      <c r="Z1020" t="str">
        <f>IF(U1020="","",IF(U1020="Cotisation Centrale",SUMIF('[3]Correpondance  PREPA MARG'!A:A,'Prépa marge'!T1020,'[3]Correpondance  PREPA MARG'!BO:BO),""))</f>
        <v/>
      </c>
      <c r="AA1020" t="str">
        <f>IF(U1020="","",IF(U1020="CA HT REEL",SUMIF('[3]Correpondance  PREPA MARG'!A:A,'Prépa marge'!T1020,'[3]Correpondance  PREPA MARG'!AB:AB),""))</f>
        <v/>
      </c>
      <c r="AB1020" t="str">
        <f>IF(U1020="","",IF(U1020="CAMV REEL",SUMIF('[3]Correpondance  PREPA MARG'!A:A,'Prépa marge'!T1020,'[3]Correpondance  PREPA MARG'!BB:BB),""))</f>
        <v/>
      </c>
      <c r="AC1020" t="str">
        <f>IF(U1020="","",IF(U1020="démarque connue (valeur)",SUMIF('[3]Correpondance  PREPA MARG'!A:A,'Prépa marge'!T1020,'[3]Correpondance  PREPA MARG'!DO:DO),""))</f>
        <v/>
      </c>
      <c r="AD1020" s="2" t="str">
        <f t="shared" si="554"/>
        <v/>
      </c>
      <c r="AF1020" t="s">
        <v>20</v>
      </c>
    </row>
    <row r="1021" spans="1:32">
      <c r="A1021" s="23"/>
      <c r="B1021" s="23"/>
      <c r="C1021" s="54" t="s">
        <v>3</v>
      </c>
      <c r="D1021" s="35"/>
      <c r="E1021" s="36"/>
      <c r="F1021" s="36"/>
      <c r="G1021" s="36"/>
      <c r="H1021" s="36"/>
      <c r="I1021" s="55"/>
      <c r="J1021" s="55"/>
      <c r="K1021" s="36"/>
      <c r="L1021" s="36"/>
      <c r="M1021" s="36"/>
      <c r="N1021" s="36"/>
      <c r="O1021" s="37"/>
      <c r="P1021" s="56">
        <f>SUM(D1021:O1021)</f>
        <v>0</v>
      </c>
      <c r="Q1021" s="23"/>
      <c r="R1021" s="57">
        <v>214.32000000000016</v>
      </c>
      <c r="S1021" s="23"/>
      <c r="T1021" s="23" t="str">
        <f>IF(COUNTIF('[3]Correpondance  PREPA MARG'!A:A,'Prépa marge'!C1021)=0,IF(U1020="démarque connue (valeur)","",T1020),'Prépa marge'!C1021)</f>
        <v>Permanent</v>
      </c>
      <c r="U1021" s="23" t="str">
        <f t="shared" si="556"/>
        <v>Frais accessoires</v>
      </c>
      <c r="V1021" t="str">
        <f>IF(U1021="","",IF(U1021="CA HT",SUMIF('[3]Correpondance  PREPA MARG'!A:A,'Prépa marge'!T1021,'[3]Correpondance  PREPA MARG'!CO:CO),""))</f>
        <v/>
      </c>
      <c r="W1021" t="str">
        <f t="shared" si="551"/>
        <v/>
      </c>
      <c r="X1021" t="str">
        <f>IF(U1021="","",IF(AND(U1021="Marge ABACO (valeur)",X1015=""),SUMIF('[3]Correpondance  PREPA MARG'!A:A,'Prépa marge'!T1021,'[3]Correpondance  PREPA MARG'!DB:DB),""))</f>
        <v/>
      </c>
      <c r="Y1021">
        <f ca="1">IF(U1021="","",IF(U1021="Frais accessoires",SUMIF('[3]Correpondance  PREPA MARG'!A:A,'Prépa marge'!T1021,'[3]Correpondance  PREPA MARG'!AO:AO),""))</f>
        <v>0.1</v>
      </c>
      <c r="Z1021" t="str">
        <f>IF(U1021="","",IF(U1021="Cotisation Centrale",SUMIF('[3]Correpondance  PREPA MARG'!A:A,'Prépa marge'!T1021,'[3]Correpondance  PREPA MARG'!BO:BO),""))</f>
        <v/>
      </c>
      <c r="AA1021" t="str">
        <f>IF(U1021="","",IF(U1021="CA HT REEL",SUMIF('[3]Correpondance  PREPA MARG'!A:A,'Prépa marge'!T1021,'[3]Correpondance  PREPA MARG'!AB:AB),""))</f>
        <v/>
      </c>
      <c r="AB1021" t="str">
        <f>IF(U1021="","",IF(U1021="CAMV REEL",SUMIF('[3]Correpondance  PREPA MARG'!A:A,'Prépa marge'!T1021,'[3]Correpondance  PREPA MARG'!BB:BB),""))</f>
        <v/>
      </c>
      <c r="AC1021" t="str">
        <f>IF(U1021="","",IF(U1021="démarque connue (valeur)",SUMIF('[3]Correpondance  PREPA MARG'!A:A,'Prépa marge'!T1021,'[3]Correpondance  PREPA MARG'!DO:DO),""))</f>
        <v/>
      </c>
      <c r="AD1021" s="2">
        <f t="shared" ca="1" si="554"/>
        <v>0.1</v>
      </c>
      <c r="AF1021">
        <v>232.07999999999998</v>
      </c>
    </row>
    <row r="1022" spans="1:32" ht="15.75" thickBot="1">
      <c r="A1022" s="23"/>
      <c r="B1022" s="23"/>
      <c r="C1022" s="58" t="s">
        <v>4</v>
      </c>
      <c r="D1022" s="41">
        <v>67</v>
      </c>
      <c r="E1022" s="42"/>
      <c r="F1022" s="42"/>
      <c r="G1022" s="42"/>
      <c r="H1022" s="42"/>
      <c r="I1022" s="42"/>
      <c r="J1022" s="42"/>
      <c r="K1022" s="42"/>
      <c r="L1022" s="42"/>
      <c r="M1022" s="42"/>
      <c r="N1022" s="42"/>
      <c r="O1022" s="43"/>
      <c r="P1022" s="56">
        <f>SUM(D1022:O1022)</f>
        <v>67</v>
      </c>
      <c r="Q1022" s="23"/>
      <c r="R1022" s="57">
        <v>1985.260000000002</v>
      </c>
      <c r="S1022" s="23"/>
      <c r="T1022" s="23" t="str">
        <f>IF(COUNTIF('[3]Correpondance  PREPA MARG'!A:A,'Prépa marge'!C1022)=0,IF(U1021="démarque connue (valeur)","",T1021),'Prépa marge'!C1022)</f>
        <v>Permanent</v>
      </c>
      <c r="U1022" s="23" t="str">
        <f t="shared" si="556"/>
        <v>Cotisation Centrale</v>
      </c>
      <c r="V1022" t="str">
        <f>IF(U1022="","",IF(U1022="CA HT",SUMIF('[3]Correpondance  PREPA MARG'!A:A,'Prépa marge'!T1022,'[3]Correpondance  PREPA MARG'!CO:CO),""))</f>
        <v/>
      </c>
      <c r="W1022" t="str">
        <f t="shared" si="551"/>
        <v/>
      </c>
      <c r="X1022" t="str">
        <f>IF(U1022="","",IF(AND(U1022="Marge ABACO (valeur)",X1016=""),SUMIF('[3]Correpondance  PREPA MARG'!A:A,'Prépa marge'!T1022,'[3]Correpondance  PREPA MARG'!DB:DB),""))</f>
        <v/>
      </c>
      <c r="Y1022" t="str">
        <f>IF(U1022="","",IF(U1022="Frais accessoires",SUMIF('[3]Correpondance  PREPA MARG'!A:A,'Prépa marge'!T1022,'[3]Correpondance  PREPA MARG'!AO:AO),""))</f>
        <v/>
      </c>
      <c r="Z1022">
        <f ca="1">IF(U1022="","",IF(U1022="Cotisation Centrale",SUMIF('[3]Correpondance  PREPA MARG'!A:A,'Prépa marge'!T1022,'[3]Correpondance  PREPA MARG'!BO:BO),""))</f>
        <v>187.52999999999997</v>
      </c>
      <c r="AA1022" t="str">
        <f>IF(U1022="","",IF(U1022="CA HT REEL",SUMIF('[3]Correpondance  PREPA MARG'!A:A,'Prépa marge'!T1022,'[3]Correpondance  PREPA MARG'!AB:AB),""))</f>
        <v/>
      </c>
      <c r="AB1022" t="str">
        <f>IF(U1022="","",IF(U1022="CAMV REEL",SUMIF('[3]Correpondance  PREPA MARG'!A:A,'Prépa marge'!T1022,'[3]Correpondance  PREPA MARG'!BB:BB),""))</f>
        <v/>
      </c>
      <c r="AC1022" t="str">
        <f>IF(U1022="","",IF(U1022="démarque connue (valeur)",SUMIF('[3]Correpondance  PREPA MARG'!A:A,'Prépa marge'!T1022,'[3]Correpondance  PREPA MARG'!DO:DO),""))</f>
        <v/>
      </c>
      <c r="AD1022" s="2">
        <f t="shared" ca="1" si="554"/>
        <v>120.52999999999997</v>
      </c>
      <c r="AF1022">
        <v>4861.3500000000004</v>
      </c>
    </row>
    <row r="1023" spans="1:32">
      <c r="A1023" s="23"/>
      <c r="B1023" s="23"/>
      <c r="C1023" s="59" t="s">
        <v>22</v>
      </c>
      <c r="D1023" s="60">
        <f t="shared" ref="D1023:L1023" si="581">IF(D1029&lt;&gt;0,(D1021+D1022)/D1029,0)</f>
        <v>4.8063127690100432E-2</v>
      </c>
      <c r="E1023" s="60">
        <f t="shared" si="581"/>
        <v>0</v>
      </c>
      <c r="F1023" s="60">
        <f t="shared" si="581"/>
        <v>0</v>
      </c>
      <c r="G1023" s="60">
        <f t="shared" si="581"/>
        <v>0</v>
      </c>
      <c r="H1023" s="60">
        <f t="shared" si="581"/>
        <v>0</v>
      </c>
      <c r="I1023" s="60">
        <f t="shared" si="581"/>
        <v>0</v>
      </c>
      <c r="J1023" s="60">
        <f t="shared" si="581"/>
        <v>0</v>
      </c>
      <c r="K1023" s="60">
        <f t="shared" si="581"/>
        <v>0</v>
      </c>
      <c r="L1023" s="60">
        <f t="shared" si="581"/>
        <v>0</v>
      </c>
      <c r="M1023" s="60">
        <f>IF(M1029&lt;&gt;0,(M1021+M1022)/M1029,0)</f>
        <v>0</v>
      </c>
      <c r="N1023" s="60">
        <f>IF(N1029&lt;&gt;0,(N1021+N1022)/N1029,0)</f>
        <v>0</v>
      </c>
      <c r="O1023" s="60">
        <f>IF(O1029&lt;&gt;0,(O1021+O1022)/O1029,0)</f>
        <v>0</v>
      </c>
      <c r="P1023" s="61">
        <f>IF(P1029&lt;&gt;0,(P1021+P1022)/P1029,0)</f>
        <v>4.8063127690100432E-2</v>
      </c>
      <c r="Q1023" s="23"/>
      <c r="R1023" s="62" t="s">
        <v>20</v>
      </c>
      <c r="S1023" s="23"/>
      <c r="T1023" s="23" t="str">
        <f>IF(COUNTIF('[3]Correpondance  PREPA MARG'!A:A,'Prépa marge'!C1023)=0,IF(U1022="démarque connue (valeur)","",T1022),'Prépa marge'!C1023)</f>
        <v>Permanent</v>
      </c>
      <c r="U1023" s="23" t="str">
        <f t="shared" si="556"/>
        <v/>
      </c>
      <c r="V1023" t="str">
        <f>IF(U1023="","",IF(U1023="CA HT",SUMIF('[3]Correpondance  PREPA MARG'!A:A,'Prépa marge'!T1023,'[3]Correpondance  PREPA MARG'!CO:CO),""))</f>
        <v/>
      </c>
      <c r="W1023" t="str">
        <f t="shared" si="551"/>
        <v/>
      </c>
      <c r="X1023" t="str">
        <f>IF(U1023="","",IF(AND(U1023="Marge ABACO (valeur)",X1017=""),SUMIF('[3]Correpondance  PREPA MARG'!A:A,'Prépa marge'!T1023,'[3]Correpondance  PREPA MARG'!DB:DB),""))</f>
        <v/>
      </c>
      <c r="Y1023" t="str">
        <f>IF(U1023="","",IF(U1023="Frais accessoires",SUMIF('[3]Correpondance  PREPA MARG'!A:A,'Prépa marge'!T1023,'[3]Correpondance  PREPA MARG'!AO:AO),""))</f>
        <v/>
      </c>
      <c r="Z1023" t="str">
        <f>IF(U1023="","",IF(U1023="Cotisation Centrale",SUMIF('[3]Correpondance  PREPA MARG'!A:A,'Prépa marge'!T1023,'[3]Correpondance  PREPA MARG'!BO:BO),""))</f>
        <v/>
      </c>
      <c r="AA1023" t="str">
        <f>IF(U1023="","",IF(U1023="CA HT REEL",SUMIF('[3]Correpondance  PREPA MARG'!A:A,'Prépa marge'!T1023,'[3]Correpondance  PREPA MARG'!AB:AB),""))</f>
        <v/>
      </c>
      <c r="AB1023" t="str">
        <f>IF(U1023="","",IF(U1023="CAMV REEL",SUMIF('[3]Correpondance  PREPA MARG'!A:A,'Prépa marge'!T1023,'[3]Correpondance  PREPA MARG'!BB:BB),""))</f>
        <v/>
      </c>
      <c r="AC1023" t="str">
        <f>IF(U1023="","",IF(U1023="démarque connue (valeur)",SUMIF('[3]Correpondance  PREPA MARG'!A:A,'Prépa marge'!T1023,'[3]Correpondance  PREPA MARG'!DO:DO),""))</f>
        <v/>
      </c>
      <c r="AD1023" s="2" t="str">
        <f t="shared" si="554"/>
        <v/>
      </c>
      <c r="AF1023" t="s">
        <v>20</v>
      </c>
    </row>
    <row r="1024" spans="1:32">
      <c r="A1024" s="23"/>
      <c r="B1024" s="23"/>
      <c r="C1024" s="63" t="s">
        <v>23</v>
      </c>
      <c r="D1024" s="64">
        <f>D1018+D1021+D1022</f>
        <v>1119</v>
      </c>
      <c r="E1024" s="64">
        <f t="shared" ref="E1024:L1024" si="582">E1018+E1021+E1022</f>
        <v>0</v>
      </c>
      <c r="F1024" s="64">
        <f t="shared" si="582"/>
        <v>0</v>
      </c>
      <c r="G1024" s="64">
        <f t="shared" si="582"/>
        <v>0</v>
      </c>
      <c r="H1024" s="64">
        <f t="shared" si="582"/>
        <v>0</v>
      </c>
      <c r="I1024" s="64">
        <f t="shared" si="582"/>
        <v>0</v>
      </c>
      <c r="J1024" s="64">
        <f t="shared" si="582"/>
        <v>0</v>
      </c>
      <c r="K1024" s="64">
        <f t="shared" si="582"/>
        <v>0</v>
      </c>
      <c r="L1024" s="64">
        <f t="shared" si="582"/>
        <v>0</v>
      </c>
      <c r="M1024" s="64">
        <f>M1018+M1021+M1022</f>
        <v>0</v>
      </c>
      <c r="N1024" s="64">
        <f>N1018+N1021+N1022</f>
        <v>0</v>
      </c>
      <c r="O1024" s="64">
        <f>O1018+O1021+O1022</f>
        <v>0</v>
      </c>
      <c r="P1024" s="65">
        <f>SUM(D1024:O1024)</f>
        <v>1119</v>
      </c>
      <c r="Q1024" s="23"/>
      <c r="R1024" s="66" t="s">
        <v>20</v>
      </c>
      <c r="S1024" s="23"/>
      <c r="T1024" s="23" t="str">
        <f>IF(COUNTIF('[3]Correpondance  PREPA MARG'!A:A,'Prépa marge'!C1024)=0,IF(U1023="démarque connue (valeur)","",T1023),'Prépa marge'!C1024)</f>
        <v>Permanent</v>
      </c>
      <c r="U1024" s="23" t="str">
        <f t="shared" si="556"/>
        <v/>
      </c>
      <c r="V1024" t="str">
        <f>IF(U1024="","",IF(U1024="CA HT",SUMIF('[3]Correpondance  PREPA MARG'!A:A,'Prépa marge'!T1024,'[3]Correpondance  PREPA MARG'!CO:CO),""))</f>
        <v/>
      </c>
      <c r="W1024" t="str">
        <f t="shared" ca="1" si="551"/>
        <v/>
      </c>
      <c r="X1024" t="str">
        <f>IF(U1024="","",IF(AND(U1024="Marge ABACO (valeur)",X1018=""),SUMIF('[3]Correpondance  PREPA MARG'!A:A,'Prépa marge'!T1024,'[3]Correpondance  PREPA MARG'!DB:DB),""))</f>
        <v/>
      </c>
      <c r="Y1024" t="str">
        <f>IF(U1024="","",IF(U1024="Frais accessoires",SUMIF('[3]Correpondance  PREPA MARG'!A:A,'Prépa marge'!T1024,'[3]Correpondance  PREPA MARG'!AO:AO),""))</f>
        <v/>
      </c>
      <c r="Z1024" t="str">
        <f>IF(U1024="","",IF(U1024="Cotisation Centrale",SUMIF('[3]Correpondance  PREPA MARG'!A:A,'Prépa marge'!T1024,'[3]Correpondance  PREPA MARG'!BO:BO),""))</f>
        <v/>
      </c>
      <c r="AA1024" t="str">
        <f>IF(U1024="","",IF(U1024="CA HT REEL",SUMIF('[3]Correpondance  PREPA MARG'!A:A,'Prépa marge'!T1024,'[3]Correpondance  PREPA MARG'!AB:AB),""))</f>
        <v/>
      </c>
      <c r="AB1024" t="str">
        <f>IF(U1024="","",IF(U1024="CAMV REEL",SUMIF('[3]Correpondance  PREPA MARG'!A:A,'Prépa marge'!T1024,'[3]Correpondance  PREPA MARG'!BB:BB),""))</f>
        <v/>
      </c>
      <c r="AC1024" t="str">
        <f>IF(U1024="","",IF(U1024="démarque connue (valeur)",SUMIF('[3]Correpondance  PREPA MARG'!A:A,'Prépa marge'!T1024,'[3]Correpondance  PREPA MARG'!DO:DO),""))</f>
        <v/>
      </c>
      <c r="AD1024" s="2" t="str">
        <f t="shared" ca="1" si="554"/>
        <v/>
      </c>
      <c r="AF1024" t="s">
        <v>20</v>
      </c>
    </row>
    <row r="1025" spans="1:32">
      <c r="A1025" s="23"/>
      <c r="B1025" s="23"/>
      <c r="C1025" s="63" t="s">
        <v>19</v>
      </c>
      <c r="D1025" s="64">
        <f t="shared" ref="D1025:L1025" si="583">D1017-D1024</f>
        <v>274</v>
      </c>
      <c r="E1025" s="64">
        <f t="shared" si="583"/>
        <v>0</v>
      </c>
      <c r="F1025" s="64">
        <f t="shared" si="583"/>
        <v>0</v>
      </c>
      <c r="G1025" s="64">
        <f t="shared" si="583"/>
        <v>0</v>
      </c>
      <c r="H1025" s="64">
        <f t="shared" si="583"/>
        <v>0</v>
      </c>
      <c r="I1025" s="64">
        <f t="shared" si="583"/>
        <v>0</v>
      </c>
      <c r="J1025" s="64">
        <f t="shared" si="583"/>
        <v>0</v>
      </c>
      <c r="K1025" s="64">
        <f t="shared" si="583"/>
        <v>0</v>
      </c>
      <c r="L1025" s="64">
        <f t="shared" si="583"/>
        <v>0</v>
      </c>
      <c r="M1025" s="64">
        <f>M1017-M1024</f>
        <v>0</v>
      </c>
      <c r="N1025" s="64">
        <f>N1017-N1024</f>
        <v>0</v>
      </c>
      <c r="O1025" s="64">
        <f>O1017-O1024</f>
        <v>0</v>
      </c>
      <c r="P1025" s="65">
        <f>SUM(D1025:O1025)</f>
        <v>274</v>
      </c>
      <c r="Q1025" s="23"/>
      <c r="R1025" s="66" t="s">
        <v>20</v>
      </c>
      <c r="S1025" s="23"/>
      <c r="T1025" s="23" t="str">
        <f>IF(COUNTIF('[3]Correpondance  PREPA MARG'!A:A,'Prépa marge'!C1025)=0,IF(U1024="démarque connue (valeur)","",T1024),'Prépa marge'!C1025)</f>
        <v>Permanent</v>
      </c>
      <c r="U1025" s="23" t="str">
        <f t="shared" si="556"/>
        <v>Marge ABACO (valeur)</v>
      </c>
      <c r="V1025" t="str">
        <f>IF(U1025="","",IF(U1025="CA HT",SUMIF('[3]Correpondance  PREPA MARG'!A:A,'Prépa marge'!T1025,'[3]Correpondance  PREPA MARG'!CO:CO),""))</f>
        <v/>
      </c>
      <c r="W1025" t="str">
        <f t="shared" si="551"/>
        <v/>
      </c>
      <c r="X1025" t="str">
        <f ca="1">IF(U1025="","",IF(AND(U1025="Marge ABACO (valeur)",X1019=""),SUMIF('[3]Correpondance  PREPA MARG'!A:A,'Prépa marge'!T1025,'[3]Correpondance  PREPA MARG'!DB:DB),""))</f>
        <v/>
      </c>
      <c r="Y1025" t="str">
        <f>IF(U1025="","",IF(U1025="Frais accessoires",SUMIF('[3]Correpondance  PREPA MARG'!A:A,'Prépa marge'!T1025,'[3]Correpondance  PREPA MARG'!AO:AO),""))</f>
        <v/>
      </c>
      <c r="Z1025" t="str">
        <f>IF(U1025="","",IF(U1025="Cotisation Centrale",SUMIF('[3]Correpondance  PREPA MARG'!A:A,'Prépa marge'!T1025,'[3]Correpondance  PREPA MARG'!BO:BO),""))</f>
        <v/>
      </c>
      <c r="AA1025" t="str">
        <f>IF(U1025="","",IF(U1025="CA HT REEL",SUMIF('[3]Correpondance  PREPA MARG'!A:A,'Prépa marge'!T1025,'[3]Correpondance  PREPA MARG'!AB:AB),""))</f>
        <v/>
      </c>
      <c r="AB1025" t="str">
        <f>IF(U1025="","",IF(U1025="CAMV REEL",SUMIF('[3]Correpondance  PREPA MARG'!A:A,'Prépa marge'!T1025,'[3]Correpondance  PREPA MARG'!BB:BB),""))</f>
        <v/>
      </c>
      <c r="AC1025" t="str">
        <f>IF(U1025="","",IF(U1025="démarque connue (valeur)",SUMIF('[3]Correpondance  PREPA MARG'!A:A,'Prépa marge'!T1025,'[3]Correpondance  PREPA MARG'!DO:DO),""))</f>
        <v/>
      </c>
      <c r="AD1025" s="2" t="str">
        <f t="shared" ca="1" si="554"/>
        <v/>
      </c>
      <c r="AF1025" t="s">
        <v>20</v>
      </c>
    </row>
    <row r="1026" spans="1:32">
      <c r="A1026" s="23"/>
      <c r="B1026" s="23"/>
      <c r="C1026" s="50" t="s">
        <v>24</v>
      </c>
      <c r="D1026" s="67">
        <f t="shared" ref="D1026:L1026" si="584">IF(D1017=0,0,D1025/D1017)</f>
        <v>0.19669777458722182</v>
      </c>
      <c r="E1026" s="67">
        <f t="shared" si="584"/>
        <v>0</v>
      </c>
      <c r="F1026" s="67">
        <f t="shared" si="584"/>
        <v>0</v>
      </c>
      <c r="G1026" s="67">
        <f t="shared" si="584"/>
        <v>0</v>
      </c>
      <c r="H1026" s="67">
        <f t="shared" si="584"/>
        <v>0</v>
      </c>
      <c r="I1026" s="67">
        <f t="shared" si="584"/>
        <v>0</v>
      </c>
      <c r="J1026" s="67">
        <f t="shared" si="584"/>
        <v>0</v>
      </c>
      <c r="K1026" s="67">
        <f t="shared" si="584"/>
        <v>0</v>
      </c>
      <c r="L1026" s="67">
        <f t="shared" si="584"/>
        <v>0</v>
      </c>
      <c r="M1026" s="67">
        <f>IF(M1017=0,0,M1025/M1017)</f>
        <v>0</v>
      </c>
      <c r="N1026" s="67">
        <f>IF(N1017=0,0,N1025/N1017)</f>
        <v>0</v>
      </c>
      <c r="O1026" s="67">
        <f>IF(O1017=0,0,O1025/O1017)</f>
        <v>0</v>
      </c>
      <c r="P1026" s="67">
        <f>IF(P1017=0,0,P1025/P1017)</f>
        <v>0.19669777458722182</v>
      </c>
      <c r="Q1026" s="23"/>
      <c r="R1026" s="68" t="s">
        <v>20</v>
      </c>
      <c r="S1026" s="23"/>
      <c r="T1026" s="23" t="str">
        <f>IF(COUNTIF('[3]Correpondance  PREPA MARG'!A:A,'Prépa marge'!C1026)=0,IF(U1025="démarque connue (valeur)","",T1025),'Prépa marge'!C1026)</f>
        <v>Permanent</v>
      </c>
      <c r="U1026" s="23" t="str">
        <f t="shared" si="556"/>
        <v/>
      </c>
      <c r="V1026" t="str">
        <f>IF(U1026="","",IF(U1026="CA HT",SUMIF('[3]Correpondance  PREPA MARG'!A:A,'Prépa marge'!T1026,'[3]Correpondance  PREPA MARG'!CO:CO),""))</f>
        <v/>
      </c>
      <c r="W1026" t="str">
        <f t="shared" si="551"/>
        <v/>
      </c>
      <c r="X1026" t="str">
        <f>IF(U1026="","",IF(AND(U1026="Marge ABACO (valeur)",X1020=""),SUMIF('[3]Correpondance  PREPA MARG'!A:A,'Prépa marge'!T1026,'[3]Correpondance  PREPA MARG'!DB:DB),""))</f>
        <v/>
      </c>
      <c r="Y1026" t="str">
        <f>IF(U1026="","",IF(U1026="Frais accessoires",SUMIF('[3]Correpondance  PREPA MARG'!A:A,'Prépa marge'!T1026,'[3]Correpondance  PREPA MARG'!AO:AO),""))</f>
        <v/>
      </c>
      <c r="Z1026" t="str">
        <f>IF(U1026="","",IF(U1026="Cotisation Centrale",SUMIF('[3]Correpondance  PREPA MARG'!A:A,'Prépa marge'!T1026,'[3]Correpondance  PREPA MARG'!BO:BO),""))</f>
        <v/>
      </c>
      <c r="AA1026" t="str">
        <f>IF(U1026="","",IF(U1026="CA HT REEL",SUMIF('[3]Correpondance  PREPA MARG'!A:A,'Prépa marge'!T1026,'[3]Correpondance  PREPA MARG'!AB:AB),""))</f>
        <v/>
      </c>
      <c r="AB1026" t="str">
        <f>IF(U1026="","",IF(U1026="CAMV REEL",SUMIF('[3]Correpondance  PREPA MARG'!A:A,'Prépa marge'!T1026,'[3]Correpondance  PREPA MARG'!BB:BB),""))</f>
        <v/>
      </c>
      <c r="AC1026" t="str">
        <f>IF(U1026="","",IF(U1026="démarque connue (valeur)",SUMIF('[3]Correpondance  PREPA MARG'!A:A,'Prépa marge'!T1026,'[3]Correpondance  PREPA MARG'!DO:DO),""))</f>
        <v/>
      </c>
      <c r="AD1026" s="2" t="str">
        <f t="shared" si="554"/>
        <v/>
      </c>
      <c r="AF1026" t="s">
        <v>20</v>
      </c>
    </row>
    <row r="1027" spans="1:32">
      <c r="A1027" s="23"/>
      <c r="B1027" s="23"/>
      <c r="C1027" s="23"/>
      <c r="D1027" s="23"/>
      <c r="E1027" s="23"/>
      <c r="F1027" s="23"/>
      <c r="G1027" s="23"/>
      <c r="H1027" s="23"/>
      <c r="I1027" s="23"/>
      <c r="J1027" s="23"/>
      <c r="K1027" s="23"/>
      <c r="L1027" s="23"/>
      <c r="M1027" s="23"/>
      <c r="N1027" s="23"/>
      <c r="O1027" s="23"/>
      <c r="P1027" s="23"/>
      <c r="Q1027" s="23"/>
      <c r="R1027" s="29" t="s">
        <v>20</v>
      </c>
      <c r="S1027" s="23"/>
      <c r="T1027" s="23" t="str">
        <f>IF(COUNTIF('[3]Correpondance  PREPA MARG'!A:A,'Prépa marge'!C1027)=0,IF(U1026="démarque connue (valeur)","",T1026),'Prépa marge'!C1027)</f>
        <v>Permanent</v>
      </c>
      <c r="U1027" s="23" t="str">
        <f t="shared" si="556"/>
        <v/>
      </c>
      <c r="V1027" t="str">
        <f>IF(U1027="","",IF(U1027="CA HT",SUMIF('[3]Correpondance  PREPA MARG'!A:A,'Prépa marge'!T1027,'[3]Correpondance  PREPA MARG'!CO:CO),""))</f>
        <v/>
      </c>
      <c r="W1027" t="str">
        <f t="shared" si="551"/>
        <v/>
      </c>
      <c r="X1027" t="str">
        <f>IF(U1027="","",IF(AND(U1027="Marge ABACO (valeur)",X1021=""),SUMIF('[3]Correpondance  PREPA MARG'!A:A,'Prépa marge'!T1027,'[3]Correpondance  PREPA MARG'!DB:DB),""))</f>
        <v/>
      </c>
      <c r="Y1027" t="str">
        <f>IF(U1027="","",IF(U1027="Frais accessoires",SUMIF('[3]Correpondance  PREPA MARG'!A:A,'Prépa marge'!T1027,'[3]Correpondance  PREPA MARG'!AO:AO),""))</f>
        <v/>
      </c>
      <c r="Z1027" t="str">
        <f>IF(U1027="","",IF(U1027="Cotisation Centrale",SUMIF('[3]Correpondance  PREPA MARG'!A:A,'Prépa marge'!T1027,'[3]Correpondance  PREPA MARG'!BO:BO),""))</f>
        <v/>
      </c>
      <c r="AA1027" t="str">
        <f>IF(U1027="","",IF(U1027="CA HT REEL",SUMIF('[3]Correpondance  PREPA MARG'!A:A,'Prépa marge'!T1027,'[3]Correpondance  PREPA MARG'!AB:AB),""))</f>
        <v/>
      </c>
      <c r="AB1027" t="str">
        <f>IF(U1027="","",IF(U1027="CAMV REEL",SUMIF('[3]Correpondance  PREPA MARG'!A:A,'Prépa marge'!T1027,'[3]Correpondance  PREPA MARG'!BB:BB),""))</f>
        <v/>
      </c>
      <c r="AC1027" t="str">
        <f>IF(U1027="","",IF(U1027="démarque connue (valeur)",SUMIF('[3]Correpondance  PREPA MARG'!A:A,'Prépa marge'!T1027,'[3]Correpondance  PREPA MARG'!DO:DO),""))</f>
        <v/>
      </c>
      <c r="AD1027" s="2" t="str">
        <f t="shared" si="554"/>
        <v/>
      </c>
      <c r="AF1027" t="s">
        <v>20</v>
      </c>
    </row>
    <row r="1028" spans="1:32" ht="15.75" thickBot="1">
      <c r="A1028" s="23"/>
      <c r="B1028" s="23"/>
      <c r="C1028" s="30" t="s">
        <v>25</v>
      </c>
      <c r="D1028" s="31"/>
      <c r="E1028" s="31"/>
      <c r="F1028" s="31"/>
      <c r="G1028" s="31"/>
      <c r="H1028" s="31"/>
      <c r="I1028" s="31"/>
      <c r="J1028" s="31"/>
      <c r="K1028" s="31"/>
      <c r="L1028" s="31"/>
      <c r="M1028" s="31"/>
      <c r="N1028" s="31"/>
      <c r="O1028" s="31"/>
      <c r="P1028" s="32"/>
      <c r="Q1028" s="23"/>
      <c r="R1028" s="33" t="s">
        <v>20</v>
      </c>
      <c r="S1028" s="23"/>
      <c r="T1028" s="23" t="str">
        <f>IF(COUNTIF('[3]Correpondance  PREPA MARG'!A:A,'Prépa marge'!C1028)=0,IF(U1027="démarque connue (valeur)","",T1027),'Prépa marge'!C1028)</f>
        <v>Permanent</v>
      </c>
      <c r="U1028" s="23" t="str">
        <f t="shared" si="556"/>
        <v/>
      </c>
      <c r="V1028" t="str">
        <f>IF(U1028="","",IF(U1028="CA HT",SUMIF('[3]Correpondance  PREPA MARG'!A:A,'Prépa marge'!T1028,'[3]Correpondance  PREPA MARG'!CO:CO),""))</f>
        <v/>
      </c>
      <c r="W1028" t="str">
        <f t="shared" si="551"/>
        <v/>
      </c>
      <c r="X1028" t="str">
        <f>IF(U1028="","",IF(AND(U1028="Marge ABACO (valeur)",X1022=""),SUMIF('[3]Correpondance  PREPA MARG'!A:A,'Prépa marge'!T1028,'[3]Correpondance  PREPA MARG'!DB:DB),""))</f>
        <v/>
      </c>
      <c r="Y1028" t="str">
        <f>IF(U1028="","",IF(U1028="Frais accessoires",SUMIF('[3]Correpondance  PREPA MARG'!A:A,'Prépa marge'!T1028,'[3]Correpondance  PREPA MARG'!AO:AO),""))</f>
        <v/>
      </c>
      <c r="Z1028" t="str">
        <f>IF(U1028="","",IF(U1028="Cotisation Centrale",SUMIF('[3]Correpondance  PREPA MARG'!A:A,'Prépa marge'!T1028,'[3]Correpondance  PREPA MARG'!BO:BO),""))</f>
        <v/>
      </c>
      <c r="AA1028" t="str">
        <f>IF(U1028="","",IF(U1028="CA HT REEL",SUMIF('[3]Correpondance  PREPA MARG'!A:A,'Prépa marge'!T1028,'[3]Correpondance  PREPA MARG'!AB:AB),""))</f>
        <v/>
      </c>
      <c r="AB1028" t="str">
        <f>IF(U1028="","",IF(U1028="CAMV REEL",SUMIF('[3]Correpondance  PREPA MARG'!A:A,'Prépa marge'!T1028,'[3]Correpondance  PREPA MARG'!BB:BB),""))</f>
        <v/>
      </c>
      <c r="AC1028" t="str">
        <f>IF(U1028="","",IF(U1028="démarque connue (valeur)",SUMIF('[3]Correpondance  PREPA MARG'!A:A,'Prépa marge'!T1028,'[3]Correpondance  PREPA MARG'!DO:DO),""))</f>
        <v/>
      </c>
      <c r="AD1028" s="2" t="str">
        <f t="shared" si="554"/>
        <v/>
      </c>
      <c r="AF1028" t="s">
        <v>20</v>
      </c>
    </row>
    <row r="1029" spans="1:32">
      <c r="A1029" s="23"/>
      <c r="B1029" s="23"/>
      <c r="C1029" s="69" t="s">
        <v>5</v>
      </c>
      <c r="D1029" s="35">
        <v>1394</v>
      </c>
      <c r="E1029" s="36"/>
      <c r="F1029" s="36"/>
      <c r="G1029" s="36"/>
      <c r="H1029" s="36"/>
      <c r="I1029" s="36"/>
      <c r="J1029" s="55"/>
      <c r="K1029" s="55"/>
      <c r="L1029" s="55"/>
      <c r="M1029" s="55"/>
      <c r="N1029" s="55"/>
      <c r="O1029" s="70"/>
      <c r="P1029" s="38">
        <f>SUM(D1029:O1029)</f>
        <v>1394</v>
      </c>
      <c r="Q1029" s="23"/>
      <c r="R1029" s="39">
        <v>153798.1399999999</v>
      </c>
      <c r="S1029" s="23"/>
      <c r="T1029" s="23" t="str">
        <f>IF(COUNTIF('[3]Correpondance  PREPA MARG'!A:A,'Prépa marge'!C1029)=0,IF(U1028="démarque connue (valeur)","",T1028),'Prépa marge'!C1029)</f>
        <v>Permanent</v>
      </c>
      <c r="U1029" s="23" t="str">
        <f t="shared" si="556"/>
        <v>CA HT REEL</v>
      </c>
      <c r="V1029" t="str">
        <f>IF(U1029="","",IF(U1029="CA HT",SUMIF('[3]Correpondance  PREPA MARG'!A:A,'Prépa marge'!T1029,'[3]Correpondance  PREPA MARG'!CO:CO),""))</f>
        <v/>
      </c>
      <c r="W1029" t="str">
        <f t="shared" si="551"/>
        <v/>
      </c>
      <c r="X1029" t="str">
        <f>IF(U1029="","",IF(AND(U1029="Marge ABACO (valeur)",X1023=""),SUMIF('[3]Correpondance  PREPA MARG'!A:A,'Prépa marge'!T1029,'[3]Correpondance  PREPA MARG'!DB:DB),""))</f>
        <v/>
      </c>
      <c r="Y1029" t="str">
        <f>IF(U1029="","",IF(U1029="Frais accessoires",SUMIF('[3]Correpondance  PREPA MARG'!A:A,'Prépa marge'!T1029,'[3]Correpondance  PREPA MARG'!AO:AO),""))</f>
        <v/>
      </c>
      <c r="Z1029" t="str">
        <f>IF(U1029="","",IF(U1029="Cotisation Centrale",SUMIF('[3]Correpondance  PREPA MARG'!A:A,'Prépa marge'!T1029,'[3]Correpondance  PREPA MARG'!BO:BO),""))</f>
        <v/>
      </c>
      <c r="AA1029">
        <f ca="1">IF(U1029="","",IF(U1029="CA HT REEL",SUMIF('[3]Correpondance  PREPA MARG'!A:A,'Prépa marge'!T1029,'[3]Correpondance  PREPA MARG'!AB:AB),""))</f>
        <v>4003.8700000000008</v>
      </c>
      <c r="AB1029" t="str">
        <f>IF(U1029="","",IF(U1029="CAMV REEL",SUMIF('[3]Correpondance  PREPA MARG'!A:A,'Prépa marge'!T1029,'[3]Correpondance  PREPA MARG'!BB:BB),""))</f>
        <v/>
      </c>
      <c r="AC1029" t="str">
        <f>IF(U1029="","",IF(U1029="démarque connue (valeur)",SUMIF('[3]Correpondance  PREPA MARG'!A:A,'Prépa marge'!T1029,'[3]Correpondance  PREPA MARG'!DO:DO),""))</f>
        <v/>
      </c>
      <c r="AD1029" s="2">
        <f t="shared" ca="1" si="554"/>
        <v>2609.8700000000008</v>
      </c>
      <c r="AF1029">
        <v>144202.80000000002</v>
      </c>
    </row>
    <row r="1030" spans="1:32" ht="15.75" thickBot="1">
      <c r="A1030" s="23"/>
      <c r="B1030" s="23"/>
      <c r="C1030" s="58" t="s">
        <v>6</v>
      </c>
      <c r="D1030" s="41">
        <v>1054</v>
      </c>
      <c r="E1030" s="42"/>
      <c r="F1030" s="42"/>
      <c r="G1030" s="42"/>
      <c r="H1030" s="42"/>
      <c r="I1030" s="42"/>
      <c r="J1030" s="71"/>
      <c r="K1030" s="71"/>
      <c r="L1030" s="71"/>
      <c r="M1030" s="71"/>
      <c r="N1030" s="71"/>
      <c r="O1030" s="72"/>
      <c r="P1030" s="56">
        <f>SUM(D1030:O1030)</f>
        <v>1054</v>
      </c>
      <c r="Q1030" s="23"/>
      <c r="R1030" s="57">
        <v>73176.439999999711</v>
      </c>
      <c r="S1030" s="23"/>
      <c r="T1030" s="23" t="str">
        <f>IF(COUNTIF('[3]Correpondance  PREPA MARG'!A:A,'Prépa marge'!C1030)=0,IF(U1029="démarque connue (valeur)","",T1029),'Prépa marge'!C1030)</f>
        <v>Permanent</v>
      </c>
      <c r="U1030" s="23" t="str">
        <f t="shared" si="556"/>
        <v>CAMV REEL</v>
      </c>
      <c r="V1030" t="str">
        <f>IF(U1030="","",IF(U1030="CA HT",SUMIF('[3]Correpondance  PREPA MARG'!A:A,'Prépa marge'!T1030,'[3]Correpondance  PREPA MARG'!CO:CO),""))</f>
        <v/>
      </c>
      <c r="W1030" t="str">
        <f t="shared" si="551"/>
        <v/>
      </c>
      <c r="X1030" t="str">
        <f>IF(U1030="","",IF(AND(U1030="Marge ABACO (valeur)",X1024=""),SUMIF('[3]Correpondance  PREPA MARG'!A:A,'Prépa marge'!T1030,'[3]Correpondance  PREPA MARG'!DB:DB),""))</f>
        <v/>
      </c>
      <c r="Y1030" t="str">
        <f>IF(U1030="","",IF(U1030="Frais accessoires",SUMIF('[3]Correpondance  PREPA MARG'!A:A,'Prépa marge'!T1030,'[3]Correpondance  PREPA MARG'!AO:AO),""))</f>
        <v/>
      </c>
      <c r="Z1030" t="str">
        <f>IF(U1030="","",IF(U1030="Cotisation Centrale",SUMIF('[3]Correpondance  PREPA MARG'!A:A,'Prépa marge'!T1030,'[3]Correpondance  PREPA MARG'!BO:BO),""))</f>
        <v/>
      </c>
      <c r="AA1030" t="str">
        <f>IF(U1030="","",IF(U1030="CA HT REEL",SUMIF('[3]Correpondance  PREPA MARG'!A:A,'Prépa marge'!T1030,'[3]Correpondance  PREPA MARG'!AB:AB),""))</f>
        <v/>
      </c>
      <c r="AB1030">
        <f ca="1">IF(U1030="","",IF(U1030="CAMV REEL",SUMIF('[3]Correpondance  PREPA MARG'!A:A,'Prépa marge'!T1030,'[3]Correpondance  PREPA MARG'!BB:BB),""))</f>
        <v>3216.74</v>
      </c>
      <c r="AC1030" t="str">
        <f>IF(U1030="","",IF(U1030="démarque connue (valeur)",SUMIF('[3]Correpondance  PREPA MARG'!A:A,'Prépa marge'!T1030,'[3]Correpondance  PREPA MARG'!DO:DO),""))</f>
        <v/>
      </c>
      <c r="AD1030" s="2">
        <f t="shared" ca="1" si="554"/>
        <v>2162.7399999999998</v>
      </c>
      <c r="AF1030">
        <v>88894.52</v>
      </c>
    </row>
    <row r="1031" spans="1:32">
      <c r="A1031" s="23"/>
      <c r="B1031" s="23"/>
      <c r="C1031" s="59" t="s">
        <v>26</v>
      </c>
      <c r="D1031" s="73">
        <f t="shared" ref="D1031:L1031" si="585">D1029-D1030-D1021-D1022</f>
        <v>273</v>
      </c>
      <c r="E1031" s="73">
        <f t="shared" si="585"/>
        <v>0</v>
      </c>
      <c r="F1031" s="73">
        <f t="shared" si="585"/>
        <v>0</v>
      </c>
      <c r="G1031" s="73">
        <f t="shared" si="585"/>
        <v>0</v>
      </c>
      <c r="H1031" s="73">
        <f t="shared" si="585"/>
        <v>0</v>
      </c>
      <c r="I1031" s="73">
        <f t="shared" si="585"/>
        <v>0</v>
      </c>
      <c r="J1031" s="73">
        <f t="shared" si="585"/>
        <v>0</v>
      </c>
      <c r="K1031" s="73">
        <f t="shared" si="585"/>
        <v>0</v>
      </c>
      <c r="L1031" s="73">
        <f t="shared" si="585"/>
        <v>0</v>
      </c>
      <c r="M1031" s="73">
        <f>M1029-M1030-M1021-M1022</f>
        <v>0</v>
      </c>
      <c r="N1031" s="73">
        <f>N1029-N1030-N1021-N1022</f>
        <v>0</v>
      </c>
      <c r="O1031" s="73">
        <f>O1029-O1030-O1021-O1022</f>
        <v>0</v>
      </c>
      <c r="P1031" s="74">
        <f>SUM(D1031:O1031)</f>
        <v>273</v>
      </c>
      <c r="Q1031" s="23"/>
      <c r="R1031" s="57" t="s">
        <v>20</v>
      </c>
      <c r="S1031" s="23"/>
      <c r="T1031" s="23" t="str">
        <f>IF(COUNTIF('[3]Correpondance  PREPA MARG'!A:A,'Prépa marge'!C1031)=0,IF(U1030="démarque connue (valeur)","",T1030),'Prépa marge'!C1031)</f>
        <v>Permanent</v>
      </c>
      <c r="U1031" s="23" t="str">
        <f t="shared" si="556"/>
        <v/>
      </c>
      <c r="V1031" t="str">
        <f>IF(U1031="","",IF(U1031="CA HT",SUMIF('[3]Correpondance  PREPA MARG'!A:A,'Prépa marge'!T1031,'[3]Correpondance  PREPA MARG'!CO:CO),""))</f>
        <v/>
      </c>
      <c r="W1031" t="str">
        <f t="shared" ref="W1031:W1094" si="586">IF(AND(V1030&lt;&gt;"",X1032&lt;&gt;""),V1030-X1032,"")</f>
        <v/>
      </c>
      <c r="X1031" t="str">
        <f>IF(U1031="","",IF(AND(U1031="Marge ABACO (valeur)",X1025=""),SUMIF('[3]Correpondance  PREPA MARG'!A:A,'Prépa marge'!T1031,'[3]Correpondance  PREPA MARG'!DB:DB),""))</f>
        <v/>
      </c>
      <c r="Y1031" t="str">
        <f>IF(U1031="","",IF(U1031="Frais accessoires",SUMIF('[3]Correpondance  PREPA MARG'!A:A,'Prépa marge'!T1031,'[3]Correpondance  PREPA MARG'!AO:AO),""))</f>
        <v/>
      </c>
      <c r="Z1031" t="str">
        <f>IF(U1031="","",IF(U1031="Cotisation Centrale",SUMIF('[3]Correpondance  PREPA MARG'!A:A,'Prépa marge'!T1031,'[3]Correpondance  PREPA MARG'!BO:BO),""))</f>
        <v/>
      </c>
      <c r="AA1031" t="str">
        <f>IF(U1031="","",IF(U1031="CA HT REEL",SUMIF('[3]Correpondance  PREPA MARG'!A:A,'Prépa marge'!T1031,'[3]Correpondance  PREPA MARG'!AB:AB),""))</f>
        <v/>
      </c>
      <c r="AB1031" t="str">
        <f>IF(U1031="","",IF(U1031="CAMV REEL",SUMIF('[3]Correpondance  PREPA MARG'!A:A,'Prépa marge'!T1031,'[3]Correpondance  PREPA MARG'!BB:BB),""))</f>
        <v/>
      </c>
      <c r="AC1031" t="str">
        <f>IF(U1031="","",IF(U1031="démarque connue (valeur)",SUMIF('[3]Correpondance  PREPA MARG'!A:A,'Prépa marge'!T1031,'[3]Correpondance  PREPA MARG'!DO:DO),""))</f>
        <v/>
      </c>
      <c r="AD1031" s="2" t="str">
        <f t="shared" si="554"/>
        <v/>
      </c>
      <c r="AF1031" t="s">
        <v>20</v>
      </c>
    </row>
    <row r="1032" spans="1:32">
      <c r="A1032" s="23"/>
      <c r="B1032" s="23"/>
      <c r="C1032" s="50" t="s">
        <v>27</v>
      </c>
      <c r="D1032" s="67" t="str">
        <f t="shared" ref="D1032:L1032" si="587">IF(D1054="ABACO","     néant",IF(D1017=0,0,D1031/D1029))</f>
        <v xml:space="preserve">     néant</v>
      </c>
      <c r="E1032" s="67" t="str">
        <f t="shared" si="587"/>
        <v xml:space="preserve">     néant</v>
      </c>
      <c r="F1032" s="67" t="str">
        <f t="shared" si="587"/>
        <v xml:space="preserve">     néant</v>
      </c>
      <c r="G1032" s="67" t="str">
        <f t="shared" si="587"/>
        <v xml:space="preserve">     néant</v>
      </c>
      <c r="H1032" s="67" t="str">
        <f t="shared" si="587"/>
        <v xml:space="preserve">     néant</v>
      </c>
      <c r="I1032" s="67">
        <f t="shared" si="587"/>
        <v>0</v>
      </c>
      <c r="J1032" s="67" t="str">
        <f t="shared" si="587"/>
        <v xml:space="preserve">     néant</v>
      </c>
      <c r="K1032" s="67" t="str">
        <f t="shared" si="587"/>
        <v xml:space="preserve">     néant</v>
      </c>
      <c r="L1032" s="67" t="str">
        <f t="shared" si="587"/>
        <v xml:space="preserve">     néant</v>
      </c>
      <c r="M1032" s="67" t="str">
        <f>IF(M1054="ABACO","     néant",IF(M1017=0,0,M1031/M1029))</f>
        <v xml:space="preserve">     néant</v>
      </c>
      <c r="N1032" s="67" t="str">
        <f>IF(N1054="ABACO","     néant",IF(N1017=0,0,N1031/N1029))</f>
        <v xml:space="preserve">     néant</v>
      </c>
      <c r="O1032" s="67">
        <f>IF(O1054="ABACO","     néant",IF(O1017=0,0,O1031/O1029))</f>
        <v>0</v>
      </c>
      <c r="P1032" s="67">
        <f>IF(P1054="ABACO","     néant",IF(P1017=0,0,P1031/P1029))</f>
        <v>0.19583931133428981</v>
      </c>
      <c r="Q1032" s="23"/>
      <c r="R1032" s="68" t="s">
        <v>20</v>
      </c>
      <c r="S1032" s="23"/>
      <c r="T1032" s="23" t="str">
        <f>IF(COUNTIF('[3]Correpondance  PREPA MARG'!A:A,'Prépa marge'!C1032)=0,IF(U1031="démarque connue (valeur)","",T1031),'Prépa marge'!C1032)</f>
        <v>Permanent</v>
      </c>
      <c r="U1032" s="23" t="str">
        <f t="shared" si="556"/>
        <v/>
      </c>
      <c r="V1032" t="str">
        <f>IF(U1032="","",IF(U1032="CA HT",SUMIF('[3]Correpondance  PREPA MARG'!A:A,'Prépa marge'!T1032,'[3]Correpondance  PREPA MARG'!CO:CO),""))</f>
        <v/>
      </c>
      <c r="W1032" t="str">
        <f t="shared" si="586"/>
        <v/>
      </c>
      <c r="X1032" t="str">
        <f>IF(U1032="","",IF(AND(U1032="Marge ABACO (valeur)",X1026=""),SUMIF('[3]Correpondance  PREPA MARG'!A:A,'Prépa marge'!T1032,'[3]Correpondance  PREPA MARG'!DB:DB),""))</f>
        <v/>
      </c>
      <c r="Y1032" t="str">
        <f>IF(U1032="","",IF(U1032="Frais accessoires",SUMIF('[3]Correpondance  PREPA MARG'!A:A,'Prépa marge'!T1032,'[3]Correpondance  PREPA MARG'!AO:AO),""))</f>
        <v/>
      </c>
      <c r="Z1032" t="str">
        <f>IF(U1032="","",IF(U1032="Cotisation Centrale",SUMIF('[3]Correpondance  PREPA MARG'!A:A,'Prépa marge'!T1032,'[3]Correpondance  PREPA MARG'!BO:BO),""))</f>
        <v/>
      </c>
      <c r="AA1032" t="str">
        <f>IF(U1032="","",IF(U1032="CA HT REEL",SUMIF('[3]Correpondance  PREPA MARG'!A:A,'Prépa marge'!T1032,'[3]Correpondance  PREPA MARG'!AB:AB),""))</f>
        <v/>
      </c>
      <c r="AB1032" t="str">
        <f>IF(U1032="","",IF(U1032="CAMV REEL",SUMIF('[3]Correpondance  PREPA MARG'!A:A,'Prépa marge'!T1032,'[3]Correpondance  PREPA MARG'!BB:BB),""))</f>
        <v/>
      </c>
      <c r="AC1032" t="str">
        <f>IF(U1032="","",IF(U1032="démarque connue (valeur)",SUMIF('[3]Correpondance  PREPA MARG'!A:A,'Prépa marge'!T1032,'[3]Correpondance  PREPA MARG'!DO:DO),""))</f>
        <v/>
      </c>
      <c r="AD1032" s="2" t="str">
        <f t="shared" si="554"/>
        <v/>
      </c>
      <c r="AF1032" t="s">
        <v>20</v>
      </c>
    </row>
    <row r="1033" spans="1:32">
      <c r="A1033" s="23"/>
      <c r="B1033" s="23"/>
      <c r="C1033" s="23"/>
      <c r="D1033" s="23"/>
      <c r="E1033" s="23"/>
      <c r="F1033" s="23"/>
      <c r="G1033" s="23"/>
      <c r="H1033" s="23"/>
      <c r="I1033" s="23"/>
      <c r="J1033" s="23"/>
      <c r="K1033" s="23"/>
      <c r="L1033" s="23"/>
      <c r="M1033" s="23"/>
      <c r="N1033" s="23"/>
      <c r="O1033" s="23"/>
      <c r="P1033" s="23"/>
      <c r="Q1033" s="23"/>
      <c r="R1033" s="29" t="s">
        <v>20</v>
      </c>
      <c r="S1033" s="23"/>
      <c r="T1033" s="23" t="str">
        <f>IF(COUNTIF('[3]Correpondance  PREPA MARG'!A:A,'Prépa marge'!C1033)=0,IF(U1032="démarque connue (valeur)","",T1032),'Prépa marge'!C1033)</f>
        <v>Permanent</v>
      </c>
      <c r="U1033" s="23" t="str">
        <f t="shared" si="556"/>
        <v/>
      </c>
      <c r="V1033" t="str">
        <f>IF(U1033="","",IF(U1033="CA HT",SUMIF('[3]Correpondance  PREPA MARG'!A:A,'Prépa marge'!T1033,'[3]Correpondance  PREPA MARG'!CO:CO),""))</f>
        <v/>
      </c>
      <c r="W1033" t="str">
        <f t="shared" si="586"/>
        <v/>
      </c>
      <c r="X1033" t="str">
        <f>IF(U1033="","",IF(AND(U1033="Marge ABACO (valeur)",X1027=""),SUMIF('[3]Correpondance  PREPA MARG'!A:A,'Prépa marge'!T1033,'[3]Correpondance  PREPA MARG'!DB:DB),""))</f>
        <v/>
      </c>
      <c r="Y1033" t="str">
        <f>IF(U1033="","",IF(U1033="Frais accessoires",SUMIF('[3]Correpondance  PREPA MARG'!A:A,'Prépa marge'!T1033,'[3]Correpondance  PREPA MARG'!AO:AO),""))</f>
        <v/>
      </c>
      <c r="Z1033" t="str">
        <f>IF(U1033="","",IF(U1033="Cotisation Centrale",SUMIF('[3]Correpondance  PREPA MARG'!A:A,'Prépa marge'!T1033,'[3]Correpondance  PREPA MARG'!BO:BO),""))</f>
        <v/>
      </c>
      <c r="AA1033" t="str">
        <f>IF(U1033="","",IF(U1033="CA HT REEL",SUMIF('[3]Correpondance  PREPA MARG'!A:A,'Prépa marge'!T1033,'[3]Correpondance  PREPA MARG'!AB:AB),""))</f>
        <v/>
      </c>
      <c r="AB1033" t="str">
        <f>IF(U1033="","",IF(U1033="CAMV REEL",SUMIF('[3]Correpondance  PREPA MARG'!A:A,'Prépa marge'!T1033,'[3]Correpondance  PREPA MARG'!BB:BB),""))</f>
        <v/>
      </c>
      <c r="AC1033" t="str">
        <f>IF(U1033="","",IF(U1033="démarque connue (valeur)",SUMIF('[3]Correpondance  PREPA MARG'!A:A,'Prépa marge'!T1033,'[3]Correpondance  PREPA MARG'!DO:DO),""))</f>
        <v/>
      </c>
      <c r="AD1033" s="2" t="str">
        <f t="shared" si="554"/>
        <v/>
      </c>
      <c r="AF1033" t="s">
        <v>20</v>
      </c>
    </row>
    <row r="1034" spans="1:32">
      <c r="A1034" s="23"/>
      <c r="B1034" s="23"/>
      <c r="C1034" s="75" t="s">
        <v>28</v>
      </c>
      <c r="D1034" s="76" t="str">
        <f t="shared" ref="D1034:L1034" si="588">IF(D1054="ABACO","       NA",D1026-D1032)</f>
        <v xml:space="preserve">       NA</v>
      </c>
      <c r="E1034" s="76" t="str">
        <f t="shared" si="588"/>
        <v xml:space="preserve">       NA</v>
      </c>
      <c r="F1034" s="76" t="str">
        <f t="shared" si="588"/>
        <v xml:space="preserve">       NA</v>
      </c>
      <c r="G1034" s="76" t="str">
        <f t="shared" si="588"/>
        <v xml:space="preserve">       NA</v>
      </c>
      <c r="H1034" s="76" t="str">
        <f t="shared" si="588"/>
        <v xml:space="preserve">       NA</v>
      </c>
      <c r="I1034" s="76">
        <f t="shared" si="588"/>
        <v>0</v>
      </c>
      <c r="J1034" s="76" t="str">
        <f t="shared" si="588"/>
        <v xml:space="preserve">       NA</v>
      </c>
      <c r="K1034" s="76" t="str">
        <f t="shared" si="588"/>
        <v xml:space="preserve">       NA</v>
      </c>
      <c r="L1034" s="76" t="str">
        <f t="shared" si="588"/>
        <v xml:space="preserve">       NA</v>
      </c>
      <c r="M1034" s="76" t="str">
        <f>IF(M1054="ABACO","       NA",M1026-M1032)</f>
        <v xml:space="preserve">       NA</v>
      </c>
      <c r="N1034" s="76" t="str">
        <f>IF(N1054="ABACO","       NA",N1026-N1032)</f>
        <v xml:space="preserve">       NA</v>
      </c>
      <c r="O1034" s="76">
        <f>IF(O1054="ABACO","       NA",O1026-O1032)</f>
        <v>0</v>
      </c>
      <c r="P1034" s="76">
        <f>IF(P1054="ABACO","       NA",P1026-P1032)</f>
        <v>8.5846325293201242E-4</v>
      </c>
      <c r="Q1034" s="23"/>
      <c r="R1034" s="77" t="s">
        <v>20</v>
      </c>
      <c r="S1034" s="23"/>
      <c r="T1034" s="23" t="str">
        <f>IF(COUNTIF('[3]Correpondance  PREPA MARG'!A:A,'Prépa marge'!C1034)=0,IF(U1033="démarque connue (valeur)","",T1033),'Prépa marge'!C1034)</f>
        <v>Permanent</v>
      </c>
      <c r="U1034" s="23" t="str">
        <f t="shared" si="556"/>
        <v/>
      </c>
      <c r="V1034" t="str">
        <f>IF(U1034="","",IF(U1034="CA HT",SUMIF('[3]Correpondance  PREPA MARG'!A:A,'Prépa marge'!T1034,'[3]Correpondance  PREPA MARG'!CO:CO),""))</f>
        <v/>
      </c>
      <c r="W1034" t="str">
        <f t="shared" si="586"/>
        <v/>
      </c>
      <c r="X1034" t="str">
        <f>IF(U1034="","",IF(AND(U1034="Marge ABACO (valeur)",X1028=""),SUMIF('[3]Correpondance  PREPA MARG'!A:A,'Prépa marge'!T1034,'[3]Correpondance  PREPA MARG'!DB:DB),""))</f>
        <v/>
      </c>
      <c r="Y1034" t="str">
        <f>IF(U1034="","",IF(U1034="Frais accessoires",SUMIF('[3]Correpondance  PREPA MARG'!A:A,'Prépa marge'!T1034,'[3]Correpondance  PREPA MARG'!AO:AO),""))</f>
        <v/>
      </c>
      <c r="Z1034" t="str">
        <f>IF(U1034="","",IF(U1034="Cotisation Centrale",SUMIF('[3]Correpondance  PREPA MARG'!A:A,'Prépa marge'!T1034,'[3]Correpondance  PREPA MARG'!BO:BO),""))</f>
        <v/>
      </c>
      <c r="AA1034" t="str">
        <f>IF(U1034="","",IF(U1034="CA HT REEL",SUMIF('[3]Correpondance  PREPA MARG'!A:A,'Prépa marge'!T1034,'[3]Correpondance  PREPA MARG'!AB:AB),""))</f>
        <v/>
      </c>
      <c r="AB1034" t="str">
        <f>IF(U1034="","",IF(U1034="CAMV REEL",SUMIF('[3]Correpondance  PREPA MARG'!A:A,'Prépa marge'!T1034,'[3]Correpondance  PREPA MARG'!BB:BB),""))</f>
        <v/>
      </c>
      <c r="AC1034" t="str">
        <f>IF(U1034="","",IF(U1034="démarque connue (valeur)",SUMIF('[3]Correpondance  PREPA MARG'!A:A,'Prépa marge'!T1034,'[3]Correpondance  PREPA MARG'!DO:DO),""))</f>
        <v/>
      </c>
      <c r="AD1034" s="2" t="str">
        <f t="shared" si="554"/>
        <v/>
      </c>
      <c r="AF1034" t="s">
        <v>20</v>
      </c>
    </row>
    <row r="1035" spans="1:32">
      <c r="A1035" s="23"/>
      <c r="B1035" s="23"/>
      <c r="C1035" s="23"/>
      <c r="D1035" s="23"/>
      <c r="E1035" s="23"/>
      <c r="F1035" s="23"/>
      <c r="G1035" s="23"/>
      <c r="H1035" s="23"/>
      <c r="I1035" s="23"/>
      <c r="J1035" s="23"/>
      <c r="K1035" s="23"/>
      <c r="L1035" s="23"/>
      <c r="M1035" s="23"/>
      <c r="N1035" s="23"/>
      <c r="O1035" s="23"/>
      <c r="P1035" s="23"/>
      <c r="Q1035" s="23"/>
      <c r="R1035" s="29" t="s">
        <v>20</v>
      </c>
      <c r="S1035" s="23"/>
      <c r="T1035" s="23" t="str">
        <f>IF(COUNTIF('[3]Correpondance  PREPA MARG'!A:A,'Prépa marge'!C1035)=0,IF(U1034="démarque connue (valeur)","",T1034),'Prépa marge'!C1035)</f>
        <v>Permanent</v>
      </c>
      <c r="U1035" s="23" t="str">
        <f t="shared" si="556"/>
        <v/>
      </c>
      <c r="V1035" t="str">
        <f>IF(U1035="","",IF(U1035="CA HT",SUMIF('[3]Correpondance  PREPA MARG'!A:A,'Prépa marge'!T1035,'[3]Correpondance  PREPA MARG'!CO:CO),""))</f>
        <v/>
      </c>
      <c r="W1035" t="str">
        <f t="shared" si="586"/>
        <v/>
      </c>
      <c r="X1035" t="str">
        <f>IF(U1035="","",IF(AND(U1035="Marge ABACO (valeur)",X1029=""),SUMIF('[3]Correpondance  PREPA MARG'!A:A,'Prépa marge'!T1035,'[3]Correpondance  PREPA MARG'!DB:DB),""))</f>
        <v/>
      </c>
      <c r="Y1035" t="str">
        <f>IF(U1035="","",IF(U1035="Frais accessoires",SUMIF('[3]Correpondance  PREPA MARG'!A:A,'Prépa marge'!T1035,'[3]Correpondance  PREPA MARG'!AO:AO),""))</f>
        <v/>
      </c>
      <c r="Z1035" t="str">
        <f>IF(U1035="","",IF(U1035="Cotisation Centrale",SUMIF('[3]Correpondance  PREPA MARG'!A:A,'Prépa marge'!T1035,'[3]Correpondance  PREPA MARG'!BO:BO),""))</f>
        <v/>
      </c>
      <c r="AA1035" t="str">
        <f>IF(U1035="","",IF(U1035="CA HT REEL",SUMIF('[3]Correpondance  PREPA MARG'!A:A,'Prépa marge'!T1035,'[3]Correpondance  PREPA MARG'!AB:AB),""))</f>
        <v/>
      </c>
      <c r="AB1035" t="str">
        <f>IF(U1035="","",IF(U1035="CAMV REEL",SUMIF('[3]Correpondance  PREPA MARG'!A:A,'Prépa marge'!T1035,'[3]Correpondance  PREPA MARG'!BB:BB),""))</f>
        <v/>
      </c>
      <c r="AC1035" t="str">
        <f>IF(U1035="","",IF(U1035="démarque connue (valeur)",SUMIF('[3]Correpondance  PREPA MARG'!A:A,'Prépa marge'!T1035,'[3]Correpondance  PREPA MARG'!DO:DO),""))</f>
        <v/>
      </c>
      <c r="AD1035" s="2" t="str">
        <f t="shared" ref="AD1035:AD1098" si="589">IF(SUM(V1035:AC1035)=0,"",IF(U1035="Marge ABACO (valeur)","",SUM(V1035:AC1035)-P1035))</f>
        <v/>
      </c>
      <c r="AF1035" t="s">
        <v>20</v>
      </c>
    </row>
    <row r="1036" spans="1:32" ht="15.75" thickBot="1">
      <c r="A1036" s="23"/>
      <c r="B1036" s="23"/>
      <c r="C1036" s="30" t="s">
        <v>29</v>
      </c>
      <c r="D1036" s="31"/>
      <c r="E1036" s="31"/>
      <c r="F1036" s="31"/>
      <c r="G1036" s="31"/>
      <c r="H1036" s="31"/>
      <c r="I1036" s="31"/>
      <c r="J1036" s="31"/>
      <c r="K1036" s="31"/>
      <c r="L1036" s="31"/>
      <c r="M1036" s="31"/>
      <c r="N1036" s="31"/>
      <c r="O1036" s="31"/>
      <c r="P1036" s="32"/>
      <c r="Q1036" s="23"/>
      <c r="R1036" s="33" t="s">
        <v>20</v>
      </c>
      <c r="S1036" s="23"/>
      <c r="T1036" s="23" t="str">
        <f>IF(COUNTIF('[3]Correpondance  PREPA MARG'!A:A,'Prépa marge'!C1036)=0,IF(U1035="démarque connue (valeur)","",T1035),'Prépa marge'!C1036)</f>
        <v>Permanent</v>
      </c>
      <c r="U1036" s="23" t="str">
        <f t="shared" ref="U1036:U1099" si="590">IF(OR(C1036="CA HT",C1036="PRMV ABACO",C1036="Frais accessoires",C1036="Cotisation Centrale",C1036="CA HT REEL",C1036="CAMV REEL",C1036="démarque connue (valeur)",C1036="Marge ABACO (valeur)"),C1036,"")</f>
        <v/>
      </c>
      <c r="V1036" t="str">
        <f>IF(U1036="","",IF(U1036="CA HT",SUMIF('[3]Correpondance  PREPA MARG'!A:A,'Prépa marge'!T1036,'[3]Correpondance  PREPA MARG'!CO:CO),""))</f>
        <v/>
      </c>
      <c r="W1036" t="str">
        <f t="shared" si="586"/>
        <v/>
      </c>
      <c r="X1036" t="str">
        <f>IF(U1036="","",IF(AND(U1036="Marge ABACO (valeur)",X1030=""),SUMIF('[3]Correpondance  PREPA MARG'!A:A,'Prépa marge'!T1036,'[3]Correpondance  PREPA MARG'!DB:DB),""))</f>
        <v/>
      </c>
      <c r="Y1036" t="str">
        <f>IF(U1036="","",IF(U1036="Frais accessoires",SUMIF('[3]Correpondance  PREPA MARG'!A:A,'Prépa marge'!T1036,'[3]Correpondance  PREPA MARG'!AO:AO),""))</f>
        <v/>
      </c>
      <c r="Z1036" t="str">
        <f>IF(U1036="","",IF(U1036="Cotisation Centrale",SUMIF('[3]Correpondance  PREPA MARG'!A:A,'Prépa marge'!T1036,'[3]Correpondance  PREPA MARG'!BO:BO),""))</f>
        <v/>
      </c>
      <c r="AA1036" t="str">
        <f>IF(U1036="","",IF(U1036="CA HT REEL",SUMIF('[3]Correpondance  PREPA MARG'!A:A,'Prépa marge'!T1036,'[3]Correpondance  PREPA MARG'!AB:AB),""))</f>
        <v/>
      </c>
      <c r="AB1036" t="str">
        <f>IF(U1036="","",IF(U1036="CAMV REEL",SUMIF('[3]Correpondance  PREPA MARG'!A:A,'Prépa marge'!T1036,'[3]Correpondance  PREPA MARG'!BB:BB),""))</f>
        <v/>
      </c>
      <c r="AC1036" t="str">
        <f>IF(U1036="","",IF(U1036="démarque connue (valeur)",SUMIF('[3]Correpondance  PREPA MARG'!A:A,'Prépa marge'!T1036,'[3]Correpondance  PREPA MARG'!DO:DO),""))</f>
        <v/>
      </c>
      <c r="AD1036" s="2" t="str">
        <f t="shared" si="589"/>
        <v/>
      </c>
      <c r="AF1036" t="s">
        <v>20</v>
      </c>
    </row>
    <row r="1037" spans="1:32" ht="15.75" thickBot="1">
      <c r="A1037" s="23"/>
      <c r="B1037" s="23"/>
      <c r="C1037" s="54" t="s">
        <v>7</v>
      </c>
      <c r="D1037" s="78">
        <v>1</v>
      </c>
      <c r="E1037" s="79"/>
      <c r="F1037" s="79"/>
      <c r="G1037" s="79"/>
      <c r="H1037" s="79"/>
      <c r="I1037" s="79"/>
      <c r="J1037" s="79"/>
      <c r="K1037" s="79"/>
      <c r="L1037" s="79"/>
      <c r="M1037" s="79"/>
      <c r="N1037" s="79"/>
      <c r="O1037" s="80"/>
      <c r="P1037" s="44">
        <f>SUM(D1037:O1037)</f>
        <v>1</v>
      </c>
      <c r="Q1037" s="23"/>
      <c r="R1037" s="45">
        <v>674</v>
      </c>
      <c r="S1037" s="23"/>
      <c r="T1037" s="23" t="str">
        <f>IF(COUNTIF('[3]Correpondance  PREPA MARG'!A:A,'Prépa marge'!C1037)=0,IF(U1036="démarque connue (valeur)","",T1036),'Prépa marge'!C1037)</f>
        <v>Permanent</v>
      </c>
      <c r="U1037" s="23" t="str">
        <f t="shared" si="590"/>
        <v>démarque connue (valeur)</v>
      </c>
      <c r="V1037" t="str">
        <f>IF(U1037="","",IF(U1037="CA HT",SUMIF('[3]Correpondance  PREPA MARG'!A:A,'Prépa marge'!T1037,'[3]Correpondance  PREPA MARG'!CO:CO),""))</f>
        <v/>
      </c>
      <c r="W1037" t="str">
        <f t="shared" si="586"/>
        <v/>
      </c>
      <c r="X1037" t="str">
        <f>IF(U1037="","",IF(AND(U1037="Marge ABACO (valeur)",X1031=""),SUMIF('[3]Correpondance  PREPA MARG'!A:A,'Prépa marge'!T1037,'[3]Correpondance  PREPA MARG'!DB:DB),""))</f>
        <v/>
      </c>
      <c r="Y1037" t="str">
        <f>IF(U1037="","",IF(U1037="Frais accessoires",SUMIF('[3]Correpondance  PREPA MARG'!A:A,'Prépa marge'!T1037,'[3]Correpondance  PREPA MARG'!AO:AO),""))</f>
        <v/>
      </c>
      <c r="Z1037" t="str">
        <f>IF(U1037="","",IF(U1037="Cotisation Centrale",SUMIF('[3]Correpondance  PREPA MARG'!A:A,'Prépa marge'!T1037,'[3]Correpondance  PREPA MARG'!BO:BO),""))</f>
        <v/>
      </c>
      <c r="AA1037" t="str">
        <f>IF(U1037="","",IF(U1037="CA HT REEL",SUMIF('[3]Correpondance  PREPA MARG'!A:A,'Prépa marge'!T1037,'[3]Correpondance  PREPA MARG'!AB:AB),""))</f>
        <v/>
      </c>
      <c r="AB1037" t="str">
        <f>IF(U1037="","",IF(U1037="CAMV REEL",SUMIF('[3]Correpondance  PREPA MARG'!A:A,'Prépa marge'!T1037,'[3]Correpondance  PREPA MARG'!BB:BB),""))</f>
        <v/>
      </c>
      <c r="AC1037">
        <f ca="1">IF(U1037="","",IF(U1037="démarque connue (valeur)",SUMIF('[3]Correpondance  PREPA MARG'!A:A,'Prépa marge'!T1037,'[3]Correpondance  PREPA MARG'!DO:DO),""))</f>
        <v>1</v>
      </c>
      <c r="AD1037" s="2">
        <f t="shared" ca="1" si="589"/>
        <v>0</v>
      </c>
      <c r="AF1037">
        <v>404</v>
      </c>
    </row>
    <row r="1038" spans="1:32" ht="15.75" thickBot="1">
      <c r="A1038" s="23"/>
      <c r="B1038" s="23"/>
      <c r="C1038" s="59" t="s">
        <v>30</v>
      </c>
      <c r="D1038" s="81">
        <f t="shared" ref="D1038:L1038" si="591">IF(D1029=0,0,D1037/D1029)</f>
        <v>7.173601147776184E-4</v>
      </c>
      <c r="E1038" s="81">
        <f t="shared" si="591"/>
        <v>0</v>
      </c>
      <c r="F1038" s="81">
        <f t="shared" si="591"/>
        <v>0</v>
      </c>
      <c r="G1038" s="81">
        <f t="shared" si="591"/>
        <v>0</v>
      </c>
      <c r="H1038" s="81">
        <f t="shared" si="591"/>
        <v>0</v>
      </c>
      <c r="I1038" s="81">
        <f t="shared" si="591"/>
        <v>0</v>
      </c>
      <c r="J1038" s="81">
        <f t="shared" si="591"/>
        <v>0</v>
      </c>
      <c r="K1038" s="81">
        <f t="shared" si="591"/>
        <v>0</v>
      </c>
      <c r="L1038" s="81">
        <f t="shared" si="591"/>
        <v>0</v>
      </c>
      <c r="M1038" s="81">
        <f>IF(M1029=0,0,M1037/M1029)</f>
        <v>0</v>
      </c>
      <c r="N1038" s="81">
        <f>IF(N1029=0,0,N1037/N1029)</f>
        <v>0</v>
      </c>
      <c r="O1038" s="81">
        <f>IF(O1029=0,0,O1037/O1029)</f>
        <v>0</v>
      </c>
      <c r="P1038" s="82">
        <f>IF(P1029=0,0,P1037/P1029)</f>
        <v>7.173601147776184E-4</v>
      </c>
      <c r="Q1038" s="23"/>
      <c r="R1038" s="83" t="s">
        <v>20</v>
      </c>
      <c r="S1038" s="23"/>
      <c r="T1038" s="23" t="str">
        <f>IF(COUNTIF('[3]Correpondance  PREPA MARG'!A:A,'Prépa marge'!C1038)=0,IF(U1037="démarque connue (valeur)","",T1037),'Prépa marge'!C1038)</f>
        <v/>
      </c>
      <c r="U1038" s="23" t="str">
        <f t="shared" si="590"/>
        <v/>
      </c>
      <c r="V1038" t="str">
        <f>IF(U1038="","",IF(U1038="CA HT",SUMIF('[3]Correpondance  PREPA MARG'!A:A,'Prépa marge'!T1038,'[3]Correpondance  PREPA MARG'!CO:CO),""))</f>
        <v/>
      </c>
      <c r="W1038" t="str">
        <f t="shared" si="586"/>
        <v/>
      </c>
      <c r="X1038" t="str">
        <f>IF(U1038="","",IF(AND(U1038="Marge ABACO (valeur)",X1032=""),SUMIF('[3]Correpondance  PREPA MARG'!A:A,'Prépa marge'!T1038,'[3]Correpondance  PREPA MARG'!DB:DB),""))</f>
        <v/>
      </c>
      <c r="Y1038" t="str">
        <f>IF(U1038="","",IF(U1038="Frais accessoires",SUMIF('[3]Correpondance  PREPA MARG'!A:A,'Prépa marge'!T1038,'[3]Correpondance  PREPA MARG'!AO:AO),""))</f>
        <v/>
      </c>
      <c r="Z1038" t="str">
        <f>IF(U1038="","",IF(U1038="Cotisation Centrale",SUMIF('[3]Correpondance  PREPA MARG'!A:A,'Prépa marge'!T1038,'[3]Correpondance  PREPA MARG'!BO:BO),""))</f>
        <v/>
      </c>
      <c r="AA1038" t="str">
        <f>IF(U1038="","",IF(U1038="CA HT REEL",SUMIF('[3]Correpondance  PREPA MARG'!A:A,'Prépa marge'!T1038,'[3]Correpondance  PREPA MARG'!AB:AB),""))</f>
        <v/>
      </c>
      <c r="AB1038" t="str">
        <f>IF(U1038="","",IF(U1038="CAMV REEL",SUMIF('[3]Correpondance  PREPA MARG'!A:A,'Prépa marge'!T1038,'[3]Correpondance  PREPA MARG'!BB:BB),""))</f>
        <v/>
      </c>
      <c r="AC1038" t="str">
        <f>IF(U1038="","",IF(U1038="démarque connue (valeur)",SUMIF('[3]Correpondance  PREPA MARG'!A:A,'Prépa marge'!T1038,'[3]Correpondance  PREPA MARG'!DO:DO),""))</f>
        <v/>
      </c>
      <c r="AD1038" s="2" t="str">
        <f t="shared" si="589"/>
        <v/>
      </c>
      <c r="AF1038" t="s">
        <v>20</v>
      </c>
    </row>
    <row r="1039" spans="1:32" ht="15.75" thickBot="1">
      <c r="A1039" s="23"/>
      <c r="B1039" s="23"/>
      <c r="C1039" s="84" t="s">
        <v>31</v>
      </c>
      <c r="D1039" s="85">
        <v>1.4999999999999999E-2</v>
      </c>
      <c r="E1039" s="86">
        <v>1.4999999999999999E-2</v>
      </c>
      <c r="F1039" s="86">
        <v>1.4999999999999999E-2</v>
      </c>
      <c r="G1039" s="86">
        <v>1.4999999999999999E-2</v>
      </c>
      <c r="H1039" s="86">
        <v>1.4999999999999999E-2</v>
      </c>
      <c r="I1039" s="86">
        <v>1.4999999999999999E-2</v>
      </c>
      <c r="J1039" s="86">
        <v>1.4999999999999999E-2</v>
      </c>
      <c r="K1039" s="86">
        <v>1.4999999999999999E-2</v>
      </c>
      <c r="L1039" s="86">
        <v>1.4999999999999999E-2</v>
      </c>
      <c r="M1039" s="86">
        <v>1.4999999999999999E-2</v>
      </c>
      <c r="N1039" s="86">
        <v>1.4999999999999999E-2</v>
      </c>
      <c r="O1039" s="87">
        <v>1.4999999999999999E-2</v>
      </c>
      <c r="P1039" s="88">
        <f>IF(P1029&lt;&gt;0,P1040/P1029,0)</f>
        <v>1.4999999999999999E-2</v>
      </c>
      <c r="Q1039" s="23"/>
      <c r="R1039" s="83" t="s">
        <v>20</v>
      </c>
      <c r="S1039" s="23"/>
      <c r="T1039" s="23" t="str">
        <f>IF(COUNTIF('[3]Correpondance  PREPA MARG'!A:A,'Prépa marge'!C1039)=0,IF(U1038="démarque connue (valeur)","",T1038),'Prépa marge'!C1039)</f>
        <v/>
      </c>
      <c r="U1039" s="23" t="str">
        <f t="shared" si="590"/>
        <v/>
      </c>
      <c r="V1039" t="str">
        <f>IF(U1039="","",IF(U1039="CA HT",SUMIF('[3]Correpondance  PREPA MARG'!A:A,'Prépa marge'!T1039,'[3]Correpondance  PREPA MARG'!CO:CO),""))</f>
        <v/>
      </c>
      <c r="W1039" t="str">
        <f t="shared" si="586"/>
        <v/>
      </c>
      <c r="X1039" t="str">
        <f>IF(U1039="","",IF(AND(U1039="Marge ABACO (valeur)",X1033=""),SUMIF('[3]Correpondance  PREPA MARG'!A:A,'Prépa marge'!T1039,'[3]Correpondance  PREPA MARG'!DB:DB),""))</f>
        <v/>
      </c>
      <c r="Y1039" t="str">
        <f>IF(U1039="","",IF(U1039="Frais accessoires",SUMIF('[3]Correpondance  PREPA MARG'!A:A,'Prépa marge'!T1039,'[3]Correpondance  PREPA MARG'!AO:AO),""))</f>
        <v/>
      </c>
      <c r="Z1039" t="str">
        <f>IF(U1039="","",IF(U1039="Cotisation Centrale",SUMIF('[3]Correpondance  PREPA MARG'!A:A,'Prépa marge'!T1039,'[3]Correpondance  PREPA MARG'!BO:BO),""))</f>
        <v/>
      </c>
      <c r="AA1039" t="str">
        <f>IF(U1039="","",IF(U1039="CA HT REEL",SUMIF('[3]Correpondance  PREPA MARG'!A:A,'Prépa marge'!T1039,'[3]Correpondance  PREPA MARG'!AB:AB),""))</f>
        <v/>
      </c>
      <c r="AB1039" t="str">
        <f>IF(U1039="","",IF(U1039="CAMV REEL",SUMIF('[3]Correpondance  PREPA MARG'!A:A,'Prépa marge'!T1039,'[3]Correpondance  PREPA MARG'!BB:BB),""))</f>
        <v/>
      </c>
      <c r="AC1039" t="str">
        <f>IF(U1039="","",IF(U1039="démarque connue (valeur)",SUMIF('[3]Correpondance  PREPA MARG'!A:A,'Prépa marge'!T1039,'[3]Correpondance  PREPA MARG'!DO:DO),""))</f>
        <v/>
      </c>
      <c r="AD1039" s="2" t="str">
        <f t="shared" si="589"/>
        <v/>
      </c>
      <c r="AF1039" t="s">
        <v>20</v>
      </c>
    </row>
    <row r="1040" spans="1:32" ht="15.75" thickBot="1">
      <c r="A1040" s="23"/>
      <c r="B1040" s="23"/>
      <c r="C1040" s="89" t="s">
        <v>32</v>
      </c>
      <c r="D1040" s="47">
        <f t="shared" ref="D1040:L1040" si="592">D1029*D1039</f>
        <v>20.91</v>
      </c>
      <c r="E1040" s="47">
        <f t="shared" si="592"/>
        <v>0</v>
      </c>
      <c r="F1040" s="47">
        <f t="shared" si="592"/>
        <v>0</v>
      </c>
      <c r="G1040" s="47">
        <f t="shared" si="592"/>
        <v>0</v>
      </c>
      <c r="H1040" s="47">
        <f t="shared" si="592"/>
        <v>0</v>
      </c>
      <c r="I1040" s="47">
        <f t="shared" si="592"/>
        <v>0</v>
      </c>
      <c r="J1040" s="47">
        <f t="shared" si="592"/>
        <v>0</v>
      </c>
      <c r="K1040" s="47">
        <f t="shared" si="592"/>
        <v>0</v>
      </c>
      <c r="L1040" s="47">
        <f t="shared" si="592"/>
        <v>0</v>
      </c>
      <c r="M1040" s="47">
        <f>M1029*M1039</f>
        <v>0</v>
      </c>
      <c r="N1040" s="47">
        <f>N1029*N1039</f>
        <v>0</v>
      </c>
      <c r="O1040" s="47">
        <f>O1029*O1039</f>
        <v>0</v>
      </c>
      <c r="P1040" s="90">
        <f>SUM(D1040:O1040)</f>
        <v>20.91</v>
      </c>
      <c r="Q1040" s="23"/>
      <c r="R1040" s="91" t="s">
        <v>20</v>
      </c>
      <c r="S1040" s="92"/>
      <c r="T1040" s="23" t="str">
        <f>IF(COUNTIF('[3]Correpondance  PREPA MARG'!A:A,'Prépa marge'!C1040)=0,IF(U1039="démarque connue (valeur)","",T1039),'Prépa marge'!C1040)</f>
        <v/>
      </c>
      <c r="U1040" s="23" t="str">
        <f t="shared" si="590"/>
        <v/>
      </c>
      <c r="V1040" t="str">
        <f>IF(U1040="","",IF(U1040="CA HT",SUMIF('[3]Correpondance  PREPA MARG'!A:A,'Prépa marge'!T1040,'[3]Correpondance  PREPA MARG'!CO:CO),""))</f>
        <v/>
      </c>
      <c r="W1040" t="str">
        <f t="shared" si="586"/>
        <v/>
      </c>
      <c r="X1040" t="str">
        <f>IF(U1040="","",IF(AND(U1040="Marge ABACO (valeur)",X1034=""),SUMIF('[3]Correpondance  PREPA MARG'!A:A,'Prépa marge'!T1040,'[3]Correpondance  PREPA MARG'!DB:DB),""))</f>
        <v/>
      </c>
      <c r="Y1040" t="str">
        <f>IF(U1040="","",IF(U1040="Frais accessoires",SUMIF('[3]Correpondance  PREPA MARG'!A:A,'Prépa marge'!T1040,'[3]Correpondance  PREPA MARG'!AO:AO),""))</f>
        <v/>
      </c>
      <c r="Z1040" t="str">
        <f>IF(U1040="","",IF(U1040="Cotisation Centrale",SUMIF('[3]Correpondance  PREPA MARG'!A:A,'Prépa marge'!T1040,'[3]Correpondance  PREPA MARG'!BO:BO),""))</f>
        <v/>
      </c>
      <c r="AA1040" t="str">
        <f>IF(U1040="","",IF(U1040="CA HT REEL",SUMIF('[3]Correpondance  PREPA MARG'!A:A,'Prépa marge'!T1040,'[3]Correpondance  PREPA MARG'!AB:AB),""))</f>
        <v/>
      </c>
      <c r="AB1040" t="str">
        <f>IF(U1040="","",IF(U1040="CAMV REEL",SUMIF('[3]Correpondance  PREPA MARG'!A:A,'Prépa marge'!T1040,'[3]Correpondance  PREPA MARG'!BB:BB),""))</f>
        <v/>
      </c>
      <c r="AC1040" t="str">
        <f>IF(U1040="","",IF(U1040="démarque connue (valeur)",SUMIF('[3]Correpondance  PREPA MARG'!A:A,'Prépa marge'!T1040,'[3]Correpondance  PREPA MARG'!DO:DO),""))</f>
        <v/>
      </c>
      <c r="AD1040" s="2" t="str">
        <f t="shared" si="589"/>
        <v/>
      </c>
      <c r="AF1040" t="s">
        <v>20</v>
      </c>
    </row>
    <row r="1041" spans="1:32" ht="15.75" thickBot="1">
      <c r="A1041" s="23"/>
      <c r="B1041" s="23"/>
      <c r="C1041" s="84" t="s">
        <v>33</v>
      </c>
      <c r="D1041" s="93"/>
      <c r="E1041" s="94"/>
      <c r="F1041" s="94"/>
      <c r="G1041" s="94"/>
      <c r="H1041" s="94"/>
      <c r="I1041" s="94"/>
      <c r="J1041" s="94"/>
      <c r="K1041" s="94"/>
      <c r="L1041" s="94"/>
      <c r="M1041" s="94"/>
      <c r="N1041" s="94"/>
      <c r="O1041" s="95"/>
      <c r="P1041" s="96">
        <f>SUM(D1041:O1041)</f>
        <v>0</v>
      </c>
      <c r="Q1041" s="23"/>
      <c r="R1041" s="91" t="s">
        <v>20</v>
      </c>
      <c r="S1041" s="92"/>
      <c r="T1041" s="23" t="str">
        <f>IF(COUNTIF('[3]Correpondance  PREPA MARG'!A:A,'Prépa marge'!C1041)=0,IF(U1040="démarque connue (valeur)","",T1040),'Prépa marge'!C1041)</f>
        <v/>
      </c>
      <c r="U1041" s="23" t="str">
        <f t="shared" si="590"/>
        <v/>
      </c>
      <c r="V1041" t="str">
        <f>IF(U1041="","",IF(U1041="CA HT",SUMIF('[3]Correpondance  PREPA MARG'!A:A,'Prépa marge'!T1041,'[3]Correpondance  PREPA MARG'!CO:CO),""))</f>
        <v/>
      </c>
      <c r="W1041" t="str">
        <f t="shared" si="586"/>
        <v/>
      </c>
      <c r="X1041" t="str">
        <f>IF(U1041="","",IF(AND(U1041="Marge ABACO (valeur)",X1035=""),SUMIF('[3]Correpondance  PREPA MARG'!A:A,'Prépa marge'!T1041,'[3]Correpondance  PREPA MARG'!DB:DB),""))</f>
        <v/>
      </c>
      <c r="Y1041" t="str">
        <f>IF(U1041="","",IF(U1041="Frais accessoires",SUMIF('[3]Correpondance  PREPA MARG'!A:A,'Prépa marge'!T1041,'[3]Correpondance  PREPA MARG'!AO:AO),""))</f>
        <v/>
      </c>
      <c r="Z1041" t="str">
        <f>IF(U1041="","",IF(U1041="Cotisation Centrale",SUMIF('[3]Correpondance  PREPA MARG'!A:A,'Prépa marge'!T1041,'[3]Correpondance  PREPA MARG'!BO:BO),""))</f>
        <v/>
      </c>
      <c r="AA1041" t="str">
        <f>IF(U1041="","",IF(U1041="CA HT REEL",SUMIF('[3]Correpondance  PREPA MARG'!A:A,'Prépa marge'!T1041,'[3]Correpondance  PREPA MARG'!AB:AB),""))</f>
        <v/>
      </c>
      <c r="AB1041" t="str">
        <f>IF(U1041="","",IF(U1041="CAMV REEL",SUMIF('[3]Correpondance  PREPA MARG'!A:A,'Prépa marge'!T1041,'[3]Correpondance  PREPA MARG'!BB:BB),""))</f>
        <v/>
      </c>
      <c r="AC1041" t="str">
        <f>IF(U1041="","",IF(U1041="démarque connue (valeur)",SUMIF('[3]Correpondance  PREPA MARG'!A:A,'Prépa marge'!T1041,'[3]Correpondance  PREPA MARG'!DO:DO),""))</f>
        <v/>
      </c>
      <c r="AD1041" s="2" t="str">
        <f t="shared" si="589"/>
        <v/>
      </c>
      <c r="AF1041" t="s">
        <v>20</v>
      </c>
    </row>
    <row r="1042" spans="1:32">
      <c r="A1042" s="23"/>
      <c r="B1042" s="23"/>
      <c r="C1042" s="59" t="s">
        <v>34</v>
      </c>
      <c r="D1042" s="81">
        <f t="shared" ref="D1042:L1042" si="593">IF(D1029&lt;&gt;0,D1041/D1029,0)</f>
        <v>0</v>
      </c>
      <c r="E1042" s="81">
        <f t="shared" si="593"/>
        <v>0</v>
      </c>
      <c r="F1042" s="81">
        <f t="shared" si="593"/>
        <v>0</v>
      </c>
      <c r="G1042" s="81">
        <f t="shared" si="593"/>
        <v>0</v>
      </c>
      <c r="H1042" s="81">
        <f t="shared" si="593"/>
        <v>0</v>
      </c>
      <c r="I1042" s="81">
        <f t="shared" si="593"/>
        <v>0</v>
      </c>
      <c r="J1042" s="81">
        <f t="shared" si="593"/>
        <v>0</v>
      </c>
      <c r="K1042" s="81">
        <f t="shared" si="593"/>
        <v>0</v>
      </c>
      <c r="L1042" s="81">
        <f t="shared" si="593"/>
        <v>0</v>
      </c>
      <c r="M1042" s="81">
        <f>IF(M1029&lt;&gt;0,M1041/M1029,0)</f>
        <v>0</v>
      </c>
      <c r="N1042" s="81">
        <f>IF(N1029&lt;&gt;0,N1041/N1029,0)</f>
        <v>0</v>
      </c>
      <c r="O1042" s="81">
        <f>IF(O1029&lt;&gt;0,O1041/O1029,0)</f>
        <v>0</v>
      </c>
      <c r="P1042" s="82">
        <f>IF(P1029&lt;&gt;0,P1041/P1029,0)</f>
        <v>0</v>
      </c>
      <c r="Q1042" s="23"/>
      <c r="R1042" s="83" t="s">
        <v>20</v>
      </c>
      <c r="S1042" s="97"/>
      <c r="T1042" s="23" t="str">
        <f>IF(COUNTIF('[3]Correpondance  PREPA MARG'!A:A,'Prépa marge'!C1042)=0,IF(U1041="démarque connue (valeur)","",T1041),'Prépa marge'!C1042)</f>
        <v/>
      </c>
      <c r="U1042" s="23" t="str">
        <f t="shared" si="590"/>
        <v/>
      </c>
      <c r="V1042" t="str">
        <f>IF(U1042="","",IF(U1042="CA HT",SUMIF('[3]Correpondance  PREPA MARG'!A:A,'Prépa marge'!T1042,'[3]Correpondance  PREPA MARG'!CO:CO),""))</f>
        <v/>
      </c>
      <c r="W1042" t="str">
        <f t="shared" si="586"/>
        <v/>
      </c>
      <c r="X1042" t="str">
        <f>IF(U1042="","",IF(AND(U1042="Marge ABACO (valeur)",X1036=""),SUMIF('[3]Correpondance  PREPA MARG'!A:A,'Prépa marge'!T1042,'[3]Correpondance  PREPA MARG'!DB:DB),""))</f>
        <v/>
      </c>
      <c r="Y1042" t="str">
        <f>IF(U1042="","",IF(U1042="Frais accessoires",SUMIF('[3]Correpondance  PREPA MARG'!A:A,'Prépa marge'!T1042,'[3]Correpondance  PREPA MARG'!AO:AO),""))</f>
        <v/>
      </c>
      <c r="Z1042" t="str">
        <f>IF(U1042="","",IF(U1042="Cotisation Centrale",SUMIF('[3]Correpondance  PREPA MARG'!A:A,'Prépa marge'!T1042,'[3]Correpondance  PREPA MARG'!BO:BO),""))</f>
        <v/>
      </c>
      <c r="AA1042" t="str">
        <f>IF(U1042="","",IF(U1042="CA HT REEL",SUMIF('[3]Correpondance  PREPA MARG'!A:A,'Prépa marge'!T1042,'[3]Correpondance  PREPA MARG'!AB:AB),""))</f>
        <v/>
      </c>
      <c r="AB1042" t="str">
        <f>IF(U1042="","",IF(U1042="CAMV REEL",SUMIF('[3]Correpondance  PREPA MARG'!A:A,'Prépa marge'!T1042,'[3]Correpondance  PREPA MARG'!BB:BB),""))</f>
        <v/>
      </c>
      <c r="AC1042" t="str">
        <f>IF(U1042="","",IF(U1042="démarque connue (valeur)",SUMIF('[3]Correpondance  PREPA MARG'!A:A,'Prépa marge'!T1042,'[3]Correpondance  PREPA MARG'!DO:DO),""))</f>
        <v/>
      </c>
      <c r="AD1042" s="2" t="str">
        <f t="shared" si="589"/>
        <v/>
      </c>
      <c r="AF1042" t="s">
        <v>20</v>
      </c>
    </row>
    <row r="1043" spans="1:32">
      <c r="A1043" s="23"/>
      <c r="B1043" s="23"/>
      <c r="C1043" s="59" t="s">
        <v>35</v>
      </c>
      <c r="D1043" s="98">
        <f>D1017-D1029</f>
        <v>-1</v>
      </c>
      <c r="E1043" s="98">
        <f>E1017-E1029</f>
        <v>0</v>
      </c>
      <c r="F1043" s="98">
        <f>F1017-F1029</f>
        <v>0</v>
      </c>
      <c r="G1043" s="98">
        <f t="shared" ref="G1043:L1043" si="594">G1017-G1029</f>
        <v>0</v>
      </c>
      <c r="H1043" s="98">
        <f t="shared" si="594"/>
        <v>0</v>
      </c>
      <c r="I1043" s="98">
        <f t="shared" si="594"/>
        <v>0</v>
      </c>
      <c r="J1043" s="98">
        <f t="shared" si="594"/>
        <v>0</v>
      </c>
      <c r="K1043" s="98">
        <f t="shared" si="594"/>
        <v>0</v>
      </c>
      <c r="L1043" s="98">
        <f t="shared" si="594"/>
        <v>0</v>
      </c>
      <c r="M1043" s="98">
        <f>M1017-M1029</f>
        <v>0</v>
      </c>
      <c r="N1043" s="98">
        <f>N1017-N1029</f>
        <v>0</v>
      </c>
      <c r="O1043" s="98">
        <f>O1017-O1029</f>
        <v>0</v>
      </c>
      <c r="P1043" s="74">
        <f>SUM(D1043:O1043)</f>
        <v>-1</v>
      </c>
      <c r="Q1043" s="23"/>
      <c r="R1043" s="57" t="s">
        <v>20</v>
      </c>
      <c r="S1043" s="92"/>
      <c r="T1043" s="23" t="str">
        <f>IF(COUNTIF('[3]Correpondance  PREPA MARG'!A:A,'Prépa marge'!C1043)=0,IF(U1042="démarque connue (valeur)","",T1042),'Prépa marge'!C1043)</f>
        <v/>
      </c>
      <c r="U1043" s="23" t="str">
        <f t="shared" si="590"/>
        <v/>
      </c>
      <c r="V1043" t="str">
        <f>IF(U1043="","",IF(U1043="CA HT",SUMIF('[3]Correpondance  PREPA MARG'!A:A,'Prépa marge'!T1043,'[3]Correpondance  PREPA MARG'!CO:CO),""))</f>
        <v/>
      </c>
      <c r="W1043" t="str">
        <f t="shared" si="586"/>
        <v/>
      </c>
      <c r="X1043" t="str">
        <f>IF(U1043="","",IF(AND(U1043="Marge ABACO (valeur)",X1037=""),SUMIF('[3]Correpondance  PREPA MARG'!A:A,'Prépa marge'!T1043,'[3]Correpondance  PREPA MARG'!DB:DB),""))</f>
        <v/>
      </c>
      <c r="Y1043" t="str">
        <f>IF(U1043="","",IF(U1043="Frais accessoires",SUMIF('[3]Correpondance  PREPA MARG'!A:A,'Prépa marge'!T1043,'[3]Correpondance  PREPA MARG'!AO:AO),""))</f>
        <v/>
      </c>
      <c r="Z1043" t="str">
        <f>IF(U1043="","",IF(U1043="Cotisation Centrale",SUMIF('[3]Correpondance  PREPA MARG'!A:A,'Prépa marge'!T1043,'[3]Correpondance  PREPA MARG'!BO:BO),""))</f>
        <v/>
      </c>
      <c r="AA1043" t="str">
        <f>IF(U1043="","",IF(U1043="CA HT REEL",SUMIF('[3]Correpondance  PREPA MARG'!A:A,'Prépa marge'!T1043,'[3]Correpondance  PREPA MARG'!AB:AB),""))</f>
        <v/>
      </c>
      <c r="AB1043" t="str">
        <f>IF(U1043="","",IF(U1043="CAMV REEL",SUMIF('[3]Correpondance  PREPA MARG'!A:A,'Prépa marge'!T1043,'[3]Correpondance  PREPA MARG'!BB:BB),""))</f>
        <v/>
      </c>
      <c r="AC1043" t="str">
        <f>IF(U1043="","",IF(U1043="démarque connue (valeur)",SUMIF('[3]Correpondance  PREPA MARG'!A:A,'Prépa marge'!T1043,'[3]Correpondance  PREPA MARG'!DO:DO),""))</f>
        <v/>
      </c>
      <c r="AD1043" s="2" t="str">
        <f t="shared" si="589"/>
        <v/>
      </c>
      <c r="AF1043" t="s">
        <v>20</v>
      </c>
    </row>
    <row r="1044" spans="1:32">
      <c r="A1044" s="23"/>
      <c r="B1044" s="23"/>
      <c r="C1044" s="59" t="s">
        <v>22</v>
      </c>
      <c r="D1044" s="99">
        <f t="shared" ref="D1044:L1044" si="595">IF(D1029&lt;&gt;0,D1043/D1029,0)</f>
        <v>-7.173601147776184E-4</v>
      </c>
      <c r="E1044" s="99">
        <f t="shared" si="595"/>
        <v>0</v>
      </c>
      <c r="F1044" s="99">
        <f t="shared" si="595"/>
        <v>0</v>
      </c>
      <c r="G1044" s="99">
        <f t="shared" si="595"/>
        <v>0</v>
      </c>
      <c r="H1044" s="99">
        <f t="shared" si="595"/>
        <v>0</v>
      </c>
      <c r="I1044" s="99">
        <f t="shared" si="595"/>
        <v>0</v>
      </c>
      <c r="J1044" s="99">
        <f t="shared" si="595"/>
        <v>0</v>
      </c>
      <c r="K1044" s="99">
        <f t="shared" si="595"/>
        <v>0</v>
      </c>
      <c r="L1044" s="99">
        <f t="shared" si="595"/>
        <v>0</v>
      </c>
      <c r="M1044" s="99">
        <f>IF(M1029&lt;&gt;0,M1043/M1029,0)</f>
        <v>0</v>
      </c>
      <c r="N1044" s="99">
        <f>IF(N1029&lt;&gt;0,N1043/N1029,0)</f>
        <v>0</v>
      </c>
      <c r="O1044" s="99">
        <f>IF(O1029&lt;&gt;0,O1043/O1029,0)</f>
        <v>0</v>
      </c>
      <c r="P1044" s="61">
        <f>IF(P1029&lt;&gt;0,P1043/P1029,0)</f>
        <v>-7.173601147776184E-4</v>
      </c>
      <c r="Q1044" s="23"/>
      <c r="R1044" s="62" t="s">
        <v>20</v>
      </c>
      <c r="S1044" s="92"/>
      <c r="T1044" s="23" t="str">
        <f>IF(COUNTIF('[3]Correpondance  PREPA MARG'!A:A,'Prépa marge'!C1044)=0,IF(U1043="démarque connue (valeur)","",T1043),'Prépa marge'!C1044)</f>
        <v/>
      </c>
      <c r="U1044" s="23" t="str">
        <f t="shared" si="590"/>
        <v/>
      </c>
      <c r="V1044" t="str">
        <f>IF(U1044="","",IF(U1044="CA HT",SUMIF('[3]Correpondance  PREPA MARG'!A:A,'Prépa marge'!T1044,'[3]Correpondance  PREPA MARG'!CO:CO),""))</f>
        <v/>
      </c>
      <c r="W1044" t="str">
        <f t="shared" si="586"/>
        <v/>
      </c>
      <c r="X1044" t="str">
        <f>IF(U1044="","",IF(AND(U1044="Marge ABACO (valeur)",X1038=""),SUMIF('[3]Correpondance  PREPA MARG'!A:A,'Prépa marge'!T1044,'[3]Correpondance  PREPA MARG'!DB:DB),""))</f>
        <v/>
      </c>
      <c r="Y1044" t="str">
        <f>IF(U1044="","",IF(U1044="Frais accessoires",SUMIF('[3]Correpondance  PREPA MARG'!A:A,'Prépa marge'!T1044,'[3]Correpondance  PREPA MARG'!AO:AO),""))</f>
        <v/>
      </c>
      <c r="Z1044" t="str">
        <f>IF(U1044="","",IF(U1044="Cotisation Centrale",SUMIF('[3]Correpondance  PREPA MARG'!A:A,'Prépa marge'!T1044,'[3]Correpondance  PREPA MARG'!BO:BO),""))</f>
        <v/>
      </c>
      <c r="AA1044" t="str">
        <f>IF(U1044="","",IF(U1044="CA HT REEL",SUMIF('[3]Correpondance  PREPA MARG'!A:A,'Prépa marge'!T1044,'[3]Correpondance  PREPA MARG'!AB:AB),""))</f>
        <v/>
      </c>
      <c r="AB1044" t="str">
        <f>IF(U1044="","",IF(U1044="CAMV REEL",SUMIF('[3]Correpondance  PREPA MARG'!A:A,'Prépa marge'!T1044,'[3]Correpondance  PREPA MARG'!BB:BB),""))</f>
        <v/>
      </c>
      <c r="AC1044" t="str">
        <f>IF(U1044="","",IF(U1044="démarque connue (valeur)",SUMIF('[3]Correpondance  PREPA MARG'!A:A,'Prépa marge'!T1044,'[3]Correpondance  PREPA MARG'!DO:DO),""))</f>
        <v/>
      </c>
      <c r="AD1044" s="2" t="str">
        <f t="shared" si="589"/>
        <v/>
      </c>
      <c r="AF1044" t="s">
        <v>20</v>
      </c>
    </row>
    <row r="1045" spans="1:32">
      <c r="A1045" s="23"/>
      <c r="B1045" s="23"/>
      <c r="C1045" s="100" t="s">
        <v>36</v>
      </c>
      <c r="D1045" s="47">
        <f t="shared" ref="D1045:L1045" si="596">D1025-D1037-D1040-D1041-D1043</f>
        <v>253.09</v>
      </c>
      <c r="E1045" s="47">
        <f t="shared" si="596"/>
        <v>0</v>
      </c>
      <c r="F1045" s="47">
        <f t="shared" si="596"/>
        <v>0</v>
      </c>
      <c r="G1045" s="47">
        <f t="shared" si="596"/>
        <v>0</v>
      </c>
      <c r="H1045" s="47">
        <f t="shared" si="596"/>
        <v>0</v>
      </c>
      <c r="I1045" s="47">
        <f t="shared" si="596"/>
        <v>0</v>
      </c>
      <c r="J1045" s="47">
        <f t="shared" si="596"/>
        <v>0</v>
      </c>
      <c r="K1045" s="47">
        <f t="shared" si="596"/>
        <v>0</v>
      </c>
      <c r="L1045" s="47">
        <f t="shared" si="596"/>
        <v>0</v>
      </c>
      <c r="M1045" s="47">
        <f>M1025-M1037-M1040-M1041-M1043</f>
        <v>0</v>
      </c>
      <c r="N1045" s="47">
        <f>N1025-N1037-N1040-N1041-N1043</f>
        <v>0</v>
      </c>
      <c r="O1045" s="47">
        <f>O1025-O1037-O1040-O1041-O1043</f>
        <v>0</v>
      </c>
      <c r="P1045" s="101">
        <f>SUM(D1045:O1045)</f>
        <v>253.09</v>
      </c>
      <c r="Q1045" s="23"/>
      <c r="R1045" s="102" t="s">
        <v>20</v>
      </c>
      <c r="S1045" s="92"/>
      <c r="T1045" s="23" t="str">
        <f>IF(COUNTIF('[3]Correpondance  PREPA MARG'!A:A,'Prépa marge'!C1045)=0,IF(U1044="démarque connue (valeur)","",T1044),'Prépa marge'!C1045)</f>
        <v/>
      </c>
      <c r="U1045" s="23" t="str">
        <f t="shared" si="590"/>
        <v/>
      </c>
      <c r="V1045" t="str">
        <f>IF(U1045="","",IF(U1045="CA HT",SUMIF('[3]Correpondance  PREPA MARG'!A:A,'Prépa marge'!T1045,'[3]Correpondance  PREPA MARG'!CO:CO),""))</f>
        <v/>
      </c>
      <c r="W1045" t="str">
        <f t="shared" si="586"/>
        <v/>
      </c>
      <c r="X1045" t="str">
        <f>IF(U1045="","",IF(AND(U1045="Marge ABACO (valeur)",X1039=""),SUMIF('[3]Correpondance  PREPA MARG'!A:A,'Prépa marge'!T1045,'[3]Correpondance  PREPA MARG'!DB:DB),""))</f>
        <v/>
      </c>
      <c r="Y1045" t="str">
        <f>IF(U1045="","",IF(U1045="Frais accessoires",SUMIF('[3]Correpondance  PREPA MARG'!A:A,'Prépa marge'!T1045,'[3]Correpondance  PREPA MARG'!AO:AO),""))</f>
        <v/>
      </c>
      <c r="Z1045" t="str">
        <f>IF(U1045="","",IF(U1045="Cotisation Centrale",SUMIF('[3]Correpondance  PREPA MARG'!A:A,'Prépa marge'!T1045,'[3]Correpondance  PREPA MARG'!BO:BO),""))</f>
        <v/>
      </c>
      <c r="AA1045" t="str">
        <f>IF(U1045="","",IF(U1045="CA HT REEL",SUMIF('[3]Correpondance  PREPA MARG'!A:A,'Prépa marge'!T1045,'[3]Correpondance  PREPA MARG'!AB:AB),""))</f>
        <v/>
      </c>
      <c r="AB1045" t="str">
        <f>IF(U1045="","",IF(U1045="CAMV REEL",SUMIF('[3]Correpondance  PREPA MARG'!A:A,'Prépa marge'!T1045,'[3]Correpondance  PREPA MARG'!BB:BB),""))</f>
        <v/>
      </c>
      <c r="AC1045" t="str">
        <f>IF(U1045="","",IF(U1045="démarque connue (valeur)",SUMIF('[3]Correpondance  PREPA MARG'!A:A,'Prépa marge'!T1045,'[3]Correpondance  PREPA MARG'!DO:DO),""))</f>
        <v/>
      </c>
      <c r="AD1045" s="2" t="str">
        <f t="shared" si="589"/>
        <v/>
      </c>
      <c r="AF1045" t="s">
        <v>20</v>
      </c>
    </row>
    <row r="1046" spans="1:32">
      <c r="A1046" s="23"/>
      <c r="B1046" s="23"/>
      <c r="C1046" s="50" t="s">
        <v>37</v>
      </c>
      <c r="D1046" s="67">
        <f t="shared" ref="D1046:L1046" si="597">D1038+D1039+D1042+D1044</f>
        <v>1.4999999999999999E-2</v>
      </c>
      <c r="E1046" s="67">
        <f t="shared" si="597"/>
        <v>1.4999999999999999E-2</v>
      </c>
      <c r="F1046" s="67">
        <f t="shared" si="597"/>
        <v>1.4999999999999999E-2</v>
      </c>
      <c r="G1046" s="67">
        <f t="shared" si="597"/>
        <v>1.4999999999999999E-2</v>
      </c>
      <c r="H1046" s="67">
        <f t="shared" si="597"/>
        <v>1.4999999999999999E-2</v>
      </c>
      <c r="I1046" s="67">
        <f t="shared" si="597"/>
        <v>1.4999999999999999E-2</v>
      </c>
      <c r="J1046" s="67">
        <f t="shared" si="597"/>
        <v>1.4999999999999999E-2</v>
      </c>
      <c r="K1046" s="67">
        <f t="shared" si="597"/>
        <v>1.4999999999999999E-2</v>
      </c>
      <c r="L1046" s="67">
        <f t="shared" si="597"/>
        <v>1.4999999999999999E-2</v>
      </c>
      <c r="M1046" s="67">
        <f>M1038+M1039+M1042+M1044</f>
        <v>1.4999999999999999E-2</v>
      </c>
      <c r="N1046" s="67">
        <f>N1038+N1039+N1042+N1044</f>
        <v>1.4999999999999999E-2</v>
      </c>
      <c r="O1046" s="67">
        <f>O1038+O1039+O1042+O1044</f>
        <v>1.4999999999999999E-2</v>
      </c>
      <c r="P1046" s="67">
        <f>P1038+P1039+P1042+P1044</f>
        <v>1.4999999999999999E-2</v>
      </c>
      <c r="Q1046" s="23"/>
      <c r="R1046" s="68" t="s">
        <v>20</v>
      </c>
      <c r="S1046" s="92"/>
      <c r="T1046" s="23" t="str">
        <f>IF(COUNTIF('[3]Correpondance  PREPA MARG'!A:A,'Prépa marge'!C1046)=0,IF(U1045="démarque connue (valeur)","",T1045),'Prépa marge'!C1046)</f>
        <v/>
      </c>
      <c r="U1046" s="23" t="str">
        <f t="shared" si="590"/>
        <v/>
      </c>
      <c r="V1046" t="str">
        <f>IF(U1046="","",IF(U1046="CA HT",SUMIF('[3]Correpondance  PREPA MARG'!A:A,'Prépa marge'!T1046,'[3]Correpondance  PREPA MARG'!CO:CO),""))</f>
        <v/>
      </c>
      <c r="W1046" t="str">
        <f t="shared" si="586"/>
        <v/>
      </c>
      <c r="X1046" t="str">
        <f>IF(U1046="","",IF(AND(U1046="Marge ABACO (valeur)",X1040=""),SUMIF('[3]Correpondance  PREPA MARG'!A:A,'Prépa marge'!T1046,'[3]Correpondance  PREPA MARG'!DB:DB),""))</f>
        <v/>
      </c>
      <c r="Y1046" t="str">
        <f>IF(U1046="","",IF(U1046="Frais accessoires",SUMIF('[3]Correpondance  PREPA MARG'!A:A,'Prépa marge'!T1046,'[3]Correpondance  PREPA MARG'!AO:AO),""))</f>
        <v/>
      </c>
      <c r="Z1046" t="str">
        <f>IF(U1046="","",IF(U1046="Cotisation Centrale",SUMIF('[3]Correpondance  PREPA MARG'!A:A,'Prépa marge'!T1046,'[3]Correpondance  PREPA MARG'!BO:BO),""))</f>
        <v/>
      </c>
      <c r="AA1046" t="str">
        <f>IF(U1046="","",IF(U1046="CA HT REEL",SUMIF('[3]Correpondance  PREPA MARG'!A:A,'Prépa marge'!T1046,'[3]Correpondance  PREPA MARG'!AB:AB),""))</f>
        <v/>
      </c>
      <c r="AB1046" t="str">
        <f>IF(U1046="","",IF(U1046="CAMV REEL",SUMIF('[3]Correpondance  PREPA MARG'!A:A,'Prépa marge'!T1046,'[3]Correpondance  PREPA MARG'!BB:BB),""))</f>
        <v/>
      </c>
      <c r="AC1046" t="str">
        <f>IF(U1046="","",IF(U1046="démarque connue (valeur)",SUMIF('[3]Correpondance  PREPA MARG'!A:A,'Prépa marge'!T1046,'[3]Correpondance  PREPA MARG'!DO:DO),""))</f>
        <v/>
      </c>
      <c r="AD1046" s="2" t="str">
        <f t="shared" si="589"/>
        <v/>
      </c>
      <c r="AF1046" t="s">
        <v>20</v>
      </c>
    </row>
    <row r="1047" spans="1:32">
      <c r="A1047" s="23"/>
      <c r="B1047" s="23"/>
      <c r="C1047" s="50" t="s">
        <v>38</v>
      </c>
      <c r="D1047" s="103">
        <f t="shared" ref="D1047:L1047" si="598">D1037+D1040+D1041+D1043</f>
        <v>20.91</v>
      </c>
      <c r="E1047" s="103">
        <f t="shared" si="598"/>
        <v>0</v>
      </c>
      <c r="F1047" s="103">
        <f t="shared" si="598"/>
        <v>0</v>
      </c>
      <c r="G1047" s="103">
        <f t="shared" si="598"/>
        <v>0</v>
      </c>
      <c r="H1047" s="103">
        <f t="shared" si="598"/>
        <v>0</v>
      </c>
      <c r="I1047" s="103">
        <f t="shared" si="598"/>
        <v>0</v>
      </c>
      <c r="J1047" s="103">
        <f t="shared" si="598"/>
        <v>0</v>
      </c>
      <c r="K1047" s="103">
        <f t="shared" si="598"/>
        <v>0</v>
      </c>
      <c r="L1047" s="103">
        <f t="shared" si="598"/>
        <v>0</v>
      </c>
      <c r="M1047" s="103">
        <f>M1037+M1040+M1041+M1043</f>
        <v>0</v>
      </c>
      <c r="N1047" s="103">
        <f>N1037+N1040+N1041+N1043</f>
        <v>0</v>
      </c>
      <c r="O1047" s="103">
        <f>O1037+O1040+O1041+O1043</f>
        <v>0</v>
      </c>
      <c r="P1047" s="103">
        <f>P1037+P1040+P1041+P1043</f>
        <v>20.91</v>
      </c>
      <c r="Q1047" s="23"/>
      <c r="R1047" s="104" t="s">
        <v>20</v>
      </c>
      <c r="S1047" s="92"/>
      <c r="T1047" s="23" t="str">
        <f>IF(COUNTIF('[3]Correpondance  PREPA MARG'!A:A,'Prépa marge'!C1047)=0,IF(U1046="démarque connue (valeur)","",T1046),'Prépa marge'!C1047)</f>
        <v/>
      </c>
      <c r="U1047" s="23" t="str">
        <f t="shared" si="590"/>
        <v/>
      </c>
      <c r="V1047" t="str">
        <f>IF(U1047="","",IF(U1047="CA HT",SUMIF('[3]Correpondance  PREPA MARG'!A:A,'Prépa marge'!T1047,'[3]Correpondance  PREPA MARG'!CO:CO),""))</f>
        <v/>
      </c>
      <c r="W1047" t="str">
        <f t="shared" si="586"/>
        <v/>
      </c>
      <c r="X1047" t="str">
        <f>IF(U1047="","",IF(AND(U1047="Marge ABACO (valeur)",X1041=""),SUMIF('[3]Correpondance  PREPA MARG'!A:A,'Prépa marge'!T1047,'[3]Correpondance  PREPA MARG'!DB:DB),""))</f>
        <v/>
      </c>
      <c r="Y1047" t="str">
        <f>IF(U1047="","",IF(U1047="Frais accessoires",SUMIF('[3]Correpondance  PREPA MARG'!A:A,'Prépa marge'!T1047,'[3]Correpondance  PREPA MARG'!AO:AO),""))</f>
        <v/>
      </c>
      <c r="Z1047" t="str">
        <f>IF(U1047="","",IF(U1047="Cotisation Centrale",SUMIF('[3]Correpondance  PREPA MARG'!A:A,'Prépa marge'!T1047,'[3]Correpondance  PREPA MARG'!BO:BO),""))</f>
        <v/>
      </c>
      <c r="AA1047" t="str">
        <f>IF(U1047="","",IF(U1047="CA HT REEL",SUMIF('[3]Correpondance  PREPA MARG'!A:A,'Prépa marge'!T1047,'[3]Correpondance  PREPA MARG'!AB:AB),""))</f>
        <v/>
      </c>
      <c r="AB1047" t="str">
        <f>IF(U1047="","",IF(U1047="CAMV REEL",SUMIF('[3]Correpondance  PREPA MARG'!A:A,'Prépa marge'!T1047,'[3]Correpondance  PREPA MARG'!BB:BB),""))</f>
        <v/>
      </c>
      <c r="AC1047" t="str">
        <f>IF(U1047="","",IF(U1047="démarque connue (valeur)",SUMIF('[3]Correpondance  PREPA MARG'!A:A,'Prépa marge'!T1047,'[3]Correpondance  PREPA MARG'!DO:DO),""))</f>
        <v/>
      </c>
      <c r="AD1047" s="2" t="str">
        <f t="shared" si="589"/>
        <v/>
      </c>
      <c r="AF1047" t="s">
        <v>20</v>
      </c>
    </row>
    <row r="1048" spans="1:32">
      <c r="A1048" s="23"/>
      <c r="B1048" s="23"/>
      <c r="C1048" s="23"/>
      <c r="D1048" s="23"/>
      <c r="E1048" s="23"/>
      <c r="F1048" s="23"/>
      <c r="G1048" s="23"/>
      <c r="H1048" s="23"/>
      <c r="I1048" s="23"/>
      <c r="J1048" s="23"/>
      <c r="K1048" s="23"/>
      <c r="L1048" s="23"/>
      <c r="M1048" s="23"/>
      <c r="N1048" s="23"/>
      <c r="O1048" s="23"/>
      <c r="P1048" s="23"/>
      <c r="Q1048" s="23"/>
      <c r="R1048" s="29" t="s">
        <v>20</v>
      </c>
      <c r="S1048" s="23"/>
      <c r="T1048" s="23" t="str">
        <f>IF(COUNTIF('[3]Correpondance  PREPA MARG'!A:A,'Prépa marge'!C1048)=0,IF(U1047="démarque connue (valeur)","",T1047),'Prépa marge'!C1048)</f>
        <v/>
      </c>
      <c r="U1048" s="23" t="str">
        <f t="shared" si="590"/>
        <v/>
      </c>
      <c r="V1048" t="str">
        <f>IF(U1048="","",IF(U1048="CA HT",SUMIF('[3]Correpondance  PREPA MARG'!A:A,'Prépa marge'!T1048,'[3]Correpondance  PREPA MARG'!CO:CO),""))</f>
        <v/>
      </c>
      <c r="W1048" t="str">
        <f t="shared" si="586"/>
        <v/>
      </c>
      <c r="X1048" t="str">
        <f>IF(U1048="","",IF(AND(U1048="Marge ABACO (valeur)",X1042=""),SUMIF('[3]Correpondance  PREPA MARG'!A:A,'Prépa marge'!T1048,'[3]Correpondance  PREPA MARG'!DB:DB),""))</f>
        <v/>
      </c>
      <c r="Y1048" t="str">
        <f>IF(U1048="","",IF(U1048="Frais accessoires",SUMIF('[3]Correpondance  PREPA MARG'!A:A,'Prépa marge'!T1048,'[3]Correpondance  PREPA MARG'!AO:AO),""))</f>
        <v/>
      </c>
      <c r="Z1048" t="str">
        <f>IF(U1048="","",IF(U1048="Cotisation Centrale",SUMIF('[3]Correpondance  PREPA MARG'!A:A,'Prépa marge'!T1048,'[3]Correpondance  PREPA MARG'!BO:BO),""))</f>
        <v/>
      </c>
      <c r="AA1048" t="str">
        <f>IF(U1048="","",IF(U1048="CA HT REEL",SUMIF('[3]Correpondance  PREPA MARG'!A:A,'Prépa marge'!T1048,'[3]Correpondance  PREPA MARG'!AB:AB),""))</f>
        <v/>
      </c>
      <c r="AB1048" t="str">
        <f>IF(U1048="","",IF(U1048="CAMV REEL",SUMIF('[3]Correpondance  PREPA MARG'!A:A,'Prépa marge'!T1048,'[3]Correpondance  PREPA MARG'!BB:BB),""))</f>
        <v/>
      </c>
      <c r="AC1048" t="str">
        <f>IF(U1048="","",IF(U1048="démarque connue (valeur)",SUMIF('[3]Correpondance  PREPA MARG'!A:A,'Prépa marge'!T1048,'[3]Correpondance  PREPA MARG'!DO:DO),""))</f>
        <v/>
      </c>
      <c r="AD1048" s="2" t="str">
        <f t="shared" si="589"/>
        <v/>
      </c>
      <c r="AF1048" t="s">
        <v>20</v>
      </c>
    </row>
    <row r="1049" spans="1:32">
      <c r="A1049" s="23"/>
      <c r="B1049" s="23"/>
      <c r="C1049" s="30" t="s">
        <v>39</v>
      </c>
      <c r="D1049" s="105"/>
      <c r="E1049" s="105"/>
      <c r="F1049" s="105"/>
      <c r="G1049" s="105"/>
      <c r="H1049" s="105"/>
      <c r="I1049" s="105"/>
      <c r="J1049" s="105"/>
      <c r="K1049" s="105"/>
      <c r="L1049" s="105"/>
      <c r="M1049" s="105"/>
      <c r="N1049" s="105"/>
      <c r="O1049" s="105"/>
      <c r="P1049" s="32"/>
      <c r="Q1049" s="23"/>
      <c r="R1049" s="33" t="s">
        <v>20</v>
      </c>
      <c r="S1049" s="92"/>
      <c r="T1049" s="23" t="str">
        <f>IF(COUNTIF('[3]Correpondance  PREPA MARG'!A:A,'Prépa marge'!C1049)=0,IF(U1048="démarque connue (valeur)","",T1048),'Prépa marge'!C1049)</f>
        <v/>
      </c>
      <c r="U1049" s="23" t="str">
        <f t="shared" si="590"/>
        <v/>
      </c>
      <c r="V1049" t="str">
        <f>IF(U1049="","",IF(U1049="CA HT",SUMIF('[3]Correpondance  PREPA MARG'!A:A,'Prépa marge'!T1049,'[3]Correpondance  PREPA MARG'!CO:CO),""))</f>
        <v/>
      </c>
      <c r="W1049" t="str">
        <f t="shared" si="586"/>
        <v/>
      </c>
      <c r="X1049" t="str">
        <f>IF(U1049="","",IF(AND(U1049="Marge ABACO (valeur)",X1043=""),SUMIF('[3]Correpondance  PREPA MARG'!A:A,'Prépa marge'!T1049,'[3]Correpondance  PREPA MARG'!DB:DB),""))</f>
        <v/>
      </c>
      <c r="Y1049" t="str">
        <f>IF(U1049="","",IF(U1049="Frais accessoires",SUMIF('[3]Correpondance  PREPA MARG'!A:A,'Prépa marge'!T1049,'[3]Correpondance  PREPA MARG'!AO:AO),""))</f>
        <v/>
      </c>
      <c r="Z1049" t="str">
        <f>IF(U1049="","",IF(U1049="Cotisation Centrale",SUMIF('[3]Correpondance  PREPA MARG'!A:A,'Prépa marge'!T1049,'[3]Correpondance  PREPA MARG'!BO:BO),""))</f>
        <v/>
      </c>
      <c r="AA1049" t="str">
        <f>IF(U1049="","",IF(U1049="CA HT REEL",SUMIF('[3]Correpondance  PREPA MARG'!A:A,'Prépa marge'!T1049,'[3]Correpondance  PREPA MARG'!AB:AB),""))</f>
        <v/>
      </c>
      <c r="AB1049" t="str">
        <f>IF(U1049="","",IF(U1049="CAMV REEL",SUMIF('[3]Correpondance  PREPA MARG'!A:A,'Prépa marge'!T1049,'[3]Correpondance  PREPA MARG'!BB:BB),""))</f>
        <v/>
      </c>
      <c r="AC1049" t="str">
        <f>IF(U1049="","",IF(U1049="démarque connue (valeur)",SUMIF('[3]Correpondance  PREPA MARG'!A:A,'Prépa marge'!T1049,'[3]Correpondance  PREPA MARG'!DO:DO),""))</f>
        <v/>
      </c>
      <c r="AD1049" s="2" t="str">
        <f t="shared" si="589"/>
        <v/>
      </c>
      <c r="AF1049" t="s">
        <v>20</v>
      </c>
    </row>
    <row r="1050" spans="1:32">
      <c r="A1050" s="23"/>
      <c r="B1050" s="23"/>
      <c r="C1050" s="106" t="s">
        <v>40</v>
      </c>
      <c r="D1050" s="107">
        <f t="shared" ref="D1050:L1050" si="599">IF(D1029&lt;&gt;0,D1045/D1029,0)</f>
        <v>0.18155667144906742</v>
      </c>
      <c r="E1050" s="107">
        <f t="shared" si="599"/>
        <v>0</v>
      </c>
      <c r="F1050" s="107">
        <f t="shared" si="599"/>
        <v>0</v>
      </c>
      <c r="G1050" s="107">
        <f t="shared" si="599"/>
        <v>0</v>
      </c>
      <c r="H1050" s="107">
        <f t="shared" si="599"/>
        <v>0</v>
      </c>
      <c r="I1050" s="107">
        <f t="shared" si="599"/>
        <v>0</v>
      </c>
      <c r="J1050" s="107">
        <f t="shared" si="599"/>
        <v>0</v>
      </c>
      <c r="K1050" s="107">
        <f t="shared" si="599"/>
        <v>0</v>
      </c>
      <c r="L1050" s="107">
        <f t="shared" si="599"/>
        <v>0</v>
      </c>
      <c r="M1050" s="107">
        <f>IF(M1029&lt;&gt;0,M1045/M1029,0)</f>
        <v>0</v>
      </c>
      <c r="N1050" s="107">
        <f>IF(N1029&lt;&gt;0,N1045/N1029,0)</f>
        <v>0</v>
      </c>
      <c r="O1050" s="107">
        <f>IF(O1029&lt;&gt;0,O1045/O1029,0)</f>
        <v>0</v>
      </c>
      <c r="P1050" s="107">
        <f>IF(P1029&lt;&gt;0,P1045/P1029,0)</f>
        <v>0.18155667144906742</v>
      </c>
      <c r="Q1050" s="23"/>
      <c r="R1050" s="108" t="s">
        <v>20</v>
      </c>
      <c r="S1050" s="92"/>
      <c r="T1050" s="23" t="str">
        <f>IF(COUNTIF('[3]Correpondance  PREPA MARG'!A:A,'Prépa marge'!C1050)=0,IF(U1049="démarque connue (valeur)","",T1049),'Prépa marge'!C1050)</f>
        <v/>
      </c>
      <c r="U1050" s="23" t="str">
        <f t="shared" si="590"/>
        <v/>
      </c>
      <c r="V1050" t="str">
        <f>IF(U1050="","",IF(U1050="CA HT",SUMIF('[3]Correpondance  PREPA MARG'!A:A,'Prépa marge'!T1050,'[3]Correpondance  PREPA MARG'!CO:CO),""))</f>
        <v/>
      </c>
      <c r="W1050" t="str">
        <f t="shared" si="586"/>
        <v/>
      </c>
      <c r="X1050" t="str">
        <f>IF(U1050="","",IF(AND(U1050="Marge ABACO (valeur)",X1044=""),SUMIF('[3]Correpondance  PREPA MARG'!A:A,'Prépa marge'!T1050,'[3]Correpondance  PREPA MARG'!DB:DB),""))</f>
        <v/>
      </c>
      <c r="Y1050" t="str">
        <f>IF(U1050="","",IF(U1050="Frais accessoires",SUMIF('[3]Correpondance  PREPA MARG'!A:A,'Prépa marge'!T1050,'[3]Correpondance  PREPA MARG'!AO:AO),""))</f>
        <v/>
      </c>
      <c r="Z1050" t="str">
        <f>IF(U1050="","",IF(U1050="Cotisation Centrale",SUMIF('[3]Correpondance  PREPA MARG'!A:A,'Prépa marge'!T1050,'[3]Correpondance  PREPA MARG'!BO:BO),""))</f>
        <v/>
      </c>
      <c r="AA1050" t="str">
        <f>IF(U1050="","",IF(U1050="CA HT REEL",SUMIF('[3]Correpondance  PREPA MARG'!A:A,'Prépa marge'!T1050,'[3]Correpondance  PREPA MARG'!AB:AB),""))</f>
        <v/>
      </c>
      <c r="AB1050" t="str">
        <f>IF(U1050="","",IF(U1050="CAMV REEL",SUMIF('[3]Correpondance  PREPA MARG'!A:A,'Prépa marge'!T1050,'[3]Correpondance  PREPA MARG'!BB:BB),""))</f>
        <v/>
      </c>
      <c r="AC1050" t="str">
        <f>IF(U1050="","",IF(U1050="démarque connue (valeur)",SUMIF('[3]Correpondance  PREPA MARG'!A:A,'Prépa marge'!T1050,'[3]Correpondance  PREPA MARG'!DO:DO),""))</f>
        <v/>
      </c>
      <c r="AD1050" s="2" t="str">
        <f t="shared" si="589"/>
        <v/>
      </c>
      <c r="AF1050" t="s">
        <v>20</v>
      </c>
    </row>
    <row r="1051" spans="1:32">
      <c r="A1051" s="23"/>
      <c r="B1051" s="23"/>
      <c r="C1051" s="109" t="s">
        <v>41</v>
      </c>
      <c r="D1051" s="110">
        <f>D1045</f>
        <v>253.09</v>
      </c>
      <c r="E1051" s="110">
        <f t="shared" ref="E1051:L1051" si="600">D1051+E1045</f>
        <v>253.09</v>
      </c>
      <c r="F1051" s="110">
        <f t="shared" si="600"/>
        <v>253.09</v>
      </c>
      <c r="G1051" s="110">
        <f t="shared" si="600"/>
        <v>253.09</v>
      </c>
      <c r="H1051" s="110">
        <f t="shared" si="600"/>
        <v>253.09</v>
      </c>
      <c r="I1051" s="110">
        <f t="shared" si="600"/>
        <v>253.09</v>
      </c>
      <c r="J1051" s="110">
        <f t="shared" si="600"/>
        <v>253.09</v>
      </c>
      <c r="K1051" s="110">
        <f t="shared" si="600"/>
        <v>253.09</v>
      </c>
      <c r="L1051" s="110">
        <f t="shared" si="600"/>
        <v>253.09</v>
      </c>
      <c r="M1051" s="110">
        <f>L1051+M1045</f>
        <v>253.09</v>
      </c>
      <c r="N1051" s="110">
        <f>M1051+N1045</f>
        <v>253.09</v>
      </c>
      <c r="O1051" s="110">
        <f>N1051+O1045</f>
        <v>253.09</v>
      </c>
      <c r="P1051" s="111"/>
      <c r="Q1051" s="23"/>
      <c r="R1051" s="112" t="s">
        <v>20</v>
      </c>
      <c r="S1051" s="92"/>
      <c r="T1051" s="23" t="str">
        <f>IF(COUNTIF('[3]Correpondance  PREPA MARG'!A:A,'Prépa marge'!C1051)=0,IF(U1050="démarque connue (valeur)","",T1050),'Prépa marge'!C1051)</f>
        <v/>
      </c>
      <c r="U1051" s="23" t="str">
        <f t="shared" si="590"/>
        <v/>
      </c>
      <c r="V1051" t="str">
        <f>IF(U1051="","",IF(U1051="CA HT",SUMIF('[3]Correpondance  PREPA MARG'!A:A,'Prépa marge'!T1051,'[3]Correpondance  PREPA MARG'!CO:CO),""))</f>
        <v/>
      </c>
      <c r="W1051" t="str">
        <f t="shared" si="586"/>
        <v/>
      </c>
      <c r="X1051" t="str">
        <f>IF(U1051="","",IF(AND(U1051="Marge ABACO (valeur)",X1045=""),SUMIF('[3]Correpondance  PREPA MARG'!A:A,'Prépa marge'!T1051,'[3]Correpondance  PREPA MARG'!DB:DB),""))</f>
        <v/>
      </c>
      <c r="Y1051" t="str">
        <f>IF(U1051="","",IF(U1051="Frais accessoires",SUMIF('[3]Correpondance  PREPA MARG'!A:A,'Prépa marge'!T1051,'[3]Correpondance  PREPA MARG'!AO:AO),""))</f>
        <v/>
      </c>
      <c r="Z1051" t="str">
        <f>IF(U1051="","",IF(U1051="Cotisation Centrale",SUMIF('[3]Correpondance  PREPA MARG'!A:A,'Prépa marge'!T1051,'[3]Correpondance  PREPA MARG'!BO:BO),""))</f>
        <v/>
      </c>
      <c r="AA1051" t="str">
        <f>IF(U1051="","",IF(U1051="CA HT REEL",SUMIF('[3]Correpondance  PREPA MARG'!A:A,'Prépa marge'!T1051,'[3]Correpondance  PREPA MARG'!AB:AB),""))</f>
        <v/>
      </c>
      <c r="AB1051" t="str">
        <f>IF(U1051="","",IF(U1051="CAMV REEL",SUMIF('[3]Correpondance  PREPA MARG'!A:A,'Prépa marge'!T1051,'[3]Correpondance  PREPA MARG'!BB:BB),""))</f>
        <v/>
      </c>
      <c r="AC1051" t="str">
        <f>IF(U1051="","",IF(U1051="démarque connue (valeur)",SUMIF('[3]Correpondance  PREPA MARG'!A:A,'Prépa marge'!T1051,'[3]Correpondance  PREPA MARG'!DO:DO),""))</f>
        <v/>
      </c>
      <c r="AD1051" s="2" t="str">
        <f t="shared" si="589"/>
        <v/>
      </c>
      <c r="AF1051" t="s">
        <v>20</v>
      </c>
    </row>
    <row r="1052" spans="1:32">
      <c r="A1052" s="23"/>
      <c r="B1052" s="23"/>
      <c r="C1052" s="109" t="s">
        <v>42</v>
      </c>
      <c r="D1052" s="110">
        <f>D1029</f>
        <v>1394</v>
      </c>
      <c r="E1052" s="110">
        <f t="shared" ref="E1052:L1052" si="601">D1052+E1029</f>
        <v>1394</v>
      </c>
      <c r="F1052" s="110">
        <f t="shared" si="601"/>
        <v>1394</v>
      </c>
      <c r="G1052" s="110">
        <f t="shared" si="601"/>
        <v>1394</v>
      </c>
      <c r="H1052" s="110">
        <f t="shared" si="601"/>
        <v>1394</v>
      </c>
      <c r="I1052" s="110">
        <f t="shared" si="601"/>
        <v>1394</v>
      </c>
      <c r="J1052" s="110">
        <f t="shared" si="601"/>
        <v>1394</v>
      </c>
      <c r="K1052" s="110">
        <f t="shared" si="601"/>
        <v>1394</v>
      </c>
      <c r="L1052" s="110">
        <f t="shared" si="601"/>
        <v>1394</v>
      </c>
      <c r="M1052" s="110">
        <f>L1052+M1029</f>
        <v>1394</v>
      </c>
      <c r="N1052" s="110">
        <f>M1052+N1029</f>
        <v>1394</v>
      </c>
      <c r="O1052" s="110">
        <f>N1052+O1029</f>
        <v>1394</v>
      </c>
      <c r="P1052" s="111"/>
      <c r="Q1052" s="23"/>
      <c r="R1052" s="112" t="s">
        <v>20</v>
      </c>
      <c r="S1052" s="92"/>
      <c r="T1052" s="23" t="str">
        <f>IF(COUNTIF('[3]Correpondance  PREPA MARG'!A:A,'Prépa marge'!C1052)=0,IF(U1051="démarque connue (valeur)","",T1051),'Prépa marge'!C1052)</f>
        <v/>
      </c>
      <c r="U1052" s="23" t="str">
        <f t="shared" si="590"/>
        <v/>
      </c>
      <c r="V1052" t="str">
        <f>IF(U1052="","",IF(U1052="CA HT",SUMIF('[3]Correpondance  PREPA MARG'!A:A,'Prépa marge'!T1052,'[3]Correpondance  PREPA MARG'!CO:CO),""))</f>
        <v/>
      </c>
      <c r="W1052" t="str">
        <f t="shared" si="586"/>
        <v/>
      </c>
      <c r="X1052" t="str">
        <f>IF(U1052="","",IF(AND(U1052="Marge ABACO (valeur)",X1046=""),SUMIF('[3]Correpondance  PREPA MARG'!A:A,'Prépa marge'!T1052,'[3]Correpondance  PREPA MARG'!DB:DB),""))</f>
        <v/>
      </c>
      <c r="Y1052" t="str">
        <f>IF(U1052="","",IF(U1052="Frais accessoires",SUMIF('[3]Correpondance  PREPA MARG'!A:A,'Prépa marge'!T1052,'[3]Correpondance  PREPA MARG'!AO:AO),""))</f>
        <v/>
      </c>
      <c r="Z1052" t="str">
        <f>IF(U1052="","",IF(U1052="Cotisation Centrale",SUMIF('[3]Correpondance  PREPA MARG'!A:A,'Prépa marge'!T1052,'[3]Correpondance  PREPA MARG'!BO:BO),""))</f>
        <v/>
      </c>
      <c r="AA1052" t="str">
        <f>IF(U1052="","",IF(U1052="CA HT REEL",SUMIF('[3]Correpondance  PREPA MARG'!A:A,'Prépa marge'!T1052,'[3]Correpondance  PREPA MARG'!AB:AB),""))</f>
        <v/>
      </c>
      <c r="AB1052" t="str">
        <f>IF(U1052="","",IF(U1052="CAMV REEL",SUMIF('[3]Correpondance  PREPA MARG'!A:A,'Prépa marge'!T1052,'[3]Correpondance  PREPA MARG'!BB:BB),""))</f>
        <v/>
      </c>
      <c r="AC1052" t="str">
        <f>IF(U1052="","",IF(U1052="démarque connue (valeur)",SUMIF('[3]Correpondance  PREPA MARG'!A:A,'Prépa marge'!T1052,'[3]Correpondance  PREPA MARG'!DO:DO),""))</f>
        <v/>
      </c>
      <c r="AD1052" s="2" t="str">
        <f t="shared" si="589"/>
        <v/>
      </c>
      <c r="AF1052" t="s">
        <v>20</v>
      </c>
    </row>
    <row r="1053" spans="1:32" ht="15.75" thickBot="1">
      <c r="A1053" s="23"/>
      <c r="B1053" s="23"/>
      <c r="C1053" s="113" t="s">
        <v>43</v>
      </c>
      <c r="D1053" s="114">
        <f>D1050</f>
        <v>0.18155667144906742</v>
      </c>
      <c r="E1053" s="114">
        <f t="shared" ref="E1053:L1053" si="602">IF(E1029&lt;&gt;0,E1051/E1052,0)</f>
        <v>0</v>
      </c>
      <c r="F1053" s="114">
        <f t="shared" si="602"/>
        <v>0</v>
      </c>
      <c r="G1053" s="114">
        <f t="shared" si="602"/>
        <v>0</v>
      </c>
      <c r="H1053" s="114">
        <f t="shared" si="602"/>
        <v>0</v>
      </c>
      <c r="I1053" s="114">
        <f t="shared" si="602"/>
        <v>0</v>
      </c>
      <c r="J1053" s="114">
        <f t="shared" si="602"/>
        <v>0</v>
      </c>
      <c r="K1053" s="114">
        <f t="shared" si="602"/>
        <v>0</v>
      </c>
      <c r="L1053" s="114">
        <f t="shared" si="602"/>
        <v>0</v>
      </c>
      <c r="M1053" s="114">
        <f>IF(M1029&lt;&gt;0,M1051/M1052,0)</f>
        <v>0</v>
      </c>
      <c r="N1053" s="114">
        <f>IF(N1029&lt;&gt;0,N1051/N1052,0)</f>
        <v>0</v>
      </c>
      <c r="O1053" s="114">
        <f>IF(O1029&lt;&gt;0,O1051/O1052,0)</f>
        <v>0</v>
      </c>
      <c r="P1053" s="115"/>
      <c r="Q1053" s="23"/>
      <c r="R1053" s="116" t="s">
        <v>20</v>
      </c>
      <c r="S1053" s="92"/>
      <c r="T1053" s="23" t="str">
        <f>IF(COUNTIF('[3]Correpondance  PREPA MARG'!A:A,'Prépa marge'!C1053)=0,IF(U1052="démarque connue (valeur)","",T1052),'Prépa marge'!C1053)</f>
        <v/>
      </c>
      <c r="U1053" s="23" t="str">
        <f t="shared" si="590"/>
        <v/>
      </c>
      <c r="V1053" t="str">
        <f>IF(U1053="","",IF(U1053="CA HT",SUMIF('[3]Correpondance  PREPA MARG'!A:A,'Prépa marge'!T1053,'[3]Correpondance  PREPA MARG'!CO:CO),""))</f>
        <v/>
      </c>
      <c r="W1053" t="str">
        <f t="shared" si="586"/>
        <v/>
      </c>
      <c r="X1053" t="str">
        <f>IF(U1053="","",IF(AND(U1053="Marge ABACO (valeur)",X1047=""),SUMIF('[3]Correpondance  PREPA MARG'!A:A,'Prépa marge'!T1053,'[3]Correpondance  PREPA MARG'!DB:DB),""))</f>
        <v/>
      </c>
      <c r="Y1053" t="str">
        <f>IF(U1053="","",IF(U1053="Frais accessoires",SUMIF('[3]Correpondance  PREPA MARG'!A:A,'Prépa marge'!T1053,'[3]Correpondance  PREPA MARG'!AO:AO),""))</f>
        <v/>
      </c>
      <c r="Z1053" t="str">
        <f>IF(U1053="","",IF(U1053="Cotisation Centrale",SUMIF('[3]Correpondance  PREPA MARG'!A:A,'Prépa marge'!T1053,'[3]Correpondance  PREPA MARG'!BO:BO),""))</f>
        <v/>
      </c>
      <c r="AA1053" t="str">
        <f>IF(U1053="","",IF(U1053="CA HT REEL",SUMIF('[3]Correpondance  PREPA MARG'!A:A,'Prépa marge'!T1053,'[3]Correpondance  PREPA MARG'!AB:AB),""))</f>
        <v/>
      </c>
      <c r="AB1053" t="str">
        <f>IF(U1053="","",IF(U1053="CAMV REEL",SUMIF('[3]Correpondance  PREPA MARG'!A:A,'Prépa marge'!T1053,'[3]Correpondance  PREPA MARG'!BB:BB),""))</f>
        <v/>
      </c>
      <c r="AC1053" t="str">
        <f>IF(U1053="","",IF(U1053="démarque connue (valeur)",SUMIF('[3]Correpondance  PREPA MARG'!A:A,'Prépa marge'!T1053,'[3]Correpondance  PREPA MARG'!DO:DO),""))</f>
        <v/>
      </c>
      <c r="AD1053" s="2" t="str">
        <f t="shared" si="589"/>
        <v/>
      </c>
      <c r="AF1053" t="s">
        <v>20</v>
      </c>
    </row>
    <row r="1054" spans="1:32" ht="15.75" thickBot="1">
      <c r="A1054" s="23"/>
      <c r="B1054" s="23"/>
      <c r="C1054" s="117" t="s">
        <v>44</v>
      </c>
      <c r="D1054" s="119" t="s">
        <v>11</v>
      </c>
      <c r="E1054" s="119" t="s">
        <v>11</v>
      </c>
      <c r="F1054" s="119" t="s">
        <v>11</v>
      </c>
      <c r="G1054" s="119" t="s">
        <v>11</v>
      </c>
      <c r="H1054" s="119" t="s">
        <v>11</v>
      </c>
      <c r="I1054" s="119" t="s">
        <v>14</v>
      </c>
      <c r="J1054" s="119" t="s">
        <v>11</v>
      </c>
      <c r="K1054" s="119" t="s">
        <v>11</v>
      </c>
      <c r="L1054" s="119" t="s">
        <v>11</v>
      </c>
      <c r="M1054" s="119" t="s">
        <v>11</v>
      </c>
      <c r="N1054" s="119" t="s">
        <v>11</v>
      </c>
      <c r="O1054" s="119" t="s">
        <v>14</v>
      </c>
      <c r="P1054" s="120" t="s">
        <v>14</v>
      </c>
      <c r="Q1054" s="23"/>
      <c r="R1054" s="121" t="s">
        <v>20</v>
      </c>
      <c r="S1054" s="92"/>
      <c r="T1054" s="23" t="str">
        <f>IF(COUNTIF('[3]Correpondance  PREPA MARG'!A:A,'Prépa marge'!C1054)=0,IF(U1053="démarque connue (valeur)","",T1053),'Prépa marge'!C1054)</f>
        <v/>
      </c>
      <c r="U1054" s="23" t="str">
        <f t="shared" si="590"/>
        <v/>
      </c>
      <c r="V1054" t="str">
        <f>IF(U1054="","",IF(U1054="CA HT",SUMIF('[3]Correpondance  PREPA MARG'!A:A,'Prépa marge'!T1054,'[3]Correpondance  PREPA MARG'!CO:CO),""))</f>
        <v/>
      </c>
      <c r="W1054" t="str">
        <f t="shared" si="586"/>
        <v/>
      </c>
      <c r="X1054" t="str">
        <f>IF(U1054="","",IF(AND(U1054="Marge ABACO (valeur)",X1048=""),SUMIF('[3]Correpondance  PREPA MARG'!A:A,'Prépa marge'!T1054,'[3]Correpondance  PREPA MARG'!DB:DB),""))</f>
        <v/>
      </c>
      <c r="Y1054" t="str">
        <f>IF(U1054="","",IF(U1054="Frais accessoires",SUMIF('[3]Correpondance  PREPA MARG'!A:A,'Prépa marge'!T1054,'[3]Correpondance  PREPA MARG'!AO:AO),""))</f>
        <v/>
      </c>
      <c r="Z1054" t="str">
        <f>IF(U1054="","",IF(U1054="Cotisation Centrale",SUMIF('[3]Correpondance  PREPA MARG'!A:A,'Prépa marge'!T1054,'[3]Correpondance  PREPA MARG'!BO:BO),""))</f>
        <v/>
      </c>
      <c r="AA1054" t="str">
        <f>IF(U1054="","",IF(U1054="CA HT REEL",SUMIF('[3]Correpondance  PREPA MARG'!A:A,'Prépa marge'!T1054,'[3]Correpondance  PREPA MARG'!AB:AB),""))</f>
        <v/>
      </c>
      <c r="AB1054" t="str">
        <f>IF(U1054="","",IF(U1054="CAMV REEL",SUMIF('[3]Correpondance  PREPA MARG'!A:A,'Prépa marge'!T1054,'[3]Correpondance  PREPA MARG'!BB:BB),""))</f>
        <v/>
      </c>
      <c r="AC1054" t="str">
        <f>IF(U1054="","",IF(U1054="démarque connue (valeur)",SUMIF('[3]Correpondance  PREPA MARG'!A:A,'Prépa marge'!T1054,'[3]Correpondance  PREPA MARG'!DO:DO),""))</f>
        <v/>
      </c>
      <c r="AD1054" s="2" t="str">
        <f t="shared" si="589"/>
        <v/>
      </c>
      <c r="AF1054" t="s">
        <v>20</v>
      </c>
    </row>
    <row r="1055" spans="1:32">
      <c r="A1055" s="23"/>
      <c r="B1055" s="23"/>
      <c r="C1055" s="23"/>
      <c r="D1055" s="23"/>
      <c r="E1055" s="23"/>
      <c r="F1055" s="23"/>
      <c r="G1055" s="23"/>
      <c r="H1055" s="23"/>
      <c r="I1055" s="23"/>
      <c r="J1055" s="23"/>
      <c r="K1055" s="23"/>
      <c r="L1055" s="23"/>
      <c r="M1055" s="23"/>
      <c r="N1055" s="23"/>
      <c r="O1055" s="23"/>
      <c r="P1055" s="23"/>
      <c r="Q1055" s="23"/>
      <c r="R1055" s="29" t="s">
        <v>20</v>
      </c>
      <c r="S1055" s="92"/>
      <c r="T1055" s="23" t="str">
        <f>IF(COUNTIF('[3]Correpondance  PREPA MARG'!A:A,'Prépa marge'!C1055)=0,IF(U1054="démarque connue (valeur)","",T1054),'Prépa marge'!C1055)</f>
        <v/>
      </c>
      <c r="U1055" s="23" t="str">
        <f t="shared" si="590"/>
        <v/>
      </c>
      <c r="V1055" t="str">
        <f>IF(U1055="","",IF(U1055="CA HT",SUMIF('[3]Correpondance  PREPA MARG'!A:A,'Prépa marge'!T1055,'[3]Correpondance  PREPA MARG'!CO:CO),""))</f>
        <v/>
      </c>
      <c r="W1055" t="str">
        <f t="shared" si="586"/>
        <v/>
      </c>
      <c r="X1055" t="str">
        <f>IF(U1055="","",IF(AND(U1055="Marge ABACO (valeur)",X1049=""),SUMIF('[3]Correpondance  PREPA MARG'!A:A,'Prépa marge'!T1055,'[3]Correpondance  PREPA MARG'!DB:DB),""))</f>
        <v/>
      </c>
      <c r="Y1055" t="str">
        <f>IF(U1055="","",IF(U1055="Frais accessoires",SUMIF('[3]Correpondance  PREPA MARG'!A:A,'Prépa marge'!T1055,'[3]Correpondance  PREPA MARG'!AO:AO),""))</f>
        <v/>
      </c>
      <c r="Z1055" t="str">
        <f>IF(U1055="","",IF(U1055="Cotisation Centrale",SUMIF('[3]Correpondance  PREPA MARG'!A:A,'Prépa marge'!T1055,'[3]Correpondance  PREPA MARG'!BO:BO),""))</f>
        <v/>
      </c>
      <c r="AA1055" t="str">
        <f>IF(U1055="","",IF(U1055="CA HT REEL",SUMIF('[3]Correpondance  PREPA MARG'!A:A,'Prépa marge'!T1055,'[3]Correpondance  PREPA MARG'!AB:AB),""))</f>
        <v/>
      </c>
      <c r="AB1055" t="str">
        <f>IF(U1055="","",IF(U1055="CAMV REEL",SUMIF('[3]Correpondance  PREPA MARG'!A:A,'Prépa marge'!T1055,'[3]Correpondance  PREPA MARG'!BB:BB),""))</f>
        <v/>
      </c>
      <c r="AC1055" t="str">
        <f>IF(U1055="","",IF(U1055="démarque connue (valeur)",SUMIF('[3]Correpondance  PREPA MARG'!A:A,'Prépa marge'!T1055,'[3]Correpondance  PREPA MARG'!DO:DO),""))</f>
        <v/>
      </c>
      <c r="AD1055" s="2" t="str">
        <f t="shared" si="589"/>
        <v/>
      </c>
      <c r="AF1055" t="s">
        <v>20</v>
      </c>
    </row>
    <row r="1056" spans="1:32">
      <c r="A1056" s="23"/>
      <c r="B1056" s="23"/>
      <c r="C1056" s="24" t="str">
        <f>[2]Rens!$C$41</f>
        <v>Saisonnier</v>
      </c>
      <c r="D1056" s="26">
        <f>+D1014</f>
        <v>41943</v>
      </c>
      <c r="E1056" s="26">
        <f t="shared" ref="E1056:L1056" si="603">DATE(YEAR(D1056),MONTH(D1056)+2,0)</f>
        <v>41973</v>
      </c>
      <c r="F1056" s="26">
        <f t="shared" si="603"/>
        <v>42004</v>
      </c>
      <c r="G1056" s="26">
        <f t="shared" si="603"/>
        <v>42035</v>
      </c>
      <c r="H1056" s="26">
        <f t="shared" si="603"/>
        <v>42063</v>
      </c>
      <c r="I1056" s="26">
        <f t="shared" si="603"/>
        <v>42094</v>
      </c>
      <c r="J1056" s="26">
        <f t="shared" si="603"/>
        <v>42124</v>
      </c>
      <c r="K1056" s="26">
        <f t="shared" si="603"/>
        <v>42155</v>
      </c>
      <c r="L1056" s="26">
        <f t="shared" si="603"/>
        <v>42185</v>
      </c>
      <c r="M1056" s="26">
        <f>DATE(YEAR(L1056),MONTH(L1056)+2,0)</f>
        <v>42216</v>
      </c>
      <c r="N1056" s="26">
        <f>DATE(YEAR(M1056),MONTH(M1056)+2,0)</f>
        <v>42247</v>
      </c>
      <c r="O1056" s="26">
        <f>DATE(YEAR(N1056),MONTH(N1056)+2,0)</f>
        <v>42277</v>
      </c>
      <c r="P1056" s="27" t="s">
        <v>16</v>
      </c>
      <c r="Q1056" s="23"/>
      <c r="R1056" s="28" t="s">
        <v>20</v>
      </c>
      <c r="S1056" s="23"/>
      <c r="T1056" s="23" t="str">
        <f>IF(COUNTIF('[3]Correpondance  PREPA MARG'!A:A,'Prépa marge'!C1056)=0,IF(U1055="démarque connue (valeur)","",T1055),'Prépa marge'!C1056)</f>
        <v>Saisonnier</v>
      </c>
      <c r="U1056" s="23" t="str">
        <f t="shared" si="590"/>
        <v/>
      </c>
      <c r="V1056" t="str">
        <f>IF(U1056="","",IF(U1056="CA HT",SUMIF('[3]Correpondance  PREPA MARG'!A:A,'Prépa marge'!T1056,'[3]Correpondance  PREPA MARG'!CO:CO),""))</f>
        <v/>
      </c>
      <c r="W1056" t="str">
        <f t="shared" si="586"/>
        <v/>
      </c>
      <c r="X1056" t="str">
        <f>IF(U1056="","",IF(AND(U1056="Marge ABACO (valeur)",X1050=""),SUMIF('[3]Correpondance  PREPA MARG'!A:A,'Prépa marge'!T1056,'[3]Correpondance  PREPA MARG'!DB:DB),""))</f>
        <v/>
      </c>
      <c r="Y1056" t="str">
        <f>IF(U1056="","",IF(U1056="Frais accessoires",SUMIF('[3]Correpondance  PREPA MARG'!A:A,'Prépa marge'!T1056,'[3]Correpondance  PREPA MARG'!AO:AO),""))</f>
        <v/>
      </c>
      <c r="Z1056" t="str">
        <f>IF(U1056="","",IF(U1056="Cotisation Centrale",SUMIF('[3]Correpondance  PREPA MARG'!A:A,'Prépa marge'!T1056,'[3]Correpondance  PREPA MARG'!BO:BO),""))</f>
        <v/>
      </c>
      <c r="AA1056" t="str">
        <f>IF(U1056="","",IF(U1056="CA HT REEL",SUMIF('[3]Correpondance  PREPA MARG'!A:A,'Prépa marge'!T1056,'[3]Correpondance  PREPA MARG'!AB:AB),""))</f>
        <v/>
      </c>
      <c r="AB1056" t="str">
        <f>IF(U1056="","",IF(U1056="CAMV REEL",SUMIF('[3]Correpondance  PREPA MARG'!A:A,'Prépa marge'!T1056,'[3]Correpondance  PREPA MARG'!BB:BB),""))</f>
        <v/>
      </c>
      <c r="AC1056" t="str">
        <f>IF(U1056="","",IF(U1056="démarque connue (valeur)",SUMIF('[3]Correpondance  PREPA MARG'!A:A,'Prépa marge'!T1056,'[3]Correpondance  PREPA MARG'!DO:DO),""))</f>
        <v/>
      </c>
      <c r="AD1056" s="2" t="str">
        <f t="shared" si="589"/>
        <v/>
      </c>
      <c r="AF1056" t="s">
        <v>20</v>
      </c>
    </row>
    <row r="1057" spans="1:32">
      <c r="A1057" s="23"/>
      <c r="B1057" s="23"/>
      <c r="C1057" s="23"/>
      <c r="D1057" s="23"/>
      <c r="E1057" s="23"/>
      <c r="F1057" s="23"/>
      <c r="G1057" s="23"/>
      <c r="H1057" s="23"/>
      <c r="I1057" s="23"/>
      <c r="J1057" s="23"/>
      <c r="K1057" s="23"/>
      <c r="L1057" s="23"/>
      <c r="M1057" s="23"/>
      <c r="N1057" s="23"/>
      <c r="O1057" s="23"/>
      <c r="P1057" s="23"/>
      <c r="Q1057" s="23"/>
      <c r="R1057" s="29" t="s">
        <v>20</v>
      </c>
      <c r="S1057" s="23"/>
      <c r="T1057" s="23" t="str">
        <f>IF(COUNTIF('[3]Correpondance  PREPA MARG'!A:A,'Prépa marge'!C1057)=0,IF(U1056="démarque connue (valeur)","",T1056),'Prépa marge'!C1057)</f>
        <v>Saisonnier</v>
      </c>
      <c r="U1057" s="23" t="str">
        <f t="shared" si="590"/>
        <v/>
      </c>
      <c r="V1057" t="str">
        <f>IF(U1057="","",IF(U1057="CA HT",SUMIF('[3]Correpondance  PREPA MARG'!A:A,'Prépa marge'!T1057,'[3]Correpondance  PREPA MARG'!CO:CO),""))</f>
        <v/>
      </c>
      <c r="W1057" t="str">
        <f t="shared" si="586"/>
        <v/>
      </c>
      <c r="X1057" t="str">
        <f>IF(U1057="","",IF(AND(U1057="Marge ABACO (valeur)",X1051=""),SUMIF('[3]Correpondance  PREPA MARG'!A:A,'Prépa marge'!T1057,'[3]Correpondance  PREPA MARG'!DB:DB),""))</f>
        <v/>
      </c>
      <c r="Y1057" t="str">
        <f>IF(U1057="","",IF(U1057="Frais accessoires",SUMIF('[3]Correpondance  PREPA MARG'!A:A,'Prépa marge'!T1057,'[3]Correpondance  PREPA MARG'!AO:AO),""))</f>
        <v/>
      </c>
      <c r="Z1057" t="str">
        <f>IF(U1057="","",IF(U1057="Cotisation Centrale",SUMIF('[3]Correpondance  PREPA MARG'!A:A,'Prépa marge'!T1057,'[3]Correpondance  PREPA MARG'!BO:BO),""))</f>
        <v/>
      </c>
      <c r="AA1057" t="str">
        <f>IF(U1057="","",IF(U1057="CA HT REEL",SUMIF('[3]Correpondance  PREPA MARG'!A:A,'Prépa marge'!T1057,'[3]Correpondance  PREPA MARG'!AB:AB),""))</f>
        <v/>
      </c>
      <c r="AB1057" t="str">
        <f>IF(U1057="","",IF(U1057="CAMV REEL",SUMIF('[3]Correpondance  PREPA MARG'!A:A,'Prépa marge'!T1057,'[3]Correpondance  PREPA MARG'!BB:BB),""))</f>
        <v/>
      </c>
      <c r="AC1057" t="str">
        <f>IF(U1057="","",IF(U1057="démarque connue (valeur)",SUMIF('[3]Correpondance  PREPA MARG'!A:A,'Prépa marge'!T1057,'[3]Correpondance  PREPA MARG'!DO:DO),""))</f>
        <v/>
      </c>
      <c r="AD1057" s="2" t="str">
        <f t="shared" si="589"/>
        <v/>
      </c>
      <c r="AF1057" t="s">
        <v>20</v>
      </c>
    </row>
    <row r="1058" spans="1:32" ht="15.75" thickBot="1">
      <c r="A1058" s="23"/>
      <c r="B1058" s="23"/>
      <c r="C1058" s="30" t="s">
        <v>18</v>
      </c>
      <c r="D1058" s="31"/>
      <c r="E1058" s="31"/>
      <c r="F1058" s="31"/>
      <c r="G1058" s="31"/>
      <c r="H1058" s="31"/>
      <c r="I1058" s="31"/>
      <c r="J1058" s="31"/>
      <c r="K1058" s="31"/>
      <c r="L1058" s="31"/>
      <c r="M1058" s="31"/>
      <c r="N1058" s="31"/>
      <c r="O1058" s="31"/>
      <c r="P1058" s="32"/>
      <c r="Q1058" s="23"/>
      <c r="R1058" s="33" t="s">
        <v>20</v>
      </c>
      <c r="S1058" s="23"/>
      <c r="T1058" s="23" t="str">
        <f>IF(COUNTIF('[3]Correpondance  PREPA MARG'!A:A,'Prépa marge'!C1058)=0,IF(U1057="démarque connue (valeur)","",T1057),'Prépa marge'!C1058)</f>
        <v>Saisonnier</v>
      </c>
      <c r="U1058" s="23" t="str">
        <f t="shared" si="590"/>
        <v/>
      </c>
      <c r="V1058" t="str">
        <f>IF(U1058="","",IF(U1058="CA HT",SUMIF('[3]Correpondance  PREPA MARG'!A:A,'Prépa marge'!T1058,'[3]Correpondance  PREPA MARG'!CO:CO),""))</f>
        <v/>
      </c>
      <c r="W1058" t="str">
        <f t="shared" si="586"/>
        <v/>
      </c>
      <c r="X1058" t="str">
        <f>IF(U1058="","",IF(AND(U1058="Marge ABACO (valeur)",X1052=""),SUMIF('[3]Correpondance  PREPA MARG'!A:A,'Prépa marge'!T1058,'[3]Correpondance  PREPA MARG'!DB:DB),""))</f>
        <v/>
      </c>
      <c r="Y1058" t="str">
        <f>IF(U1058="","",IF(U1058="Frais accessoires",SUMIF('[3]Correpondance  PREPA MARG'!A:A,'Prépa marge'!T1058,'[3]Correpondance  PREPA MARG'!AO:AO),""))</f>
        <v/>
      </c>
      <c r="Z1058" t="str">
        <f>IF(U1058="","",IF(U1058="Cotisation Centrale",SUMIF('[3]Correpondance  PREPA MARG'!A:A,'Prépa marge'!T1058,'[3]Correpondance  PREPA MARG'!BO:BO),""))</f>
        <v/>
      </c>
      <c r="AA1058" t="str">
        <f>IF(U1058="","",IF(U1058="CA HT REEL",SUMIF('[3]Correpondance  PREPA MARG'!A:A,'Prépa marge'!T1058,'[3]Correpondance  PREPA MARG'!AB:AB),""))</f>
        <v/>
      </c>
      <c r="AB1058" t="str">
        <f>IF(U1058="","",IF(U1058="CAMV REEL",SUMIF('[3]Correpondance  PREPA MARG'!A:A,'Prépa marge'!T1058,'[3]Correpondance  PREPA MARG'!BB:BB),""))</f>
        <v/>
      </c>
      <c r="AC1058" t="str">
        <f>IF(U1058="","",IF(U1058="démarque connue (valeur)",SUMIF('[3]Correpondance  PREPA MARG'!A:A,'Prépa marge'!T1058,'[3]Correpondance  PREPA MARG'!DO:DO),""))</f>
        <v/>
      </c>
      <c r="AD1058" s="2" t="str">
        <f t="shared" si="589"/>
        <v/>
      </c>
      <c r="AF1058" t="s">
        <v>20</v>
      </c>
    </row>
    <row r="1059" spans="1:32">
      <c r="A1059" s="23"/>
      <c r="B1059" s="23"/>
      <c r="C1059" s="34" t="s">
        <v>0</v>
      </c>
      <c r="D1059" s="35">
        <v>551</v>
      </c>
      <c r="E1059" s="36"/>
      <c r="F1059" s="36"/>
      <c r="G1059" s="36"/>
      <c r="H1059" s="36"/>
      <c r="I1059" s="36"/>
      <c r="J1059" s="36"/>
      <c r="K1059" s="36"/>
      <c r="L1059" s="36"/>
      <c r="M1059" s="36"/>
      <c r="N1059" s="36"/>
      <c r="O1059" s="37"/>
      <c r="P1059" s="38">
        <f>SUM(D1059:O1059)</f>
        <v>551</v>
      </c>
      <c r="Q1059" s="23"/>
      <c r="R1059" s="39">
        <v>70544</v>
      </c>
      <c r="S1059" s="23"/>
      <c r="T1059" s="23" t="str">
        <f>IF(COUNTIF('[3]Correpondance  PREPA MARG'!A:A,'Prépa marge'!C1059)=0,IF(U1058="démarque connue (valeur)","",T1058),'Prépa marge'!C1059)</f>
        <v>Saisonnier</v>
      </c>
      <c r="U1059" s="23" t="str">
        <f t="shared" si="590"/>
        <v>CA HT</v>
      </c>
      <c r="V1059">
        <f ca="1">IF(U1059="","",IF(U1059="CA HT",SUMIF('[3]Correpondance  PREPA MARG'!A:A,'Prépa marge'!T1059,'[3]Correpondance  PREPA MARG'!CO:CO),""))</f>
        <v>1159</v>
      </c>
      <c r="W1059" t="str">
        <f t="shared" si="586"/>
        <v/>
      </c>
      <c r="X1059" t="str">
        <f>IF(U1059="","",IF(AND(U1059="Marge ABACO (valeur)",X1053=""),SUMIF('[3]Correpondance  PREPA MARG'!A:A,'Prépa marge'!T1059,'[3]Correpondance  PREPA MARG'!DB:DB),""))</f>
        <v/>
      </c>
      <c r="Y1059" t="str">
        <f>IF(U1059="","",IF(U1059="Frais accessoires",SUMIF('[3]Correpondance  PREPA MARG'!A:A,'Prépa marge'!T1059,'[3]Correpondance  PREPA MARG'!AO:AO),""))</f>
        <v/>
      </c>
      <c r="Z1059" t="str">
        <f>IF(U1059="","",IF(U1059="Cotisation Centrale",SUMIF('[3]Correpondance  PREPA MARG'!A:A,'Prépa marge'!T1059,'[3]Correpondance  PREPA MARG'!BO:BO),""))</f>
        <v/>
      </c>
      <c r="AA1059" t="str">
        <f>IF(U1059="","",IF(U1059="CA HT REEL",SUMIF('[3]Correpondance  PREPA MARG'!A:A,'Prépa marge'!T1059,'[3]Correpondance  PREPA MARG'!AB:AB),""))</f>
        <v/>
      </c>
      <c r="AB1059" t="str">
        <f>IF(U1059="","",IF(U1059="CAMV REEL",SUMIF('[3]Correpondance  PREPA MARG'!A:A,'Prépa marge'!T1059,'[3]Correpondance  PREPA MARG'!BB:BB),""))</f>
        <v/>
      </c>
      <c r="AC1059" t="str">
        <f>IF(U1059="","",IF(U1059="démarque connue (valeur)",SUMIF('[3]Correpondance  PREPA MARG'!A:A,'Prépa marge'!T1059,'[3]Correpondance  PREPA MARG'!DO:DO),""))</f>
        <v/>
      </c>
      <c r="AD1059" s="2">
        <f t="shared" ca="1" si="589"/>
        <v>608</v>
      </c>
      <c r="AF1059">
        <v>102665</v>
      </c>
    </row>
    <row r="1060" spans="1:32" ht="15.75" thickBot="1">
      <c r="A1060" s="23"/>
      <c r="B1060" s="23"/>
      <c r="C1060" s="40" t="s">
        <v>1</v>
      </c>
      <c r="D1060" s="41">
        <v>335</v>
      </c>
      <c r="E1060" s="42"/>
      <c r="F1060" s="42"/>
      <c r="G1060" s="42"/>
      <c r="H1060" s="42"/>
      <c r="I1060" s="42"/>
      <c r="J1060" s="42"/>
      <c r="K1060" s="42"/>
      <c r="L1060" s="42"/>
      <c r="M1060" s="42"/>
      <c r="N1060" s="42"/>
      <c r="O1060" s="43"/>
      <c r="P1060" s="44">
        <f>SUM(D1060:O1060)</f>
        <v>335</v>
      </c>
      <c r="Q1060" s="23"/>
      <c r="R1060" s="45">
        <v>47239</v>
      </c>
      <c r="S1060" s="23"/>
      <c r="T1060" s="23" t="str">
        <f>IF(COUNTIF('[3]Correpondance  PREPA MARG'!A:A,'Prépa marge'!C1060)=0,IF(U1059="démarque connue (valeur)","",T1059),'Prépa marge'!C1060)</f>
        <v>Saisonnier</v>
      </c>
      <c r="U1060" s="23" t="str">
        <f t="shared" si="590"/>
        <v>PRMV ABACO</v>
      </c>
      <c r="V1060" t="str">
        <f>IF(U1060="","",IF(U1060="CA HT",SUMIF('[3]Correpondance  PREPA MARG'!A:A,'Prépa marge'!T1060,'[3]Correpondance  PREPA MARG'!CO:CO),""))</f>
        <v/>
      </c>
      <c r="W1060">
        <f t="shared" ca="1" si="586"/>
        <v>754</v>
      </c>
      <c r="X1060" t="str">
        <f>IF(U1060="","",IF(AND(U1060="Marge ABACO (valeur)",X1054=""),SUMIF('[3]Correpondance  PREPA MARG'!A:A,'Prépa marge'!T1060,'[3]Correpondance  PREPA MARG'!DB:DB),""))</f>
        <v/>
      </c>
      <c r="Y1060" t="str">
        <f>IF(U1060="","",IF(U1060="Frais accessoires",SUMIF('[3]Correpondance  PREPA MARG'!A:A,'Prépa marge'!T1060,'[3]Correpondance  PREPA MARG'!AO:AO),""))</f>
        <v/>
      </c>
      <c r="Z1060" t="str">
        <f>IF(U1060="","",IF(U1060="Cotisation Centrale",SUMIF('[3]Correpondance  PREPA MARG'!A:A,'Prépa marge'!T1060,'[3]Correpondance  PREPA MARG'!BO:BO),""))</f>
        <v/>
      </c>
      <c r="AA1060" t="str">
        <f>IF(U1060="","",IF(U1060="CA HT REEL",SUMIF('[3]Correpondance  PREPA MARG'!A:A,'Prépa marge'!T1060,'[3]Correpondance  PREPA MARG'!AB:AB),""))</f>
        <v/>
      </c>
      <c r="AB1060" t="str">
        <f>IF(U1060="","",IF(U1060="CAMV REEL",SUMIF('[3]Correpondance  PREPA MARG'!A:A,'Prépa marge'!T1060,'[3]Correpondance  PREPA MARG'!BB:BB),""))</f>
        <v/>
      </c>
      <c r="AC1060" t="str">
        <f>IF(U1060="","",IF(U1060="démarque connue (valeur)",SUMIF('[3]Correpondance  PREPA MARG'!A:A,'Prépa marge'!T1060,'[3]Correpondance  PREPA MARG'!DO:DO),""))</f>
        <v/>
      </c>
      <c r="AD1060" s="2">
        <f t="shared" ca="1" si="589"/>
        <v>419</v>
      </c>
      <c r="AF1060">
        <v>75210</v>
      </c>
    </row>
    <row r="1061" spans="1:32">
      <c r="A1061" s="23"/>
      <c r="B1061" s="23"/>
      <c r="C1061" s="46" t="s">
        <v>19</v>
      </c>
      <c r="D1061" s="47">
        <f t="shared" ref="D1061:L1061" si="604">D1059-D1060</f>
        <v>216</v>
      </c>
      <c r="E1061" s="47">
        <f t="shared" si="604"/>
        <v>0</v>
      </c>
      <c r="F1061" s="47">
        <f t="shared" si="604"/>
        <v>0</v>
      </c>
      <c r="G1061" s="47">
        <f t="shared" si="604"/>
        <v>0</v>
      </c>
      <c r="H1061" s="47">
        <f t="shared" si="604"/>
        <v>0</v>
      </c>
      <c r="I1061" s="47">
        <f t="shared" si="604"/>
        <v>0</v>
      </c>
      <c r="J1061" s="47">
        <f t="shared" si="604"/>
        <v>0</v>
      </c>
      <c r="K1061" s="47">
        <f t="shared" si="604"/>
        <v>0</v>
      </c>
      <c r="L1061" s="47">
        <f t="shared" si="604"/>
        <v>0</v>
      </c>
      <c r="M1061" s="47">
        <f>M1059-M1060</f>
        <v>0</v>
      </c>
      <c r="N1061" s="47">
        <f>N1059-N1060</f>
        <v>0</v>
      </c>
      <c r="O1061" s="47">
        <f>O1059-O1060</f>
        <v>0</v>
      </c>
      <c r="P1061" s="48">
        <f>P1059-P1060</f>
        <v>216</v>
      </c>
      <c r="Q1061" s="23"/>
      <c r="R1061" s="49" t="s">
        <v>20</v>
      </c>
      <c r="S1061" s="23"/>
      <c r="T1061" s="23" t="str">
        <f>IF(COUNTIF('[3]Correpondance  PREPA MARG'!A:A,'Prépa marge'!C1061)=0,IF(U1060="démarque connue (valeur)","",T1060),'Prépa marge'!C1061)</f>
        <v>Saisonnier</v>
      </c>
      <c r="U1061" s="23" t="str">
        <f t="shared" si="590"/>
        <v>Marge ABACO (valeur)</v>
      </c>
      <c r="V1061" t="str">
        <f>IF(U1061="","",IF(U1061="CA HT",SUMIF('[3]Correpondance  PREPA MARG'!A:A,'Prépa marge'!T1061,'[3]Correpondance  PREPA MARG'!CO:CO),""))</f>
        <v/>
      </c>
      <c r="W1061" t="str">
        <f t="shared" si="586"/>
        <v/>
      </c>
      <c r="X1061">
        <f ca="1">IF(U1061="","",IF(AND(U1061="Marge ABACO (valeur)",X1055=""),SUMIF('[3]Correpondance  PREPA MARG'!A:A,'Prépa marge'!T1061,'[3]Correpondance  PREPA MARG'!DB:DB),""))</f>
        <v>405</v>
      </c>
      <c r="Y1061" t="str">
        <f>IF(U1061="","",IF(U1061="Frais accessoires",SUMIF('[3]Correpondance  PREPA MARG'!A:A,'Prépa marge'!T1061,'[3]Correpondance  PREPA MARG'!AO:AO),""))</f>
        <v/>
      </c>
      <c r="Z1061" t="str">
        <f>IF(U1061="","",IF(U1061="Cotisation Centrale",SUMIF('[3]Correpondance  PREPA MARG'!A:A,'Prépa marge'!T1061,'[3]Correpondance  PREPA MARG'!BO:BO),""))</f>
        <v/>
      </c>
      <c r="AA1061" t="str">
        <f>IF(U1061="","",IF(U1061="CA HT REEL",SUMIF('[3]Correpondance  PREPA MARG'!A:A,'Prépa marge'!T1061,'[3]Correpondance  PREPA MARG'!AB:AB),""))</f>
        <v/>
      </c>
      <c r="AB1061" t="str">
        <f>IF(U1061="","",IF(U1061="CAMV REEL",SUMIF('[3]Correpondance  PREPA MARG'!A:A,'Prépa marge'!T1061,'[3]Correpondance  PREPA MARG'!BB:BB),""))</f>
        <v/>
      </c>
      <c r="AC1061" t="str">
        <f>IF(U1061="","",IF(U1061="démarque connue (valeur)",SUMIF('[3]Correpondance  PREPA MARG'!A:A,'Prépa marge'!T1061,'[3]Correpondance  PREPA MARG'!DO:DO),""))</f>
        <v/>
      </c>
      <c r="AD1061" s="2" t="str">
        <f t="shared" ca="1" si="589"/>
        <v/>
      </c>
      <c r="AF1061" t="s">
        <v>20</v>
      </c>
    </row>
    <row r="1062" spans="1:32" ht="15.75" thickBot="1">
      <c r="A1062" s="23"/>
      <c r="B1062" s="23"/>
      <c r="C1062" s="50" t="s">
        <v>21</v>
      </c>
      <c r="D1062" s="51">
        <f t="shared" ref="D1062:L1062" si="605">IF(D1059=0,0,D1061/D1059)</f>
        <v>0.39201451905626133</v>
      </c>
      <c r="E1062" s="51">
        <f t="shared" si="605"/>
        <v>0</v>
      </c>
      <c r="F1062" s="51">
        <f t="shared" si="605"/>
        <v>0</v>
      </c>
      <c r="G1062" s="51">
        <f t="shared" si="605"/>
        <v>0</v>
      </c>
      <c r="H1062" s="51">
        <f t="shared" si="605"/>
        <v>0</v>
      </c>
      <c r="I1062" s="51">
        <f t="shared" si="605"/>
        <v>0</v>
      </c>
      <c r="J1062" s="51">
        <f t="shared" si="605"/>
        <v>0</v>
      </c>
      <c r="K1062" s="51">
        <f t="shared" si="605"/>
        <v>0</v>
      </c>
      <c r="L1062" s="51">
        <f t="shared" si="605"/>
        <v>0</v>
      </c>
      <c r="M1062" s="51">
        <f>IF(M1059=0,0,M1061/M1059)</f>
        <v>0</v>
      </c>
      <c r="N1062" s="51">
        <f>IF(N1059=0,0,N1061/N1059)</f>
        <v>0</v>
      </c>
      <c r="O1062" s="51">
        <f>IF(O1059=0,0,O1061/O1059)</f>
        <v>0</v>
      </c>
      <c r="P1062" s="52">
        <f>IF(P1059=0,0,P1061/P1059)</f>
        <v>0.39201451905626133</v>
      </c>
      <c r="Q1062" s="23"/>
      <c r="R1062" s="53" t="s">
        <v>20</v>
      </c>
      <c r="S1062" s="23"/>
      <c r="T1062" s="23" t="str">
        <f>IF(COUNTIF('[3]Correpondance  PREPA MARG'!A:A,'Prépa marge'!C1062)=0,IF(U1061="démarque connue (valeur)","",T1061),'Prépa marge'!C1062)</f>
        <v>Saisonnier</v>
      </c>
      <c r="U1062" s="23" t="str">
        <f t="shared" si="590"/>
        <v/>
      </c>
      <c r="V1062" t="str">
        <f>IF(U1062="","",IF(U1062="CA HT",SUMIF('[3]Correpondance  PREPA MARG'!A:A,'Prépa marge'!T1062,'[3]Correpondance  PREPA MARG'!CO:CO),""))</f>
        <v/>
      </c>
      <c r="W1062" t="str">
        <f t="shared" si="586"/>
        <v/>
      </c>
      <c r="X1062" t="str">
        <f>IF(U1062="","",IF(AND(U1062="Marge ABACO (valeur)",X1056=""),SUMIF('[3]Correpondance  PREPA MARG'!A:A,'Prépa marge'!T1062,'[3]Correpondance  PREPA MARG'!DB:DB),""))</f>
        <v/>
      </c>
      <c r="Y1062" t="str">
        <f>IF(U1062="","",IF(U1062="Frais accessoires",SUMIF('[3]Correpondance  PREPA MARG'!A:A,'Prépa marge'!T1062,'[3]Correpondance  PREPA MARG'!AO:AO),""))</f>
        <v/>
      </c>
      <c r="Z1062" t="str">
        <f>IF(U1062="","",IF(U1062="Cotisation Centrale",SUMIF('[3]Correpondance  PREPA MARG'!A:A,'Prépa marge'!T1062,'[3]Correpondance  PREPA MARG'!BO:BO),""))</f>
        <v/>
      </c>
      <c r="AA1062" t="str">
        <f>IF(U1062="","",IF(U1062="CA HT REEL",SUMIF('[3]Correpondance  PREPA MARG'!A:A,'Prépa marge'!T1062,'[3]Correpondance  PREPA MARG'!AB:AB),""))</f>
        <v/>
      </c>
      <c r="AB1062" t="str">
        <f>IF(U1062="","",IF(U1062="CAMV REEL",SUMIF('[3]Correpondance  PREPA MARG'!A:A,'Prépa marge'!T1062,'[3]Correpondance  PREPA MARG'!BB:BB),""))</f>
        <v/>
      </c>
      <c r="AC1062" t="str">
        <f>IF(U1062="","",IF(U1062="démarque connue (valeur)",SUMIF('[3]Correpondance  PREPA MARG'!A:A,'Prépa marge'!T1062,'[3]Correpondance  PREPA MARG'!DO:DO),""))</f>
        <v/>
      </c>
      <c r="AD1062" s="2" t="str">
        <f t="shared" si="589"/>
        <v/>
      </c>
      <c r="AF1062" t="s">
        <v>20</v>
      </c>
    </row>
    <row r="1063" spans="1:32">
      <c r="A1063" s="23"/>
      <c r="B1063" s="23"/>
      <c r="C1063" s="54" t="s">
        <v>3</v>
      </c>
      <c r="D1063" s="35"/>
      <c r="E1063" s="36"/>
      <c r="F1063" s="36"/>
      <c r="G1063" s="36"/>
      <c r="H1063" s="36"/>
      <c r="I1063" s="55"/>
      <c r="J1063" s="55"/>
      <c r="K1063" s="36"/>
      <c r="L1063" s="36"/>
      <c r="M1063" s="36"/>
      <c r="N1063" s="36"/>
      <c r="O1063" s="37"/>
      <c r="P1063" s="56">
        <f>SUM(D1063:O1063)</f>
        <v>0</v>
      </c>
      <c r="Q1063" s="23"/>
      <c r="R1063" s="57">
        <v>25.710000000000036</v>
      </c>
      <c r="S1063" s="23"/>
      <c r="T1063" s="23" t="str">
        <f>IF(COUNTIF('[3]Correpondance  PREPA MARG'!A:A,'Prépa marge'!C1063)=0,IF(U1062="démarque connue (valeur)","",T1062),'Prépa marge'!C1063)</f>
        <v>Saisonnier</v>
      </c>
      <c r="U1063" s="23" t="str">
        <f t="shared" si="590"/>
        <v>Frais accessoires</v>
      </c>
      <c r="V1063" t="str">
        <f>IF(U1063="","",IF(U1063="CA HT",SUMIF('[3]Correpondance  PREPA MARG'!A:A,'Prépa marge'!T1063,'[3]Correpondance  PREPA MARG'!CO:CO),""))</f>
        <v/>
      </c>
      <c r="W1063" t="str">
        <f t="shared" si="586"/>
        <v/>
      </c>
      <c r="X1063" t="str">
        <f>IF(U1063="","",IF(AND(U1063="Marge ABACO (valeur)",X1057=""),SUMIF('[3]Correpondance  PREPA MARG'!A:A,'Prépa marge'!T1063,'[3]Correpondance  PREPA MARG'!DB:DB),""))</f>
        <v/>
      </c>
      <c r="Y1063">
        <f ca="1">IF(U1063="","",IF(U1063="Frais accessoires",SUMIF('[3]Correpondance  PREPA MARG'!A:A,'Prépa marge'!T1063,'[3]Correpondance  PREPA MARG'!AO:AO),""))</f>
        <v>0</v>
      </c>
      <c r="Z1063" t="str">
        <f>IF(U1063="","",IF(U1063="Cotisation Centrale",SUMIF('[3]Correpondance  PREPA MARG'!A:A,'Prépa marge'!T1063,'[3]Correpondance  PREPA MARG'!BO:BO),""))</f>
        <v/>
      </c>
      <c r="AA1063" t="str">
        <f>IF(U1063="","",IF(U1063="CA HT REEL",SUMIF('[3]Correpondance  PREPA MARG'!A:A,'Prépa marge'!T1063,'[3]Correpondance  PREPA MARG'!AB:AB),""))</f>
        <v/>
      </c>
      <c r="AB1063" t="str">
        <f>IF(U1063="","",IF(U1063="CAMV REEL",SUMIF('[3]Correpondance  PREPA MARG'!A:A,'Prépa marge'!T1063,'[3]Correpondance  PREPA MARG'!BB:BB),""))</f>
        <v/>
      </c>
      <c r="AC1063" t="str">
        <f>IF(U1063="","",IF(U1063="démarque connue (valeur)",SUMIF('[3]Correpondance  PREPA MARG'!A:A,'Prépa marge'!T1063,'[3]Correpondance  PREPA MARG'!DO:DO),""))</f>
        <v/>
      </c>
      <c r="AD1063" s="2" t="str">
        <f t="shared" ca="1" si="589"/>
        <v/>
      </c>
      <c r="AF1063">
        <v>75.66</v>
      </c>
    </row>
    <row r="1064" spans="1:32" ht="15.75" thickBot="1">
      <c r="A1064" s="23"/>
      <c r="B1064" s="23"/>
      <c r="C1064" s="58" t="s">
        <v>4</v>
      </c>
      <c r="D1064" s="41">
        <v>43</v>
      </c>
      <c r="E1064" s="42"/>
      <c r="F1064" s="42"/>
      <c r="G1064" s="42"/>
      <c r="H1064" s="42"/>
      <c r="I1064" s="42"/>
      <c r="J1064" s="42"/>
      <c r="K1064" s="42"/>
      <c r="L1064" s="42"/>
      <c r="M1064" s="42"/>
      <c r="N1064" s="42"/>
      <c r="O1064" s="43"/>
      <c r="P1064" s="56">
        <f>SUM(D1064:O1064)</f>
        <v>43</v>
      </c>
      <c r="Q1064" s="23"/>
      <c r="R1064" s="57">
        <v>1954.7799999999988</v>
      </c>
      <c r="S1064" s="23"/>
      <c r="T1064" s="23" t="str">
        <f>IF(COUNTIF('[3]Correpondance  PREPA MARG'!A:A,'Prépa marge'!C1064)=0,IF(U1063="démarque connue (valeur)","",T1063),'Prépa marge'!C1064)</f>
        <v>Saisonnier</v>
      </c>
      <c r="U1064" s="23" t="str">
        <f t="shared" si="590"/>
        <v>Cotisation Centrale</v>
      </c>
      <c r="V1064" t="str">
        <f>IF(U1064="","",IF(U1064="CA HT",SUMIF('[3]Correpondance  PREPA MARG'!A:A,'Prépa marge'!T1064,'[3]Correpondance  PREPA MARG'!CO:CO),""))</f>
        <v/>
      </c>
      <c r="W1064" t="str">
        <f t="shared" si="586"/>
        <v/>
      </c>
      <c r="X1064" t="str">
        <f>IF(U1064="","",IF(AND(U1064="Marge ABACO (valeur)",X1058=""),SUMIF('[3]Correpondance  PREPA MARG'!A:A,'Prépa marge'!T1064,'[3]Correpondance  PREPA MARG'!DB:DB),""))</f>
        <v/>
      </c>
      <c r="Y1064" t="str">
        <f>IF(U1064="","",IF(U1064="Frais accessoires",SUMIF('[3]Correpondance  PREPA MARG'!A:A,'Prépa marge'!T1064,'[3]Correpondance  PREPA MARG'!AO:AO),""))</f>
        <v/>
      </c>
      <c r="Z1064">
        <f ca="1">IF(U1064="","",IF(U1064="Cotisation Centrale",SUMIF('[3]Correpondance  PREPA MARG'!A:A,'Prépa marge'!T1064,'[3]Correpondance  PREPA MARG'!BO:BO),""))</f>
        <v>55.89</v>
      </c>
      <c r="AA1064" t="str">
        <f>IF(U1064="","",IF(U1064="CA HT REEL",SUMIF('[3]Correpondance  PREPA MARG'!A:A,'Prépa marge'!T1064,'[3]Correpondance  PREPA MARG'!AB:AB),""))</f>
        <v/>
      </c>
      <c r="AB1064" t="str">
        <f>IF(U1064="","",IF(U1064="CAMV REEL",SUMIF('[3]Correpondance  PREPA MARG'!A:A,'Prépa marge'!T1064,'[3]Correpondance  PREPA MARG'!BB:BB),""))</f>
        <v/>
      </c>
      <c r="AC1064" t="str">
        <f>IF(U1064="","",IF(U1064="démarque connue (valeur)",SUMIF('[3]Correpondance  PREPA MARG'!A:A,'Prépa marge'!T1064,'[3]Correpondance  PREPA MARG'!DO:DO),""))</f>
        <v/>
      </c>
      <c r="AD1064" s="2">
        <f t="shared" ca="1" si="589"/>
        <v>12.89</v>
      </c>
      <c r="AF1064">
        <v>3283.6499999999996</v>
      </c>
    </row>
    <row r="1065" spans="1:32">
      <c r="A1065" s="23"/>
      <c r="B1065" s="23"/>
      <c r="C1065" s="59" t="s">
        <v>22</v>
      </c>
      <c r="D1065" s="60">
        <f t="shared" ref="D1065:L1065" si="606">IF(D1071&lt;&gt;0,(D1063+D1064)/D1071,0)</f>
        <v>7.8039927404718698E-2</v>
      </c>
      <c r="E1065" s="60">
        <f t="shared" si="606"/>
        <v>0</v>
      </c>
      <c r="F1065" s="60">
        <f t="shared" si="606"/>
        <v>0</v>
      </c>
      <c r="G1065" s="60">
        <f t="shared" si="606"/>
        <v>0</v>
      </c>
      <c r="H1065" s="60">
        <f t="shared" si="606"/>
        <v>0</v>
      </c>
      <c r="I1065" s="60">
        <f t="shared" si="606"/>
        <v>0</v>
      </c>
      <c r="J1065" s="60">
        <f t="shared" si="606"/>
        <v>0</v>
      </c>
      <c r="K1065" s="60">
        <f t="shared" si="606"/>
        <v>0</v>
      </c>
      <c r="L1065" s="60">
        <f t="shared" si="606"/>
        <v>0</v>
      </c>
      <c r="M1065" s="60">
        <f>IF(M1071&lt;&gt;0,(M1063+M1064)/M1071,0)</f>
        <v>0</v>
      </c>
      <c r="N1065" s="60">
        <f>IF(N1071&lt;&gt;0,(N1063+N1064)/N1071,0)</f>
        <v>0</v>
      </c>
      <c r="O1065" s="60">
        <f>IF(O1071&lt;&gt;0,(O1063+O1064)/O1071,0)</f>
        <v>0</v>
      </c>
      <c r="P1065" s="61">
        <f>IF(P1071&lt;&gt;0,(P1063+P1064)/P1071,0)</f>
        <v>7.8039927404718698E-2</v>
      </c>
      <c r="Q1065" s="23"/>
      <c r="R1065" s="62" t="s">
        <v>20</v>
      </c>
      <c r="S1065" s="23"/>
      <c r="T1065" s="23" t="str">
        <f>IF(COUNTIF('[3]Correpondance  PREPA MARG'!A:A,'Prépa marge'!C1065)=0,IF(U1064="démarque connue (valeur)","",T1064),'Prépa marge'!C1065)</f>
        <v>Saisonnier</v>
      </c>
      <c r="U1065" s="23" t="str">
        <f t="shared" si="590"/>
        <v/>
      </c>
      <c r="V1065" t="str">
        <f>IF(U1065="","",IF(U1065="CA HT",SUMIF('[3]Correpondance  PREPA MARG'!A:A,'Prépa marge'!T1065,'[3]Correpondance  PREPA MARG'!CO:CO),""))</f>
        <v/>
      </c>
      <c r="W1065" t="str">
        <f t="shared" si="586"/>
        <v/>
      </c>
      <c r="X1065" t="str">
        <f>IF(U1065="","",IF(AND(U1065="Marge ABACO (valeur)",X1059=""),SUMIF('[3]Correpondance  PREPA MARG'!A:A,'Prépa marge'!T1065,'[3]Correpondance  PREPA MARG'!DB:DB),""))</f>
        <v/>
      </c>
      <c r="Y1065" t="str">
        <f>IF(U1065="","",IF(U1065="Frais accessoires",SUMIF('[3]Correpondance  PREPA MARG'!A:A,'Prépa marge'!T1065,'[3]Correpondance  PREPA MARG'!AO:AO),""))</f>
        <v/>
      </c>
      <c r="Z1065" t="str">
        <f>IF(U1065="","",IF(U1065="Cotisation Centrale",SUMIF('[3]Correpondance  PREPA MARG'!A:A,'Prépa marge'!T1065,'[3]Correpondance  PREPA MARG'!BO:BO),""))</f>
        <v/>
      </c>
      <c r="AA1065" t="str">
        <f>IF(U1065="","",IF(U1065="CA HT REEL",SUMIF('[3]Correpondance  PREPA MARG'!A:A,'Prépa marge'!T1065,'[3]Correpondance  PREPA MARG'!AB:AB),""))</f>
        <v/>
      </c>
      <c r="AB1065" t="str">
        <f>IF(U1065="","",IF(U1065="CAMV REEL",SUMIF('[3]Correpondance  PREPA MARG'!A:A,'Prépa marge'!T1065,'[3]Correpondance  PREPA MARG'!BB:BB),""))</f>
        <v/>
      </c>
      <c r="AC1065" t="str">
        <f>IF(U1065="","",IF(U1065="démarque connue (valeur)",SUMIF('[3]Correpondance  PREPA MARG'!A:A,'Prépa marge'!T1065,'[3]Correpondance  PREPA MARG'!DO:DO),""))</f>
        <v/>
      </c>
      <c r="AD1065" s="2" t="str">
        <f t="shared" si="589"/>
        <v/>
      </c>
      <c r="AF1065" t="s">
        <v>20</v>
      </c>
    </row>
    <row r="1066" spans="1:32">
      <c r="A1066" s="23"/>
      <c r="B1066" s="23"/>
      <c r="C1066" s="63" t="s">
        <v>23</v>
      </c>
      <c r="D1066" s="64">
        <f>D1060+D1063+D1064</f>
        <v>378</v>
      </c>
      <c r="E1066" s="64">
        <f t="shared" ref="E1066:L1066" si="607">E1060+E1063+E1064</f>
        <v>0</v>
      </c>
      <c r="F1066" s="64">
        <f t="shared" si="607"/>
        <v>0</v>
      </c>
      <c r="G1066" s="64">
        <f t="shared" si="607"/>
        <v>0</v>
      </c>
      <c r="H1066" s="64">
        <f t="shared" si="607"/>
        <v>0</v>
      </c>
      <c r="I1066" s="64">
        <f t="shared" si="607"/>
        <v>0</v>
      </c>
      <c r="J1066" s="64">
        <f t="shared" si="607"/>
        <v>0</v>
      </c>
      <c r="K1066" s="64">
        <f t="shared" si="607"/>
        <v>0</v>
      </c>
      <c r="L1066" s="64">
        <f t="shared" si="607"/>
        <v>0</v>
      </c>
      <c r="M1066" s="64">
        <f>M1060+M1063+M1064</f>
        <v>0</v>
      </c>
      <c r="N1066" s="64">
        <f>N1060+N1063+N1064</f>
        <v>0</v>
      </c>
      <c r="O1066" s="64">
        <f>O1060+O1063+O1064</f>
        <v>0</v>
      </c>
      <c r="P1066" s="65">
        <f>SUM(D1066:O1066)</f>
        <v>378</v>
      </c>
      <c r="Q1066" s="23"/>
      <c r="R1066" s="66" t="s">
        <v>20</v>
      </c>
      <c r="S1066" s="23"/>
      <c r="T1066" s="23" t="str">
        <f>IF(COUNTIF('[3]Correpondance  PREPA MARG'!A:A,'Prépa marge'!C1066)=0,IF(U1065="démarque connue (valeur)","",T1065),'Prépa marge'!C1066)</f>
        <v>Saisonnier</v>
      </c>
      <c r="U1066" s="23" t="str">
        <f t="shared" si="590"/>
        <v/>
      </c>
      <c r="V1066" t="str">
        <f>IF(U1066="","",IF(U1066="CA HT",SUMIF('[3]Correpondance  PREPA MARG'!A:A,'Prépa marge'!T1066,'[3]Correpondance  PREPA MARG'!CO:CO),""))</f>
        <v/>
      </c>
      <c r="W1066" t="str">
        <f t="shared" ca="1" si="586"/>
        <v/>
      </c>
      <c r="X1066" t="str">
        <f>IF(U1066="","",IF(AND(U1066="Marge ABACO (valeur)",X1060=""),SUMIF('[3]Correpondance  PREPA MARG'!A:A,'Prépa marge'!T1066,'[3]Correpondance  PREPA MARG'!DB:DB),""))</f>
        <v/>
      </c>
      <c r="Y1066" t="str">
        <f>IF(U1066="","",IF(U1066="Frais accessoires",SUMIF('[3]Correpondance  PREPA MARG'!A:A,'Prépa marge'!T1066,'[3]Correpondance  PREPA MARG'!AO:AO),""))</f>
        <v/>
      </c>
      <c r="Z1066" t="str">
        <f>IF(U1066="","",IF(U1066="Cotisation Centrale",SUMIF('[3]Correpondance  PREPA MARG'!A:A,'Prépa marge'!T1066,'[3]Correpondance  PREPA MARG'!BO:BO),""))</f>
        <v/>
      </c>
      <c r="AA1066" t="str">
        <f>IF(U1066="","",IF(U1066="CA HT REEL",SUMIF('[3]Correpondance  PREPA MARG'!A:A,'Prépa marge'!T1066,'[3]Correpondance  PREPA MARG'!AB:AB),""))</f>
        <v/>
      </c>
      <c r="AB1066" t="str">
        <f>IF(U1066="","",IF(U1066="CAMV REEL",SUMIF('[3]Correpondance  PREPA MARG'!A:A,'Prépa marge'!T1066,'[3]Correpondance  PREPA MARG'!BB:BB),""))</f>
        <v/>
      </c>
      <c r="AC1066" t="str">
        <f>IF(U1066="","",IF(U1066="démarque connue (valeur)",SUMIF('[3]Correpondance  PREPA MARG'!A:A,'Prépa marge'!T1066,'[3]Correpondance  PREPA MARG'!DO:DO),""))</f>
        <v/>
      </c>
      <c r="AD1066" s="2" t="str">
        <f t="shared" ca="1" si="589"/>
        <v/>
      </c>
      <c r="AF1066" t="s">
        <v>20</v>
      </c>
    </row>
    <row r="1067" spans="1:32">
      <c r="A1067" s="23"/>
      <c r="B1067" s="23"/>
      <c r="C1067" s="63" t="s">
        <v>19</v>
      </c>
      <c r="D1067" s="64">
        <f t="shared" ref="D1067:L1067" si="608">D1059-D1066</f>
        <v>173</v>
      </c>
      <c r="E1067" s="64">
        <f t="shared" si="608"/>
        <v>0</v>
      </c>
      <c r="F1067" s="64">
        <f t="shared" si="608"/>
        <v>0</v>
      </c>
      <c r="G1067" s="64">
        <f t="shared" si="608"/>
        <v>0</v>
      </c>
      <c r="H1067" s="64">
        <f t="shared" si="608"/>
        <v>0</v>
      </c>
      <c r="I1067" s="64">
        <f t="shared" si="608"/>
        <v>0</v>
      </c>
      <c r="J1067" s="64">
        <f t="shared" si="608"/>
        <v>0</v>
      </c>
      <c r="K1067" s="64">
        <f t="shared" si="608"/>
        <v>0</v>
      </c>
      <c r="L1067" s="64">
        <f t="shared" si="608"/>
        <v>0</v>
      </c>
      <c r="M1067" s="64">
        <f>M1059-M1066</f>
        <v>0</v>
      </c>
      <c r="N1067" s="64">
        <f>N1059-N1066</f>
        <v>0</v>
      </c>
      <c r="O1067" s="64">
        <f>O1059-O1066</f>
        <v>0</v>
      </c>
      <c r="P1067" s="65">
        <f>SUM(D1067:O1067)</f>
        <v>173</v>
      </c>
      <c r="Q1067" s="23"/>
      <c r="R1067" s="66" t="s">
        <v>20</v>
      </c>
      <c r="S1067" s="23"/>
      <c r="T1067" s="23" t="str">
        <f>IF(COUNTIF('[3]Correpondance  PREPA MARG'!A:A,'Prépa marge'!C1067)=0,IF(U1066="démarque connue (valeur)","",T1066),'Prépa marge'!C1067)</f>
        <v>Saisonnier</v>
      </c>
      <c r="U1067" s="23" t="str">
        <f t="shared" si="590"/>
        <v>Marge ABACO (valeur)</v>
      </c>
      <c r="V1067" t="str">
        <f>IF(U1067="","",IF(U1067="CA HT",SUMIF('[3]Correpondance  PREPA MARG'!A:A,'Prépa marge'!T1067,'[3]Correpondance  PREPA MARG'!CO:CO),""))</f>
        <v/>
      </c>
      <c r="W1067" t="str">
        <f t="shared" si="586"/>
        <v/>
      </c>
      <c r="X1067" t="str">
        <f ca="1">IF(U1067="","",IF(AND(U1067="Marge ABACO (valeur)",X1061=""),SUMIF('[3]Correpondance  PREPA MARG'!A:A,'Prépa marge'!T1067,'[3]Correpondance  PREPA MARG'!DB:DB),""))</f>
        <v/>
      </c>
      <c r="Y1067" t="str">
        <f>IF(U1067="","",IF(U1067="Frais accessoires",SUMIF('[3]Correpondance  PREPA MARG'!A:A,'Prépa marge'!T1067,'[3]Correpondance  PREPA MARG'!AO:AO),""))</f>
        <v/>
      </c>
      <c r="Z1067" t="str">
        <f>IF(U1067="","",IF(U1067="Cotisation Centrale",SUMIF('[3]Correpondance  PREPA MARG'!A:A,'Prépa marge'!T1067,'[3]Correpondance  PREPA MARG'!BO:BO),""))</f>
        <v/>
      </c>
      <c r="AA1067" t="str">
        <f>IF(U1067="","",IF(U1067="CA HT REEL",SUMIF('[3]Correpondance  PREPA MARG'!A:A,'Prépa marge'!T1067,'[3]Correpondance  PREPA MARG'!AB:AB),""))</f>
        <v/>
      </c>
      <c r="AB1067" t="str">
        <f>IF(U1067="","",IF(U1067="CAMV REEL",SUMIF('[3]Correpondance  PREPA MARG'!A:A,'Prépa marge'!T1067,'[3]Correpondance  PREPA MARG'!BB:BB),""))</f>
        <v/>
      </c>
      <c r="AC1067" t="str">
        <f>IF(U1067="","",IF(U1067="démarque connue (valeur)",SUMIF('[3]Correpondance  PREPA MARG'!A:A,'Prépa marge'!T1067,'[3]Correpondance  PREPA MARG'!DO:DO),""))</f>
        <v/>
      </c>
      <c r="AD1067" s="2" t="str">
        <f t="shared" ca="1" si="589"/>
        <v/>
      </c>
      <c r="AF1067" t="s">
        <v>20</v>
      </c>
    </row>
    <row r="1068" spans="1:32">
      <c r="A1068" s="23"/>
      <c r="B1068" s="23"/>
      <c r="C1068" s="50" t="s">
        <v>24</v>
      </c>
      <c r="D1068" s="67">
        <f t="shared" ref="D1068:L1068" si="609">IF(D1059=0,0,D1067/D1059)</f>
        <v>0.31397459165154262</v>
      </c>
      <c r="E1068" s="67">
        <f t="shared" si="609"/>
        <v>0</v>
      </c>
      <c r="F1068" s="67">
        <f t="shared" si="609"/>
        <v>0</v>
      </c>
      <c r="G1068" s="67">
        <f t="shared" si="609"/>
        <v>0</v>
      </c>
      <c r="H1068" s="67">
        <f t="shared" si="609"/>
        <v>0</v>
      </c>
      <c r="I1068" s="67">
        <f t="shared" si="609"/>
        <v>0</v>
      </c>
      <c r="J1068" s="67">
        <f t="shared" si="609"/>
        <v>0</v>
      </c>
      <c r="K1068" s="67">
        <f t="shared" si="609"/>
        <v>0</v>
      </c>
      <c r="L1068" s="67">
        <f t="shared" si="609"/>
        <v>0</v>
      </c>
      <c r="M1068" s="67">
        <f>IF(M1059=0,0,M1067/M1059)</f>
        <v>0</v>
      </c>
      <c r="N1068" s="67">
        <f>IF(N1059=0,0,N1067/N1059)</f>
        <v>0</v>
      </c>
      <c r="O1068" s="67">
        <f>IF(O1059=0,0,O1067/O1059)</f>
        <v>0</v>
      </c>
      <c r="P1068" s="67">
        <f>IF(P1059=0,0,P1067/P1059)</f>
        <v>0.31397459165154262</v>
      </c>
      <c r="Q1068" s="23"/>
      <c r="R1068" s="68" t="s">
        <v>20</v>
      </c>
      <c r="S1068" s="23"/>
      <c r="T1068" s="23" t="str">
        <f>IF(COUNTIF('[3]Correpondance  PREPA MARG'!A:A,'Prépa marge'!C1068)=0,IF(U1067="démarque connue (valeur)","",T1067),'Prépa marge'!C1068)</f>
        <v>Saisonnier</v>
      </c>
      <c r="U1068" s="23" t="str">
        <f t="shared" si="590"/>
        <v/>
      </c>
      <c r="V1068" t="str">
        <f>IF(U1068="","",IF(U1068="CA HT",SUMIF('[3]Correpondance  PREPA MARG'!A:A,'Prépa marge'!T1068,'[3]Correpondance  PREPA MARG'!CO:CO),""))</f>
        <v/>
      </c>
      <c r="W1068" t="str">
        <f t="shared" si="586"/>
        <v/>
      </c>
      <c r="X1068" t="str">
        <f>IF(U1068="","",IF(AND(U1068="Marge ABACO (valeur)",X1062=""),SUMIF('[3]Correpondance  PREPA MARG'!A:A,'Prépa marge'!T1068,'[3]Correpondance  PREPA MARG'!DB:DB),""))</f>
        <v/>
      </c>
      <c r="Y1068" t="str">
        <f>IF(U1068="","",IF(U1068="Frais accessoires",SUMIF('[3]Correpondance  PREPA MARG'!A:A,'Prépa marge'!T1068,'[3]Correpondance  PREPA MARG'!AO:AO),""))</f>
        <v/>
      </c>
      <c r="Z1068" t="str">
        <f>IF(U1068="","",IF(U1068="Cotisation Centrale",SUMIF('[3]Correpondance  PREPA MARG'!A:A,'Prépa marge'!T1068,'[3]Correpondance  PREPA MARG'!BO:BO),""))</f>
        <v/>
      </c>
      <c r="AA1068" t="str">
        <f>IF(U1068="","",IF(U1068="CA HT REEL",SUMIF('[3]Correpondance  PREPA MARG'!A:A,'Prépa marge'!T1068,'[3]Correpondance  PREPA MARG'!AB:AB),""))</f>
        <v/>
      </c>
      <c r="AB1068" t="str">
        <f>IF(U1068="","",IF(U1068="CAMV REEL",SUMIF('[3]Correpondance  PREPA MARG'!A:A,'Prépa marge'!T1068,'[3]Correpondance  PREPA MARG'!BB:BB),""))</f>
        <v/>
      </c>
      <c r="AC1068" t="str">
        <f>IF(U1068="","",IF(U1068="démarque connue (valeur)",SUMIF('[3]Correpondance  PREPA MARG'!A:A,'Prépa marge'!T1068,'[3]Correpondance  PREPA MARG'!DO:DO),""))</f>
        <v/>
      </c>
      <c r="AD1068" s="2" t="str">
        <f t="shared" si="589"/>
        <v/>
      </c>
      <c r="AF1068" t="s">
        <v>20</v>
      </c>
    </row>
    <row r="1069" spans="1:32">
      <c r="A1069" s="23"/>
      <c r="B1069" s="23"/>
      <c r="C1069" s="23"/>
      <c r="D1069" s="23"/>
      <c r="E1069" s="23"/>
      <c r="F1069" s="23"/>
      <c r="G1069" s="23"/>
      <c r="H1069" s="23"/>
      <c r="I1069" s="23"/>
      <c r="J1069" s="23"/>
      <c r="K1069" s="23"/>
      <c r="L1069" s="23"/>
      <c r="M1069" s="23"/>
      <c r="N1069" s="23"/>
      <c r="O1069" s="23"/>
      <c r="P1069" s="23"/>
      <c r="Q1069" s="23"/>
      <c r="R1069" s="29" t="s">
        <v>20</v>
      </c>
      <c r="S1069" s="23"/>
      <c r="T1069" s="23" t="str">
        <f>IF(COUNTIF('[3]Correpondance  PREPA MARG'!A:A,'Prépa marge'!C1069)=0,IF(U1068="démarque connue (valeur)","",T1068),'Prépa marge'!C1069)</f>
        <v>Saisonnier</v>
      </c>
      <c r="U1069" s="23" t="str">
        <f t="shared" si="590"/>
        <v/>
      </c>
      <c r="V1069" t="str">
        <f>IF(U1069="","",IF(U1069="CA HT",SUMIF('[3]Correpondance  PREPA MARG'!A:A,'Prépa marge'!T1069,'[3]Correpondance  PREPA MARG'!CO:CO),""))</f>
        <v/>
      </c>
      <c r="W1069" t="str">
        <f t="shared" si="586"/>
        <v/>
      </c>
      <c r="X1069" t="str">
        <f>IF(U1069="","",IF(AND(U1069="Marge ABACO (valeur)",X1063=""),SUMIF('[3]Correpondance  PREPA MARG'!A:A,'Prépa marge'!T1069,'[3]Correpondance  PREPA MARG'!DB:DB),""))</f>
        <v/>
      </c>
      <c r="Y1069" t="str">
        <f>IF(U1069="","",IF(U1069="Frais accessoires",SUMIF('[3]Correpondance  PREPA MARG'!A:A,'Prépa marge'!T1069,'[3]Correpondance  PREPA MARG'!AO:AO),""))</f>
        <v/>
      </c>
      <c r="Z1069" t="str">
        <f>IF(U1069="","",IF(U1069="Cotisation Centrale",SUMIF('[3]Correpondance  PREPA MARG'!A:A,'Prépa marge'!T1069,'[3]Correpondance  PREPA MARG'!BO:BO),""))</f>
        <v/>
      </c>
      <c r="AA1069" t="str">
        <f>IF(U1069="","",IF(U1069="CA HT REEL",SUMIF('[3]Correpondance  PREPA MARG'!A:A,'Prépa marge'!T1069,'[3]Correpondance  PREPA MARG'!AB:AB),""))</f>
        <v/>
      </c>
      <c r="AB1069" t="str">
        <f>IF(U1069="","",IF(U1069="CAMV REEL",SUMIF('[3]Correpondance  PREPA MARG'!A:A,'Prépa marge'!T1069,'[3]Correpondance  PREPA MARG'!BB:BB),""))</f>
        <v/>
      </c>
      <c r="AC1069" t="str">
        <f>IF(U1069="","",IF(U1069="démarque connue (valeur)",SUMIF('[3]Correpondance  PREPA MARG'!A:A,'Prépa marge'!T1069,'[3]Correpondance  PREPA MARG'!DO:DO),""))</f>
        <v/>
      </c>
      <c r="AD1069" s="2" t="str">
        <f t="shared" si="589"/>
        <v/>
      </c>
      <c r="AF1069" t="s">
        <v>20</v>
      </c>
    </row>
    <row r="1070" spans="1:32" ht="15.75" thickBot="1">
      <c r="A1070" s="23"/>
      <c r="B1070" s="23"/>
      <c r="C1070" s="30" t="s">
        <v>25</v>
      </c>
      <c r="D1070" s="31"/>
      <c r="E1070" s="31"/>
      <c r="F1070" s="31"/>
      <c r="G1070" s="31"/>
      <c r="H1070" s="31"/>
      <c r="I1070" s="31"/>
      <c r="J1070" s="31"/>
      <c r="K1070" s="31"/>
      <c r="L1070" s="31"/>
      <c r="M1070" s="31"/>
      <c r="N1070" s="31"/>
      <c r="O1070" s="31"/>
      <c r="P1070" s="32"/>
      <c r="Q1070" s="23"/>
      <c r="R1070" s="33" t="s">
        <v>20</v>
      </c>
      <c r="S1070" s="23"/>
      <c r="T1070" s="23" t="str">
        <f>IF(COUNTIF('[3]Correpondance  PREPA MARG'!A:A,'Prépa marge'!C1070)=0,IF(U1069="démarque connue (valeur)","",T1069),'Prépa marge'!C1070)</f>
        <v>Saisonnier</v>
      </c>
      <c r="U1070" s="23" t="str">
        <f t="shared" si="590"/>
        <v/>
      </c>
      <c r="V1070" t="str">
        <f>IF(U1070="","",IF(U1070="CA HT",SUMIF('[3]Correpondance  PREPA MARG'!A:A,'Prépa marge'!T1070,'[3]Correpondance  PREPA MARG'!CO:CO),""))</f>
        <v/>
      </c>
      <c r="W1070" t="str">
        <f t="shared" si="586"/>
        <v/>
      </c>
      <c r="X1070" t="str">
        <f>IF(U1070="","",IF(AND(U1070="Marge ABACO (valeur)",X1064=""),SUMIF('[3]Correpondance  PREPA MARG'!A:A,'Prépa marge'!T1070,'[3]Correpondance  PREPA MARG'!DB:DB),""))</f>
        <v/>
      </c>
      <c r="Y1070" t="str">
        <f>IF(U1070="","",IF(U1070="Frais accessoires",SUMIF('[3]Correpondance  PREPA MARG'!A:A,'Prépa marge'!T1070,'[3]Correpondance  PREPA MARG'!AO:AO),""))</f>
        <v/>
      </c>
      <c r="Z1070" t="str">
        <f>IF(U1070="","",IF(U1070="Cotisation Centrale",SUMIF('[3]Correpondance  PREPA MARG'!A:A,'Prépa marge'!T1070,'[3]Correpondance  PREPA MARG'!BO:BO),""))</f>
        <v/>
      </c>
      <c r="AA1070" t="str">
        <f>IF(U1070="","",IF(U1070="CA HT REEL",SUMIF('[3]Correpondance  PREPA MARG'!A:A,'Prépa marge'!T1070,'[3]Correpondance  PREPA MARG'!AB:AB),""))</f>
        <v/>
      </c>
      <c r="AB1070" t="str">
        <f>IF(U1070="","",IF(U1070="CAMV REEL",SUMIF('[3]Correpondance  PREPA MARG'!A:A,'Prépa marge'!T1070,'[3]Correpondance  PREPA MARG'!BB:BB),""))</f>
        <v/>
      </c>
      <c r="AC1070" t="str">
        <f>IF(U1070="","",IF(U1070="démarque connue (valeur)",SUMIF('[3]Correpondance  PREPA MARG'!A:A,'Prépa marge'!T1070,'[3]Correpondance  PREPA MARG'!DO:DO),""))</f>
        <v/>
      </c>
      <c r="AD1070" s="2" t="str">
        <f t="shared" si="589"/>
        <v/>
      </c>
      <c r="AF1070" t="s">
        <v>20</v>
      </c>
    </row>
    <row r="1071" spans="1:32">
      <c r="A1071" s="23"/>
      <c r="B1071" s="23"/>
      <c r="C1071" s="69" t="s">
        <v>5</v>
      </c>
      <c r="D1071" s="35">
        <v>551</v>
      </c>
      <c r="E1071" s="36"/>
      <c r="F1071" s="36"/>
      <c r="G1071" s="36"/>
      <c r="H1071" s="36"/>
      <c r="I1071" s="36"/>
      <c r="J1071" s="55"/>
      <c r="K1071" s="55"/>
      <c r="L1071" s="55"/>
      <c r="M1071" s="55"/>
      <c r="N1071" s="55"/>
      <c r="O1071" s="70"/>
      <c r="P1071" s="38">
        <f>SUM(D1071:O1071)</f>
        <v>551</v>
      </c>
      <c r="Q1071" s="23"/>
      <c r="R1071" s="39">
        <v>70544.100000000093</v>
      </c>
      <c r="S1071" s="23"/>
      <c r="T1071" s="23" t="str">
        <f>IF(COUNTIF('[3]Correpondance  PREPA MARG'!A:A,'Prépa marge'!C1071)=0,IF(U1070="démarque connue (valeur)","",T1070),'Prépa marge'!C1071)</f>
        <v>Saisonnier</v>
      </c>
      <c r="U1071" s="23" t="str">
        <f t="shared" si="590"/>
        <v>CA HT REEL</v>
      </c>
      <c r="V1071" t="str">
        <f>IF(U1071="","",IF(U1071="CA HT",SUMIF('[3]Correpondance  PREPA MARG'!A:A,'Prépa marge'!T1071,'[3]Correpondance  PREPA MARG'!CO:CO),""))</f>
        <v/>
      </c>
      <c r="W1071" t="str">
        <f t="shared" si="586"/>
        <v/>
      </c>
      <c r="X1071" t="str">
        <f>IF(U1071="","",IF(AND(U1071="Marge ABACO (valeur)",X1065=""),SUMIF('[3]Correpondance  PREPA MARG'!A:A,'Prépa marge'!T1071,'[3]Correpondance  PREPA MARG'!DB:DB),""))</f>
        <v/>
      </c>
      <c r="Y1071" t="str">
        <f>IF(U1071="","",IF(U1071="Frais accessoires",SUMIF('[3]Correpondance  PREPA MARG'!A:A,'Prépa marge'!T1071,'[3]Correpondance  PREPA MARG'!AO:AO),""))</f>
        <v/>
      </c>
      <c r="Z1071" t="str">
        <f>IF(U1071="","",IF(U1071="Cotisation Centrale",SUMIF('[3]Correpondance  PREPA MARG'!A:A,'Prépa marge'!T1071,'[3]Correpondance  PREPA MARG'!BO:BO),""))</f>
        <v/>
      </c>
      <c r="AA1071">
        <f ca="1">IF(U1071="","",IF(U1071="CA HT REEL",SUMIF('[3]Correpondance  PREPA MARG'!A:A,'Prépa marge'!T1071,'[3]Correpondance  PREPA MARG'!AB:AB),""))</f>
        <v>1222.9299999999998</v>
      </c>
      <c r="AB1071" t="str">
        <f>IF(U1071="","",IF(U1071="CAMV REEL",SUMIF('[3]Correpondance  PREPA MARG'!A:A,'Prépa marge'!T1071,'[3]Correpondance  PREPA MARG'!BB:BB),""))</f>
        <v/>
      </c>
      <c r="AC1071" t="str">
        <f>IF(U1071="","",IF(U1071="démarque connue (valeur)",SUMIF('[3]Correpondance  PREPA MARG'!A:A,'Prépa marge'!T1071,'[3]Correpondance  PREPA MARG'!DO:DO),""))</f>
        <v/>
      </c>
      <c r="AD1071" s="2">
        <f t="shared" ca="1" si="589"/>
        <v>671.92999999999984</v>
      </c>
      <c r="AF1071">
        <v>101978</v>
      </c>
    </row>
    <row r="1072" spans="1:32" ht="15.75" thickBot="1">
      <c r="A1072" s="23"/>
      <c r="B1072" s="23"/>
      <c r="C1072" s="58" t="s">
        <v>6</v>
      </c>
      <c r="D1072" s="41">
        <v>334</v>
      </c>
      <c r="E1072" s="42"/>
      <c r="F1072" s="42"/>
      <c r="G1072" s="42"/>
      <c r="H1072" s="42"/>
      <c r="I1072" s="42"/>
      <c r="J1072" s="71"/>
      <c r="K1072" s="71"/>
      <c r="L1072" s="71"/>
      <c r="M1072" s="71"/>
      <c r="N1072" s="71"/>
      <c r="O1072" s="72"/>
      <c r="P1072" s="56">
        <f>SUM(D1072:O1072)</f>
        <v>334</v>
      </c>
      <c r="Q1072" s="23"/>
      <c r="R1072" s="57">
        <v>23336.620000000112</v>
      </c>
      <c r="S1072" s="23"/>
      <c r="T1072" s="23" t="str">
        <f>IF(COUNTIF('[3]Correpondance  PREPA MARG'!A:A,'Prépa marge'!C1072)=0,IF(U1071="démarque connue (valeur)","",T1071),'Prépa marge'!C1072)</f>
        <v>Saisonnier</v>
      </c>
      <c r="U1072" s="23" t="str">
        <f t="shared" si="590"/>
        <v>CAMV REEL</v>
      </c>
      <c r="V1072" t="str">
        <f>IF(U1072="","",IF(U1072="CA HT",SUMIF('[3]Correpondance  PREPA MARG'!A:A,'Prépa marge'!T1072,'[3]Correpondance  PREPA MARG'!CO:CO),""))</f>
        <v/>
      </c>
      <c r="W1072" t="str">
        <f t="shared" si="586"/>
        <v/>
      </c>
      <c r="X1072" t="str">
        <f>IF(U1072="","",IF(AND(U1072="Marge ABACO (valeur)",X1066=""),SUMIF('[3]Correpondance  PREPA MARG'!A:A,'Prépa marge'!T1072,'[3]Correpondance  PREPA MARG'!DB:DB),""))</f>
        <v/>
      </c>
      <c r="Y1072" t="str">
        <f>IF(U1072="","",IF(U1072="Frais accessoires",SUMIF('[3]Correpondance  PREPA MARG'!A:A,'Prépa marge'!T1072,'[3]Correpondance  PREPA MARG'!AO:AO),""))</f>
        <v/>
      </c>
      <c r="Z1072" t="str">
        <f>IF(U1072="","",IF(U1072="Cotisation Centrale",SUMIF('[3]Correpondance  PREPA MARG'!A:A,'Prépa marge'!T1072,'[3]Correpondance  PREPA MARG'!BO:BO),""))</f>
        <v/>
      </c>
      <c r="AA1072" t="str">
        <f>IF(U1072="","",IF(U1072="CA HT REEL",SUMIF('[3]Correpondance  PREPA MARG'!A:A,'Prépa marge'!T1072,'[3]Correpondance  PREPA MARG'!AB:AB),""))</f>
        <v/>
      </c>
      <c r="AB1072">
        <f ca="1">IF(U1072="","",IF(U1072="CAMV REEL",SUMIF('[3]Correpondance  PREPA MARG'!A:A,'Prépa marge'!T1072,'[3]Correpondance  PREPA MARG'!BB:BB),""))</f>
        <v>832.41000000000008</v>
      </c>
      <c r="AC1072" t="str">
        <f>IF(U1072="","",IF(U1072="démarque connue (valeur)",SUMIF('[3]Correpondance  PREPA MARG'!A:A,'Prépa marge'!T1072,'[3]Correpondance  PREPA MARG'!DO:DO),""))</f>
        <v/>
      </c>
      <c r="AD1072" s="2">
        <f t="shared" ca="1" si="589"/>
        <v>498.41000000000008</v>
      </c>
      <c r="AF1072">
        <v>78138.810000000012</v>
      </c>
    </row>
    <row r="1073" spans="1:32">
      <c r="A1073" s="23"/>
      <c r="B1073" s="23"/>
      <c r="C1073" s="59" t="s">
        <v>26</v>
      </c>
      <c r="D1073" s="73">
        <f t="shared" ref="D1073:L1073" si="610">D1071-D1072-D1063-D1064</f>
        <v>174</v>
      </c>
      <c r="E1073" s="73">
        <f t="shared" si="610"/>
        <v>0</v>
      </c>
      <c r="F1073" s="73">
        <f t="shared" si="610"/>
        <v>0</v>
      </c>
      <c r="G1073" s="73">
        <f t="shared" si="610"/>
        <v>0</v>
      </c>
      <c r="H1073" s="73">
        <f t="shared" si="610"/>
        <v>0</v>
      </c>
      <c r="I1073" s="73">
        <f t="shared" si="610"/>
        <v>0</v>
      </c>
      <c r="J1073" s="73">
        <f t="shared" si="610"/>
        <v>0</v>
      </c>
      <c r="K1073" s="73">
        <f t="shared" si="610"/>
        <v>0</v>
      </c>
      <c r="L1073" s="73">
        <f t="shared" si="610"/>
        <v>0</v>
      </c>
      <c r="M1073" s="73">
        <f>M1071-M1072-M1063-M1064</f>
        <v>0</v>
      </c>
      <c r="N1073" s="73">
        <f>N1071-N1072-N1063-N1064</f>
        <v>0</v>
      </c>
      <c r="O1073" s="73">
        <f>O1071-O1072-O1063-O1064</f>
        <v>0</v>
      </c>
      <c r="P1073" s="74">
        <f>SUM(D1073:O1073)</f>
        <v>174</v>
      </c>
      <c r="Q1073" s="23"/>
      <c r="R1073" s="57" t="s">
        <v>20</v>
      </c>
      <c r="S1073" s="23"/>
      <c r="T1073" s="23" t="str">
        <f>IF(COUNTIF('[3]Correpondance  PREPA MARG'!A:A,'Prépa marge'!C1073)=0,IF(U1072="démarque connue (valeur)","",T1072),'Prépa marge'!C1073)</f>
        <v>Saisonnier</v>
      </c>
      <c r="U1073" s="23" t="str">
        <f t="shared" si="590"/>
        <v/>
      </c>
      <c r="V1073" t="str">
        <f>IF(U1073="","",IF(U1073="CA HT",SUMIF('[3]Correpondance  PREPA MARG'!A:A,'Prépa marge'!T1073,'[3]Correpondance  PREPA MARG'!CO:CO),""))</f>
        <v/>
      </c>
      <c r="W1073" t="str">
        <f t="shared" si="586"/>
        <v/>
      </c>
      <c r="X1073" t="str">
        <f>IF(U1073="","",IF(AND(U1073="Marge ABACO (valeur)",X1067=""),SUMIF('[3]Correpondance  PREPA MARG'!A:A,'Prépa marge'!T1073,'[3]Correpondance  PREPA MARG'!DB:DB),""))</f>
        <v/>
      </c>
      <c r="Y1073" t="str">
        <f>IF(U1073="","",IF(U1073="Frais accessoires",SUMIF('[3]Correpondance  PREPA MARG'!A:A,'Prépa marge'!T1073,'[3]Correpondance  PREPA MARG'!AO:AO),""))</f>
        <v/>
      </c>
      <c r="Z1073" t="str">
        <f>IF(U1073="","",IF(U1073="Cotisation Centrale",SUMIF('[3]Correpondance  PREPA MARG'!A:A,'Prépa marge'!T1073,'[3]Correpondance  PREPA MARG'!BO:BO),""))</f>
        <v/>
      </c>
      <c r="AA1073" t="str">
        <f>IF(U1073="","",IF(U1073="CA HT REEL",SUMIF('[3]Correpondance  PREPA MARG'!A:A,'Prépa marge'!T1073,'[3]Correpondance  PREPA MARG'!AB:AB),""))</f>
        <v/>
      </c>
      <c r="AB1073" t="str">
        <f>IF(U1073="","",IF(U1073="CAMV REEL",SUMIF('[3]Correpondance  PREPA MARG'!A:A,'Prépa marge'!T1073,'[3]Correpondance  PREPA MARG'!BB:BB),""))</f>
        <v/>
      </c>
      <c r="AC1073" t="str">
        <f>IF(U1073="","",IF(U1073="démarque connue (valeur)",SUMIF('[3]Correpondance  PREPA MARG'!A:A,'Prépa marge'!T1073,'[3]Correpondance  PREPA MARG'!DO:DO),""))</f>
        <v/>
      </c>
      <c r="AD1073" s="2" t="str">
        <f t="shared" si="589"/>
        <v/>
      </c>
      <c r="AF1073" t="s">
        <v>20</v>
      </c>
    </row>
    <row r="1074" spans="1:32">
      <c r="A1074" s="23"/>
      <c r="B1074" s="23"/>
      <c r="C1074" s="50" t="s">
        <v>27</v>
      </c>
      <c r="D1074" s="67" t="str">
        <f t="shared" ref="D1074:L1074" si="611">IF(D1096="ABACO","     néant",IF(D1059=0,0,D1073/D1071))</f>
        <v xml:space="preserve">     néant</v>
      </c>
      <c r="E1074" s="67" t="str">
        <f t="shared" si="611"/>
        <v xml:space="preserve">     néant</v>
      </c>
      <c r="F1074" s="67" t="str">
        <f t="shared" si="611"/>
        <v xml:space="preserve">     néant</v>
      </c>
      <c r="G1074" s="67" t="str">
        <f t="shared" si="611"/>
        <v xml:space="preserve">     néant</v>
      </c>
      <c r="H1074" s="67" t="str">
        <f t="shared" si="611"/>
        <v xml:space="preserve">     néant</v>
      </c>
      <c r="I1074" s="67">
        <f t="shared" si="611"/>
        <v>0</v>
      </c>
      <c r="J1074" s="67" t="str">
        <f t="shared" si="611"/>
        <v xml:space="preserve">     néant</v>
      </c>
      <c r="K1074" s="67" t="str">
        <f t="shared" si="611"/>
        <v xml:space="preserve">     néant</v>
      </c>
      <c r="L1074" s="67" t="str">
        <f t="shared" si="611"/>
        <v xml:space="preserve">     néant</v>
      </c>
      <c r="M1074" s="67" t="str">
        <f>IF(M1096="ABACO","     néant",IF(M1059=0,0,M1073/M1071))</f>
        <v xml:space="preserve">     néant</v>
      </c>
      <c r="N1074" s="67" t="str">
        <f>IF(N1096="ABACO","     néant",IF(N1059=0,0,N1073/N1071))</f>
        <v xml:space="preserve">     néant</v>
      </c>
      <c r="O1074" s="67">
        <f>IF(O1096="ABACO","     néant",IF(O1059=0,0,O1073/O1071))</f>
        <v>0</v>
      </c>
      <c r="P1074" s="67">
        <f>IF(P1096="ABACO","     néant",IF(P1059=0,0,P1073/P1071))</f>
        <v>0.31578947368421051</v>
      </c>
      <c r="Q1074" s="23"/>
      <c r="R1074" s="68" t="s">
        <v>20</v>
      </c>
      <c r="S1074" s="23"/>
      <c r="T1074" s="23" t="str">
        <f>IF(COUNTIF('[3]Correpondance  PREPA MARG'!A:A,'Prépa marge'!C1074)=0,IF(U1073="démarque connue (valeur)","",T1073),'Prépa marge'!C1074)</f>
        <v>Saisonnier</v>
      </c>
      <c r="U1074" s="23" t="str">
        <f t="shared" si="590"/>
        <v/>
      </c>
      <c r="V1074" t="str">
        <f>IF(U1074="","",IF(U1074="CA HT",SUMIF('[3]Correpondance  PREPA MARG'!A:A,'Prépa marge'!T1074,'[3]Correpondance  PREPA MARG'!CO:CO),""))</f>
        <v/>
      </c>
      <c r="W1074" t="str">
        <f t="shared" si="586"/>
        <v/>
      </c>
      <c r="X1074" t="str">
        <f>IF(U1074="","",IF(AND(U1074="Marge ABACO (valeur)",X1068=""),SUMIF('[3]Correpondance  PREPA MARG'!A:A,'Prépa marge'!T1074,'[3]Correpondance  PREPA MARG'!DB:DB),""))</f>
        <v/>
      </c>
      <c r="Y1074" t="str">
        <f>IF(U1074="","",IF(U1074="Frais accessoires",SUMIF('[3]Correpondance  PREPA MARG'!A:A,'Prépa marge'!T1074,'[3]Correpondance  PREPA MARG'!AO:AO),""))</f>
        <v/>
      </c>
      <c r="Z1074" t="str">
        <f>IF(U1074="","",IF(U1074="Cotisation Centrale",SUMIF('[3]Correpondance  PREPA MARG'!A:A,'Prépa marge'!T1074,'[3]Correpondance  PREPA MARG'!BO:BO),""))</f>
        <v/>
      </c>
      <c r="AA1074" t="str">
        <f>IF(U1074="","",IF(U1074="CA HT REEL",SUMIF('[3]Correpondance  PREPA MARG'!A:A,'Prépa marge'!T1074,'[3]Correpondance  PREPA MARG'!AB:AB),""))</f>
        <v/>
      </c>
      <c r="AB1074" t="str">
        <f>IF(U1074="","",IF(U1074="CAMV REEL",SUMIF('[3]Correpondance  PREPA MARG'!A:A,'Prépa marge'!T1074,'[3]Correpondance  PREPA MARG'!BB:BB),""))</f>
        <v/>
      </c>
      <c r="AC1074" t="str">
        <f>IF(U1074="","",IF(U1074="démarque connue (valeur)",SUMIF('[3]Correpondance  PREPA MARG'!A:A,'Prépa marge'!T1074,'[3]Correpondance  PREPA MARG'!DO:DO),""))</f>
        <v/>
      </c>
      <c r="AD1074" s="2" t="str">
        <f t="shared" si="589"/>
        <v/>
      </c>
      <c r="AF1074" t="s">
        <v>20</v>
      </c>
    </row>
    <row r="1075" spans="1:32">
      <c r="A1075" s="23"/>
      <c r="B1075" s="23"/>
      <c r="C1075" s="23"/>
      <c r="D1075" s="23"/>
      <c r="E1075" s="23"/>
      <c r="F1075" s="23"/>
      <c r="G1075" s="23"/>
      <c r="H1075" s="23"/>
      <c r="I1075" s="23"/>
      <c r="J1075" s="23"/>
      <c r="K1075" s="23"/>
      <c r="L1075" s="23"/>
      <c r="M1075" s="23"/>
      <c r="N1075" s="23"/>
      <c r="O1075" s="23"/>
      <c r="P1075" s="23"/>
      <c r="Q1075" s="23"/>
      <c r="R1075" s="29" t="s">
        <v>20</v>
      </c>
      <c r="S1075" s="23"/>
      <c r="T1075" s="23" t="str">
        <f>IF(COUNTIF('[3]Correpondance  PREPA MARG'!A:A,'Prépa marge'!C1075)=0,IF(U1074="démarque connue (valeur)","",T1074),'Prépa marge'!C1075)</f>
        <v>Saisonnier</v>
      </c>
      <c r="U1075" s="23" t="str">
        <f t="shared" si="590"/>
        <v/>
      </c>
      <c r="V1075" t="str">
        <f>IF(U1075="","",IF(U1075="CA HT",SUMIF('[3]Correpondance  PREPA MARG'!A:A,'Prépa marge'!T1075,'[3]Correpondance  PREPA MARG'!CO:CO),""))</f>
        <v/>
      </c>
      <c r="W1075" t="str">
        <f t="shared" si="586"/>
        <v/>
      </c>
      <c r="X1075" t="str">
        <f>IF(U1075="","",IF(AND(U1075="Marge ABACO (valeur)",X1069=""),SUMIF('[3]Correpondance  PREPA MARG'!A:A,'Prépa marge'!T1075,'[3]Correpondance  PREPA MARG'!DB:DB),""))</f>
        <v/>
      </c>
      <c r="Y1075" t="str">
        <f>IF(U1075="","",IF(U1075="Frais accessoires",SUMIF('[3]Correpondance  PREPA MARG'!A:A,'Prépa marge'!T1075,'[3]Correpondance  PREPA MARG'!AO:AO),""))</f>
        <v/>
      </c>
      <c r="Z1075" t="str">
        <f>IF(U1075="","",IF(U1075="Cotisation Centrale",SUMIF('[3]Correpondance  PREPA MARG'!A:A,'Prépa marge'!T1075,'[3]Correpondance  PREPA MARG'!BO:BO),""))</f>
        <v/>
      </c>
      <c r="AA1075" t="str">
        <f>IF(U1075="","",IF(U1075="CA HT REEL",SUMIF('[3]Correpondance  PREPA MARG'!A:A,'Prépa marge'!T1075,'[3]Correpondance  PREPA MARG'!AB:AB),""))</f>
        <v/>
      </c>
      <c r="AB1075" t="str">
        <f>IF(U1075="","",IF(U1075="CAMV REEL",SUMIF('[3]Correpondance  PREPA MARG'!A:A,'Prépa marge'!T1075,'[3]Correpondance  PREPA MARG'!BB:BB),""))</f>
        <v/>
      </c>
      <c r="AC1075" t="str">
        <f>IF(U1075="","",IF(U1075="démarque connue (valeur)",SUMIF('[3]Correpondance  PREPA MARG'!A:A,'Prépa marge'!T1075,'[3]Correpondance  PREPA MARG'!DO:DO),""))</f>
        <v/>
      </c>
      <c r="AD1075" s="2" t="str">
        <f t="shared" si="589"/>
        <v/>
      </c>
      <c r="AF1075" t="s">
        <v>20</v>
      </c>
    </row>
    <row r="1076" spans="1:32">
      <c r="A1076" s="23"/>
      <c r="B1076" s="23"/>
      <c r="C1076" s="75" t="s">
        <v>28</v>
      </c>
      <c r="D1076" s="76" t="str">
        <f t="shared" ref="D1076:L1076" si="612">IF(D1096="ABACO","       NA",D1068-D1074)</f>
        <v xml:space="preserve">       NA</v>
      </c>
      <c r="E1076" s="76" t="str">
        <f t="shared" si="612"/>
        <v xml:space="preserve">       NA</v>
      </c>
      <c r="F1076" s="76" t="str">
        <f t="shared" si="612"/>
        <v xml:space="preserve">       NA</v>
      </c>
      <c r="G1076" s="76" t="str">
        <f t="shared" si="612"/>
        <v xml:space="preserve">       NA</v>
      </c>
      <c r="H1076" s="76" t="str">
        <f t="shared" si="612"/>
        <v xml:space="preserve">       NA</v>
      </c>
      <c r="I1076" s="76">
        <f t="shared" si="612"/>
        <v>0</v>
      </c>
      <c r="J1076" s="76" t="str">
        <f t="shared" si="612"/>
        <v xml:space="preserve">       NA</v>
      </c>
      <c r="K1076" s="76" t="str">
        <f t="shared" si="612"/>
        <v xml:space="preserve">       NA</v>
      </c>
      <c r="L1076" s="76" t="str">
        <f t="shared" si="612"/>
        <v xml:space="preserve">       NA</v>
      </c>
      <c r="M1076" s="76" t="str">
        <f>IF(M1096="ABACO","       NA",M1068-M1074)</f>
        <v xml:space="preserve">       NA</v>
      </c>
      <c r="N1076" s="76" t="str">
        <f>IF(N1096="ABACO","       NA",N1068-N1074)</f>
        <v xml:space="preserve">       NA</v>
      </c>
      <c r="O1076" s="76">
        <f>IF(O1096="ABACO","       NA",O1068-O1074)</f>
        <v>0</v>
      </c>
      <c r="P1076" s="76">
        <f>IF(P1096="ABACO","       NA",P1068-P1074)</f>
        <v>-1.8148820326678861E-3</v>
      </c>
      <c r="Q1076" s="23"/>
      <c r="R1076" s="77" t="s">
        <v>20</v>
      </c>
      <c r="S1076" s="23"/>
      <c r="T1076" s="23" t="str">
        <f>IF(COUNTIF('[3]Correpondance  PREPA MARG'!A:A,'Prépa marge'!C1076)=0,IF(U1075="démarque connue (valeur)","",T1075),'Prépa marge'!C1076)</f>
        <v>Saisonnier</v>
      </c>
      <c r="U1076" s="23" t="str">
        <f t="shared" si="590"/>
        <v/>
      </c>
      <c r="V1076" t="str">
        <f>IF(U1076="","",IF(U1076="CA HT",SUMIF('[3]Correpondance  PREPA MARG'!A:A,'Prépa marge'!T1076,'[3]Correpondance  PREPA MARG'!CO:CO),""))</f>
        <v/>
      </c>
      <c r="W1076" t="str">
        <f t="shared" si="586"/>
        <v/>
      </c>
      <c r="X1076" t="str">
        <f>IF(U1076="","",IF(AND(U1076="Marge ABACO (valeur)",X1070=""),SUMIF('[3]Correpondance  PREPA MARG'!A:A,'Prépa marge'!T1076,'[3]Correpondance  PREPA MARG'!DB:DB),""))</f>
        <v/>
      </c>
      <c r="Y1076" t="str">
        <f>IF(U1076="","",IF(U1076="Frais accessoires",SUMIF('[3]Correpondance  PREPA MARG'!A:A,'Prépa marge'!T1076,'[3]Correpondance  PREPA MARG'!AO:AO),""))</f>
        <v/>
      </c>
      <c r="Z1076" t="str">
        <f>IF(U1076="","",IF(U1076="Cotisation Centrale",SUMIF('[3]Correpondance  PREPA MARG'!A:A,'Prépa marge'!T1076,'[3]Correpondance  PREPA MARG'!BO:BO),""))</f>
        <v/>
      </c>
      <c r="AA1076" t="str">
        <f>IF(U1076="","",IF(U1076="CA HT REEL",SUMIF('[3]Correpondance  PREPA MARG'!A:A,'Prépa marge'!T1076,'[3]Correpondance  PREPA MARG'!AB:AB),""))</f>
        <v/>
      </c>
      <c r="AB1076" t="str">
        <f>IF(U1076="","",IF(U1076="CAMV REEL",SUMIF('[3]Correpondance  PREPA MARG'!A:A,'Prépa marge'!T1076,'[3]Correpondance  PREPA MARG'!BB:BB),""))</f>
        <v/>
      </c>
      <c r="AC1076" t="str">
        <f>IF(U1076="","",IF(U1076="démarque connue (valeur)",SUMIF('[3]Correpondance  PREPA MARG'!A:A,'Prépa marge'!T1076,'[3]Correpondance  PREPA MARG'!DO:DO),""))</f>
        <v/>
      </c>
      <c r="AD1076" s="2" t="str">
        <f t="shared" si="589"/>
        <v/>
      </c>
      <c r="AF1076" t="s">
        <v>20</v>
      </c>
    </row>
    <row r="1077" spans="1:32">
      <c r="A1077" s="23"/>
      <c r="B1077" s="23"/>
      <c r="C1077" s="23"/>
      <c r="D1077" s="23"/>
      <c r="E1077" s="23"/>
      <c r="F1077" s="23"/>
      <c r="G1077" s="23"/>
      <c r="H1077" s="23"/>
      <c r="I1077" s="23"/>
      <c r="J1077" s="23"/>
      <c r="K1077" s="23"/>
      <c r="L1077" s="23"/>
      <c r="M1077" s="23"/>
      <c r="N1077" s="23"/>
      <c r="O1077" s="23"/>
      <c r="P1077" s="23"/>
      <c r="Q1077" s="23"/>
      <c r="R1077" s="29" t="s">
        <v>20</v>
      </c>
      <c r="S1077" s="23"/>
      <c r="T1077" s="23" t="str">
        <f>IF(COUNTIF('[3]Correpondance  PREPA MARG'!A:A,'Prépa marge'!C1077)=0,IF(U1076="démarque connue (valeur)","",T1076),'Prépa marge'!C1077)</f>
        <v>Saisonnier</v>
      </c>
      <c r="U1077" s="23" t="str">
        <f t="shared" si="590"/>
        <v/>
      </c>
      <c r="V1077" t="str">
        <f>IF(U1077="","",IF(U1077="CA HT",SUMIF('[3]Correpondance  PREPA MARG'!A:A,'Prépa marge'!T1077,'[3]Correpondance  PREPA MARG'!CO:CO),""))</f>
        <v/>
      </c>
      <c r="W1077" t="str">
        <f t="shared" si="586"/>
        <v/>
      </c>
      <c r="X1077" t="str">
        <f>IF(U1077="","",IF(AND(U1077="Marge ABACO (valeur)",X1071=""),SUMIF('[3]Correpondance  PREPA MARG'!A:A,'Prépa marge'!T1077,'[3]Correpondance  PREPA MARG'!DB:DB),""))</f>
        <v/>
      </c>
      <c r="Y1077" t="str">
        <f>IF(U1077="","",IF(U1077="Frais accessoires",SUMIF('[3]Correpondance  PREPA MARG'!A:A,'Prépa marge'!T1077,'[3]Correpondance  PREPA MARG'!AO:AO),""))</f>
        <v/>
      </c>
      <c r="Z1077" t="str">
        <f>IF(U1077="","",IF(U1077="Cotisation Centrale",SUMIF('[3]Correpondance  PREPA MARG'!A:A,'Prépa marge'!T1077,'[3]Correpondance  PREPA MARG'!BO:BO),""))</f>
        <v/>
      </c>
      <c r="AA1077" t="str">
        <f>IF(U1077="","",IF(U1077="CA HT REEL",SUMIF('[3]Correpondance  PREPA MARG'!A:A,'Prépa marge'!T1077,'[3]Correpondance  PREPA MARG'!AB:AB),""))</f>
        <v/>
      </c>
      <c r="AB1077" t="str">
        <f>IF(U1077="","",IF(U1077="CAMV REEL",SUMIF('[3]Correpondance  PREPA MARG'!A:A,'Prépa marge'!T1077,'[3]Correpondance  PREPA MARG'!BB:BB),""))</f>
        <v/>
      </c>
      <c r="AC1077" t="str">
        <f>IF(U1077="","",IF(U1077="démarque connue (valeur)",SUMIF('[3]Correpondance  PREPA MARG'!A:A,'Prépa marge'!T1077,'[3]Correpondance  PREPA MARG'!DO:DO),""))</f>
        <v/>
      </c>
      <c r="AD1077" s="2" t="str">
        <f t="shared" si="589"/>
        <v/>
      </c>
      <c r="AF1077" t="s">
        <v>20</v>
      </c>
    </row>
    <row r="1078" spans="1:32" ht="15.75" thickBot="1">
      <c r="A1078" s="23"/>
      <c r="B1078" s="23"/>
      <c r="C1078" s="30" t="s">
        <v>29</v>
      </c>
      <c r="D1078" s="31"/>
      <c r="E1078" s="31"/>
      <c r="F1078" s="31"/>
      <c r="G1078" s="31"/>
      <c r="H1078" s="31"/>
      <c r="I1078" s="31"/>
      <c r="J1078" s="31"/>
      <c r="K1078" s="31"/>
      <c r="L1078" s="31"/>
      <c r="M1078" s="31"/>
      <c r="N1078" s="31"/>
      <c r="O1078" s="31"/>
      <c r="P1078" s="32"/>
      <c r="Q1078" s="23"/>
      <c r="R1078" s="33" t="s">
        <v>20</v>
      </c>
      <c r="S1078" s="23"/>
      <c r="T1078" s="23" t="str">
        <f>IF(COUNTIF('[3]Correpondance  PREPA MARG'!A:A,'Prépa marge'!C1078)=0,IF(U1077="démarque connue (valeur)","",T1077),'Prépa marge'!C1078)</f>
        <v>Saisonnier</v>
      </c>
      <c r="U1078" s="23" t="str">
        <f t="shared" si="590"/>
        <v/>
      </c>
      <c r="V1078" t="str">
        <f>IF(U1078="","",IF(U1078="CA HT",SUMIF('[3]Correpondance  PREPA MARG'!A:A,'Prépa marge'!T1078,'[3]Correpondance  PREPA MARG'!CO:CO),""))</f>
        <v/>
      </c>
      <c r="W1078" t="str">
        <f t="shared" si="586"/>
        <v/>
      </c>
      <c r="X1078" t="str">
        <f>IF(U1078="","",IF(AND(U1078="Marge ABACO (valeur)",X1072=""),SUMIF('[3]Correpondance  PREPA MARG'!A:A,'Prépa marge'!T1078,'[3]Correpondance  PREPA MARG'!DB:DB),""))</f>
        <v/>
      </c>
      <c r="Y1078" t="str">
        <f>IF(U1078="","",IF(U1078="Frais accessoires",SUMIF('[3]Correpondance  PREPA MARG'!A:A,'Prépa marge'!T1078,'[3]Correpondance  PREPA MARG'!AO:AO),""))</f>
        <v/>
      </c>
      <c r="Z1078" t="str">
        <f>IF(U1078="","",IF(U1078="Cotisation Centrale",SUMIF('[3]Correpondance  PREPA MARG'!A:A,'Prépa marge'!T1078,'[3]Correpondance  PREPA MARG'!BO:BO),""))</f>
        <v/>
      </c>
      <c r="AA1078" t="str">
        <f>IF(U1078="","",IF(U1078="CA HT REEL",SUMIF('[3]Correpondance  PREPA MARG'!A:A,'Prépa marge'!T1078,'[3]Correpondance  PREPA MARG'!AB:AB),""))</f>
        <v/>
      </c>
      <c r="AB1078" t="str">
        <f>IF(U1078="","",IF(U1078="CAMV REEL",SUMIF('[3]Correpondance  PREPA MARG'!A:A,'Prépa marge'!T1078,'[3]Correpondance  PREPA MARG'!BB:BB),""))</f>
        <v/>
      </c>
      <c r="AC1078" t="str">
        <f>IF(U1078="","",IF(U1078="démarque connue (valeur)",SUMIF('[3]Correpondance  PREPA MARG'!A:A,'Prépa marge'!T1078,'[3]Correpondance  PREPA MARG'!DO:DO),""))</f>
        <v/>
      </c>
      <c r="AD1078" s="2" t="str">
        <f t="shared" si="589"/>
        <v/>
      </c>
      <c r="AF1078" t="s">
        <v>20</v>
      </c>
    </row>
    <row r="1079" spans="1:32" ht="15.75" thickBot="1">
      <c r="A1079" s="23"/>
      <c r="B1079" s="23"/>
      <c r="C1079" s="54" t="s">
        <v>7</v>
      </c>
      <c r="D1079" s="78"/>
      <c r="E1079" s="79"/>
      <c r="F1079" s="79"/>
      <c r="G1079" s="79"/>
      <c r="H1079" s="79"/>
      <c r="I1079" s="79"/>
      <c r="J1079" s="79"/>
      <c r="K1079" s="79"/>
      <c r="L1079" s="79"/>
      <c r="M1079" s="79"/>
      <c r="N1079" s="79"/>
      <c r="O1079" s="80"/>
      <c r="P1079" s="44">
        <f>SUM(D1079:O1079)</f>
        <v>0</v>
      </c>
      <c r="Q1079" s="23"/>
      <c r="R1079" s="45">
        <v>406</v>
      </c>
      <c r="S1079" s="23"/>
      <c r="T1079" s="23" t="str">
        <f>IF(COUNTIF('[3]Correpondance  PREPA MARG'!A:A,'Prépa marge'!C1079)=0,IF(U1078="démarque connue (valeur)","",T1078),'Prépa marge'!C1079)</f>
        <v>Saisonnier</v>
      </c>
      <c r="U1079" s="23" t="str">
        <f t="shared" si="590"/>
        <v>démarque connue (valeur)</v>
      </c>
      <c r="V1079" t="str">
        <f>IF(U1079="","",IF(U1079="CA HT",SUMIF('[3]Correpondance  PREPA MARG'!A:A,'Prépa marge'!T1079,'[3]Correpondance  PREPA MARG'!CO:CO),""))</f>
        <v/>
      </c>
      <c r="W1079" t="str">
        <f t="shared" si="586"/>
        <v/>
      </c>
      <c r="X1079" t="str">
        <f>IF(U1079="","",IF(AND(U1079="Marge ABACO (valeur)",X1073=""),SUMIF('[3]Correpondance  PREPA MARG'!A:A,'Prépa marge'!T1079,'[3]Correpondance  PREPA MARG'!DB:DB),""))</f>
        <v/>
      </c>
      <c r="Y1079" t="str">
        <f>IF(U1079="","",IF(U1079="Frais accessoires",SUMIF('[3]Correpondance  PREPA MARG'!A:A,'Prépa marge'!T1079,'[3]Correpondance  PREPA MARG'!AO:AO),""))</f>
        <v/>
      </c>
      <c r="Z1079" t="str">
        <f>IF(U1079="","",IF(U1079="Cotisation Centrale",SUMIF('[3]Correpondance  PREPA MARG'!A:A,'Prépa marge'!T1079,'[3]Correpondance  PREPA MARG'!BO:BO),""))</f>
        <v/>
      </c>
      <c r="AA1079" t="str">
        <f>IF(U1079="","",IF(U1079="CA HT REEL",SUMIF('[3]Correpondance  PREPA MARG'!A:A,'Prépa marge'!T1079,'[3]Correpondance  PREPA MARG'!AB:AB),""))</f>
        <v/>
      </c>
      <c r="AB1079" t="str">
        <f>IF(U1079="","",IF(U1079="CAMV REEL",SUMIF('[3]Correpondance  PREPA MARG'!A:A,'Prépa marge'!T1079,'[3]Correpondance  PREPA MARG'!BB:BB),""))</f>
        <v/>
      </c>
      <c r="AC1079">
        <f ca="1">IF(U1079="","",IF(U1079="démarque connue (valeur)",SUMIF('[3]Correpondance  PREPA MARG'!A:A,'Prépa marge'!T1079,'[3]Correpondance  PREPA MARG'!DO:DO),""))</f>
        <v>0</v>
      </c>
      <c r="AD1079" s="2" t="str">
        <f t="shared" ca="1" si="589"/>
        <v/>
      </c>
      <c r="AF1079">
        <v>181</v>
      </c>
    </row>
    <row r="1080" spans="1:32" ht="15.75" thickBot="1">
      <c r="A1080" s="23"/>
      <c r="B1080" s="23"/>
      <c r="C1080" s="59" t="s">
        <v>30</v>
      </c>
      <c r="D1080" s="81">
        <f t="shared" ref="D1080:L1080" si="613">IF(D1071=0,0,D1079/D1071)</f>
        <v>0</v>
      </c>
      <c r="E1080" s="81">
        <f t="shared" si="613"/>
        <v>0</v>
      </c>
      <c r="F1080" s="81">
        <f t="shared" si="613"/>
        <v>0</v>
      </c>
      <c r="G1080" s="81">
        <f t="shared" si="613"/>
        <v>0</v>
      </c>
      <c r="H1080" s="81">
        <f t="shared" si="613"/>
        <v>0</v>
      </c>
      <c r="I1080" s="81">
        <f t="shared" si="613"/>
        <v>0</v>
      </c>
      <c r="J1080" s="81">
        <f t="shared" si="613"/>
        <v>0</v>
      </c>
      <c r="K1080" s="81">
        <f t="shared" si="613"/>
        <v>0</v>
      </c>
      <c r="L1080" s="81">
        <f t="shared" si="613"/>
        <v>0</v>
      </c>
      <c r="M1080" s="81">
        <f>IF(M1071=0,0,M1079/M1071)</f>
        <v>0</v>
      </c>
      <c r="N1080" s="81">
        <f>IF(N1071=0,0,N1079/N1071)</f>
        <v>0</v>
      </c>
      <c r="O1080" s="81">
        <f>IF(O1071=0,0,O1079/O1071)</f>
        <v>0</v>
      </c>
      <c r="P1080" s="82">
        <f>IF(P1071=0,0,P1079/P1071)</f>
        <v>0</v>
      </c>
      <c r="Q1080" s="23"/>
      <c r="R1080" s="83" t="s">
        <v>20</v>
      </c>
      <c r="S1080" s="23"/>
      <c r="T1080" s="23" t="str">
        <f>IF(COUNTIF('[3]Correpondance  PREPA MARG'!A:A,'Prépa marge'!C1080)=0,IF(U1079="démarque connue (valeur)","",T1079),'Prépa marge'!C1080)</f>
        <v/>
      </c>
      <c r="U1080" s="23" t="str">
        <f t="shared" si="590"/>
        <v/>
      </c>
      <c r="V1080" t="str">
        <f>IF(U1080="","",IF(U1080="CA HT",SUMIF('[3]Correpondance  PREPA MARG'!A:A,'Prépa marge'!T1080,'[3]Correpondance  PREPA MARG'!CO:CO),""))</f>
        <v/>
      </c>
      <c r="W1080" t="str">
        <f t="shared" si="586"/>
        <v/>
      </c>
      <c r="X1080" t="str">
        <f>IF(U1080="","",IF(AND(U1080="Marge ABACO (valeur)",X1074=""),SUMIF('[3]Correpondance  PREPA MARG'!A:A,'Prépa marge'!T1080,'[3]Correpondance  PREPA MARG'!DB:DB),""))</f>
        <v/>
      </c>
      <c r="Y1080" t="str">
        <f>IF(U1080="","",IF(U1080="Frais accessoires",SUMIF('[3]Correpondance  PREPA MARG'!A:A,'Prépa marge'!T1080,'[3]Correpondance  PREPA MARG'!AO:AO),""))</f>
        <v/>
      </c>
      <c r="Z1080" t="str">
        <f>IF(U1080="","",IF(U1080="Cotisation Centrale",SUMIF('[3]Correpondance  PREPA MARG'!A:A,'Prépa marge'!T1080,'[3]Correpondance  PREPA MARG'!BO:BO),""))</f>
        <v/>
      </c>
      <c r="AA1080" t="str">
        <f>IF(U1080="","",IF(U1080="CA HT REEL",SUMIF('[3]Correpondance  PREPA MARG'!A:A,'Prépa marge'!T1080,'[3]Correpondance  PREPA MARG'!AB:AB),""))</f>
        <v/>
      </c>
      <c r="AB1080" t="str">
        <f>IF(U1080="","",IF(U1080="CAMV REEL",SUMIF('[3]Correpondance  PREPA MARG'!A:A,'Prépa marge'!T1080,'[3]Correpondance  PREPA MARG'!BB:BB),""))</f>
        <v/>
      </c>
      <c r="AC1080" t="str">
        <f>IF(U1080="","",IF(U1080="démarque connue (valeur)",SUMIF('[3]Correpondance  PREPA MARG'!A:A,'Prépa marge'!T1080,'[3]Correpondance  PREPA MARG'!DO:DO),""))</f>
        <v/>
      </c>
      <c r="AD1080" s="2" t="str">
        <f t="shared" si="589"/>
        <v/>
      </c>
      <c r="AF1080" t="s">
        <v>20</v>
      </c>
    </row>
    <row r="1081" spans="1:32" ht="15.75" thickBot="1">
      <c r="A1081" s="23"/>
      <c r="B1081" s="23"/>
      <c r="C1081" s="84" t="s">
        <v>31</v>
      </c>
      <c r="D1081" s="85">
        <v>1.4999999999999999E-2</v>
      </c>
      <c r="E1081" s="86">
        <v>1.4999999999999999E-2</v>
      </c>
      <c r="F1081" s="86">
        <v>1.4999999999999999E-2</v>
      </c>
      <c r="G1081" s="86">
        <v>1.4999999999999999E-2</v>
      </c>
      <c r="H1081" s="86">
        <v>1.4999999999999999E-2</v>
      </c>
      <c r="I1081" s="86">
        <v>1.4999999999999999E-2</v>
      </c>
      <c r="J1081" s="86">
        <v>1.4999999999999999E-2</v>
      </c>
      <c r="K1081" s="86">
        <v>1.4999999999999999E-2</v>
      </c>
      <c r="L1081" s="86">
        <v>1.4999999999999999E-2</v>
      </c>
      <c r="M1081" s="86">
        <v>1.4999999999999999E-2</v>
      </c>
      <c r="N1081" s="86">
        <v>1.4999999999999999E-2</v>
      </c>
      <c r="O1081" s="87">
        <v>1.4999999999999999E-2</v>
      </c>
      <c r="P1081" s="88">
        <f>IF(P1071&lt;&gt;0,P1082/P1071,0)</f>
        <v>1.5000000000000001E-2</v>
      </c>
      <c r="Q1081" s="23"/>
      <c r="R1081" s="83" t="s">
        <v>20</v>
      </c>
      <c r="S1081" s="23"/>
      <c r="T1081" s="23" t="str">
        <f>IF(COUNTIF('[3]Correpondance  PREPA MARG'!A:A,'Prépa marge'!C1081)=0,IF(U1080="démarque connue (valeur)","",T1080),'Prépa marge'!C1081)</f>
        <v/>
      </c>
      <c r="U1081" s="23" t="str">
        <f t="shared" si="590"/>
        <v/>
      </c>
      <c r="V1081" t="str">
        <f>IF(U1081="","",IF(U1081="CA HT",SUMIF('[3]Correpondance  PREPA MARG'!A:A,'Prépa marge'!T1081,'[3]Correpondance  PREPA MARG'!CO:CO),""))</f>
        <v/>
      </c>
      <c r="W1081" t="str">
        <f t="shared" si="586"/>
        <v/>
      </c>
      <c r="X1081" t="str">
        <f>IF(U1081="","",IF(AND(U1081="Marge ABACO (valeur)",X1075=""),SUMIF('[3]Correpondance  PREPA MARG'!A:A,'Prépa marge'!T1081,'[3]Correpondance  PREPA MARG'!DB:DB),""))</f>
        <v/>
      </c>
      <c r="Y1081" t="str">
        <f>IF(U1081="","",IF(U1081="Frais accessoires",SUMIF('[3]Correpondance  PREPA MARG'!A:A,'Prépa marge'!T1081,'[3]Correpondance  PREPA MARG'!AO:AO),""))</f>
        <v/>
      </c>
      <c r="Z1081" t="str">
        <f>IF(U1081="","",IF(U1081="Cotisation Centrale",SUMIF('[3]Correpondance  PREPA MARG'!A:A,'Prépa marge'!T1081,'[3]Correpondance  PREPA MARG'!BO:BO),""))</f>
        <v/>
      </c>
      <c r="AA1081" t="str">
        <f>IF(U1081="","",IF(U1081="CA HT REEL",SUMIF('[3]Correpondance  PREPA MARG'!A:A,'Prépa marge'!T1081,'[3]Correpondance  PREPA MARG'!AB:AB),""))</f>
        <v/>
      </c>
      <c r="AB1081" t="str">
        <f>IF(U1081="","",IF(U1081="CAMV REEL",SUMIF('[3]Correpondance  PREPA MARG'!A:A,'Prépa marge'!T1081,'[3]Correpondance  PREPA MARG'!BB:BB),""))</f>
        <v/>
      </c>
      <c r="AC1081" t="str">
        <f>IF(U1081="","",IF(U1081="démarque connue (valeur)",SUMIF('[3]Correpondance  PREPA MARG'!A:A,'Prépa marge'!T1081,'[3]Correpondance  PREPA MARG'!DO:DO),""))</f>
        <v/>
      </c>
      <c r="AD1081" s="2" t="str">
        <f t="shared" si="589"/>
        <v/>
      </c>
      <c r="AF1081" t="s">
        <v>20</v>
      </c>
    </row>
    <row r="1082" spans="1:32" ht="15.75" thickBot="1">
      <c r="A1082" s="23"/>
      <c r="B1082" s="23"/>
      <c r="C1082" s="89" t="s">
        <v>32</v>
      </c>
      <c r="D1082" s="47">
        <f t="shared" ref="D1082:L1082" si="614">D1071*D1081</f>
        <v>8.2650000000000006</v>
      </c>
      <c r="E1082" s="47">
        <f t="shared" si="614"/>
        <v>0</v>
      </c>
      <c r="F1082" s="47">
        <f t="shared" si="614"/>
        <v>0</v>
      </c>
      <c r="G1082" s="47">
        <f t="shared" si="614"/>
        <v>0</v>
      </c>
      <c r="H1082" s="47">
        <f t="shared" si="614"/>
        <v>0</v>
      </c>
      <c r="I1082" s="47">
        <f t="shared" si="614"/>
        <v>0</v>
      </c>
      <c r="J1082" s="47">
        <f t="shared" si="614"/>
        <v>0</v>
      </c>
      <c r="K1082" s="47">
        <f t="shared" si="614"/>
        <v>0</v>
      </c>
      <c r="L1082" s="47">
        <f t="shared" si="614"/>
        <v>0</v>
      </c>
      <c r="M1082" s="47">
        <f>M1071*M1081</f>
        <v>0</v>
      </c>
      <c r="N1082" s="47">
        <f>N1071*N1081</f>
        <v>0</v>
      </c>
      <c r="O1082" s="47">
        <f>O1071*O1081</f>
        <v>0</v>
      </c>
      <c r="P1082" s="90">
        <f>SUM(D1082:O1082)</f>
        <v>8.2650000000000006</v>
      </c>
      <c r="Q1082" s="23"/>
      <c r="R1082" s="91" t="s">
        <v>20</v>
      </c>
      <c r="S1082" s="92"/>
      <c r="T1082" s="23" t="str">
        <f>IF(COUNTIF('[3]Correpondance  PREPA MARG'!A:A,'Prépa marge'!C1082)=0,IF(U1081="démarque connue (valeur)","",T1081),'Prépa marge'!C1082)</f>
        <v/>
      </c>
      <c r="U1082" s="23" t="str">
        <f t="shared" si="590"/>
        <v/>
      </c>
      <c r="V1082" t="str">
        <f>IF(U1082="","",IF(U1082="CA HT",SUMIF('[3]Correpondance  PREPA MARG'!A:A,'Prépa marge'!T1082,'[3]Correpondance  PREPA MARG'!CO:CO),""))</f>
        <v/>
      </c>
      <c r="W1082" t="str">
        <f t="shared" si="586"/>
        <v/>
      </c>
      <c r="X1082" t="str">
        <f>IF(U1082="","",IF(AND(U1082="Marge ABACO (valeur)",X1076=""),SUMIF('[3]Correpondance  PREPA MARG'!A:A,'Prépa marge'!T1082,'[3]Correpondance  PREPA MARG'!DB:DB),""))</f>
        <v/>
      </c>
      <c r="Y1082" t="str">
        <f>IF(U1082="","",IF(U1082="Frais accessoires",SUMIF('[3]Correpondance  PREPA MARG'!A:A,'Prépa marge'!T1082,'[3]Correpondance  PREPA MARG'!AO:AO),""))</f>
        <v/>
      </c>
      <c r="Z1082" t="str">
        <f>IF(U1082="","",IF(U1082="Cotisation Centrale",SUMIF('[3]Correpondance  PREPA MARG'!A:A,'Prépa marge'!T1082,'[3]Correpondance  PREPA MARG'!BO:BO),""))</f>
        <v/>
      </c>
      <c r="AA1082" t="str">
        <f>IF(U1082="","",IF(U1082="CA HT REEL",SUMIF('[3]Correpondance  PREPA MARG'!A:A,'Prépa marge'!T1082,'[3]Correpondance  PREPA MARG'!AB:AB),""))</f>
        <v/>
      </c>
      <c r="AB1082" t="str">
        <f>IF(U1082="","",IF(U1082="CAMV REEL",SUMIF('[3]Correpondance  PREPA MARG'!A:A,'Prépa marge'!T1082,'[3]Correpondance  PREPA MARG'!BB:BB),""))</f>
        <v/>
      </c>
      <c r="AC1082" t="str">
        <f>IF(U1082="","",IF(U1082="démarque connue (valeur)",SUMIF('[3]Correpondance  PREPA MARG'!A:A,'Prépa marge'!T1082,'[3]Correpondance  PREPA MARG'!DO:DO),""))</f>
        <v/>
      </c>
      <c r="AD1082" s="2" t="str">
        <f t="shared" si="589"/>
        <v/>
      </c>
      <c r="AF1082" t="s">
        <v>20</v>
      </c>
    </row>
    <row r="1083" spans="1:32" ht="15.75" thickBot="1">
      <c r="A1083" s="23"/>
      <c r="B1083" s="23"/>
      <c r="C1083" s="84" t="s">
        <v>33</v>
      </c>
      <c r="D1083" s="93"/>
      <c r="E1083" s="94"/>
      <c r="F1083" s="94"/>
      <c r="G1083" s="94"/>
      <c r="H1083" s="94"/>
      <c r="I1083" s="94"/>
      <c r="J1083" s="94"/>
      <c r="K1083" s="94"/>
      <c r="L1083" s="94"/>
      <c r="M1083" s="94"/>
      <c r="N1083" s="94"/>
      <c r="O1083" s="95"/>
      <c r="P1083" s="96">
        <f>SUM(D1083:O1083)</f>
        <v>0</v>
      </c>
      <c r="Q1083" s="23"/>
      <c r="R1083" s="91" t="s">
        <v>20</v>
      </c>
      <c r="S1083" s="92"/>
      <c r="T1083" s="23" t="str">
        <f>IF(COUNTIF('[3]Correpondance  PREPA MARG'!A:A,'Prépa marge'!C1083)=0,IF(U1082="démarque connue (valeur)","",T1082),'Prépa marge'!C1083)</f>
        <v/>
      </c>
      <c r="U1083" s="23" t="str">
        <f t="shared" si="590"/>
        <v/>
      </c>
      <c r="V1083" t="str">
        <f>IF(U1083="","",IF(U1083="CA HT",SUMIF('[3]Correpondance  PREPA MARG'!A:A,'Prépa marge'!T1083,'[3]Correpondance  PREPA MARG'!CO:CO),""))</f>
        <v/>
      </c>
      <c r="W1083" t="str">
        <f t="shared" si="586"/>
        <v/>
      </c>
      <c r="X1083" t="str">
        <f>IF(U1083="","",IF(AND(U1083="Marge ABACO (valeur)",X1077=""),SUMIF('[3]Correpondance  PREPA MARG'!A:A,'Prépa marge'!T1083,'[3]Correpondance  PREPA MARG'!DB:DB),""))</f>
        <v/>
      </c>
      <c r="Y1083" t="str">
        <f>IF(U1083="","",IF(U1083="Frais accessoires",SUMIF('[3]Correpondance  PREPA MARG'!A:A,'Prépa marge'!T1083,'[3]Correpondance  PREPA MARG'!AO:AO),""))</f>
        <v/>
      </c>
      <c r="Z1083" t="str">
        <f>IF(U1083="","",IF(U1083="Cotisation Centrale",SUMIF('[3]Correpondance  PREPA MARG'!A:A,'Prépa marge'!T1083,'[3]Correpondance  PREPA MARG'!BO:BO),""))</f>
        <v/>
      </c>
      <c r="AA1083" t="str">
        <f>IF(U1083="","",IF(U1083="CA HT REEL",SUMIF('[3]Correpondance  PREPA MARG'!A:A,'Prépa marge'!T1083,'[3]Correpondance  PREPA MARG'!AB:AB),""))</f>
        <v/>
      </c>
      <c r="AB1083" t="str">
        <f>IF(U1083="","",IF(U1083="CAMV REEL",SUMIF('[3]Correpondance  PREPA MARG'!A:A,'Prépa marge'!T1083,'[3]Correpondance  PREPA MARG'!BB:BB),""))</f>
        <v/>
      </c>
      <c r="AC1083" t="str">
        <f>IF(U1083="","",IF(U1083="démarque connue (valeur)",SUMIF('[3]Correpondance  PREPA MARG'!A:A,'Prépa marge'!T1083,'[3]Correpondance  PREPA MARG'!DO:DO),""))</f>
        <v/>
      </c>
      <c r="AD1083" s="2" t="str">
        <f t="shared" si="589"/>
        <v/>
      </c>
      <c r="AF1083" t="s">
        <v>20</v>
      </c>
    </row>
    <row r="1084" spans="1:32">
      <c r="A1084" s="23"/>
      <c r="B1084" s="23"/>
      <c r="C1084" s="59" t="s">
        <v>34</v>
      </c>
      <c r="D1084" s="81">
        <f t="shared" ref="D1084:L1084" si="615">IF(D1071&lt;&gt;0,D1083/D1071,0)</f>
        <v>0</v>
      </c>
      <c r="E1084" s="81">
        <f t="shared" si="615"/>
        <v>0</v>
      </c>
      <c r="F1084" s="81">
        <f t="shared" si="615"/>
        <v>0</v>
      </c>
      <c r="G1084" s="81">
        <f t="shared" si="615"/>
        <v>0</v>
      </c>
      <c r="H1084" s="81">
        <f t="shared" si="615"/>
        <v>0</v>
      </c>
      <c r="I1084" s="81">
        <f t="shared" si="615"/>
        <v>0</v>
      </c>
      <c r="J1084" s="81">
        <f t="shared" si="615"/>
        <v>0</v>
      </c>
      <c r="K1084" s="81">
        <f t="shared" si="615"/>
        <v>0</v>
      </c>
      <c r="L1084" s="81">
        <f t="shared" si="615"/>
        <v>0</v>
      </c>
      <c r="M1084" s="81">
        <f>IF(M1071&lt;&gt;0,M1083/M1071,0)</f>
        <v>0</v>
      </c>
      <c r="N1084" s="81">
        <f>IF(N1071&lt;&gt;0,N1083/N1071,0)</f>
        <v>0</v>
      </c>
      <c r="O1084" s="81">
        <f>IF(O1071&lt;&gt;0,O1083/O1071,0)</f>
        <v>0</v>
      </c>
      <c r="P1084" s="82">
        <f>IF(P1071&lt;&gt;0,P1083/P1071,0)</f>
        <v>0</v>
      </c>
      <c r="Q1084" s="23"/>
      <c r="R1084" s="83" t="s">
        <v>20</v>
      </c>
      <c r="S1084" s="97"/>
      <c r="T1084" s="23" t="str">
        <f>IF(COUNTIF('[3]Correpondance  PREPA MARG'!A:A,'Prépa marge'!C1084)=0,IF(U1083="démarque connue (valeur)","",T1083),'Prépa marge'!C1084)</f>
        <v/>
      </c>
      <c r="U1084" s="23" t="str">
        <f t="shared" si="590"/>
        <v/>
      </c>
      <c r="V1084" t="str">
        <f>IF(U1084="","",IF(U1084="CA HT",SUMIF('[3]Correpondance  PREPA MARG'!A:A,'Prépa marge'!T1084,'[3]Correpondance  PREPA MARG'!CO:CO),""))</f>
        <v/>
      </c>
      <c r="W1084" t="str">
        <f t="shared" si="586"/>
        <v/>
      </c>
      <c r="X1084" t="str">
        <f>IF(U1084="","",IF(AND(U1084="Marge ABACO (valeur)",X1078=""),SUMIF('[3]Correpondance  PREPA MARG'!A:A,'Prépa marge'!T1084,'[3]Correpondance  PREPA MARG'!DB:DB),""))</f>
        <v/>
      </c>
      <c r="Y1084" t="str">
        <f>IF(U1084="","",IF(U1084="Frais accessoires",SUMIF('[3]Correpondance  PREPA MARG'!A:A,'Prépa marge'!T1084,'[3]Correpondance  PREPA MARG'!AO:AO),""))</f>
        <v/>
      </c>
      <c r="Z1084" t="str">
        <f>IF(U1084="","",IF(U1084="Cotisation Centrale",SUMIF('[3]Correpondance  PREPA MARG'!A:A,'Prépa marge'!T1084,'[3]Correpondance  PREPA MARG'!BO:BO),""))</f>
        <v/>
      </c>
      <c r="AA1084" t="str">
        <f>IF(U1084="","",IF(U1084="CA HT REEL",SUMIF('[3]Correpondance  PREPA MARG'!A:A,'Prépa marge'!T1084,'[3]Correpondance  PREPA MARG'!AB:AB),""))</f>
        <v/>
      </c>
      <c r="AB1084" t="str">
        <f>IF(U1084="","",IF(U1084="CAMV REEL",SUMIF('[3]Correpondance  PREPA MARG'!A:A,'Prépa marge'!T1084,'[3]Correpondance  PREPA MARG'!BB:BB),""))</f>
        <v/>
      </c>
      <c r="AC1084" t="str">
        <f>IF(U1084="","",IF(U1084="démarque connue (valeur)",SUMIF('[3]Correpondance  PREPA MARG'!A:A,'Prépa marge'!T1084,'[3]Correpondance  PREPA MARG'!DO:DO),""))</f>
        <v/>
      </c>
      <c r="AD1084" s="2" t="str">
        <f t="shared" si="589"/>
        <v/>
      </c>
      <c r="AF1084" t="s">
        <v>20</v>
      </c>
    </row>
    <row r="1085" spans="1:32">
      <c r="A1085" s="23"/>
      <c r="B1085" s="23"/>
      <c r="C1085" s="59" t="s">
        <v>35</v>
      </c>
      <c r="D1085" s="98">
        <f>D1059-D1071</f>
        <v>0</v>
      </c>
      <c r="E1085" s="98">
        <f>E1059-E1071</f>
        <v>0</v>
      </c>
      <c r="F1085" s="98">
        <f>F1059-F1071</f>
        <v>0</v>
      </c>
      <c r="G1085" s="98">
        <f t="shared" ref="G1085:L1085" si="616">G1059-G1071</f>
        <v>0</v>
      </c>
      <c r="H1085" s="98">
        <f t="shared" si="616"/>
        <v>0</v>
      </c>
      <c r="I1085" s="98">
        <f t="shared" si="616"/>
        <v>0</v>
      </c>
      <c r="J1085" s="98">
        <f t="shared" si="616"/>
        <v>0</v>
      </c>
      <c r="K1085" s="98">
        <f t="shared" si="616"/>
        <v>0</v>
      </c>
      <c r="L1085" s="98">
        <f t="shared" si="616"/>
        <v>0</v>
      </c>
      <c r="M1085" s="98">
        <f>M1059-M1071</f>
        <v>0</v>
      </c>
      <c r="N1085" s="98">
        <f>N1059-N1071</f>
        <v>0</v>
      </c>
      <c r="O1085" s="98">
        <f>O1059-O1071</f>
        <v>0</v>
      </c>
      <c r="P1085" s="74">
        <f>SUM(D1085:O1085)</f>
        <v>0</v>
      </c>
      <c r="Q1085" s="23"/>
      <c r="R1085" s="57" t="s">
        <v>20</v>
      </c>
      <c r="S1085" s="92"/>
      <c r="T1085" s="23" t="str">
        <f>IF(COUNTIF('[3]Correpondance  PREPA MARG'!A:A,'Prépa marge'!C1085)=0,IF(U1084="démarque connue (valeur)","",T1084),'Prépa marge'!C1085)</f>
        <v/>
      </c>
      <c r="U1085" s="23" t="str">
        <f t="shared" si="590"/>
        <v/>
      </c>
      <c r="V1085" t="str">
        <f>IF(U1085="","",IF(U1085="CA HT",SUMIF('[3]Correpondance  PREPA MARG'!A:A,'Prépa marge'!T1085,'[3]Correpondance  PREPA MARG'!CO:CO),""))</f>
        <v/>
      </c>
      <c r="W1085" t="str">
        <f t="shared" si="586"/>
        <v/>
      </c>
      <c r="X1085" t="str">
        <f>IF(U1085="","",IF(AND(U1085="Marge ABACO (valeur)",X1079=""),SUMIF('[3]Correpondance  PREPA MARG'!A:A,'Prépa marge'!T1085,'[3]Correpondance  PREPA MARG'!DB:DB),""))</f>
        <v/>
      </c>
      <c r="Y1085" t="str">
        <f>IF(U1085="","",IF(U1085="Frais accessoires",SUMIF('[3]Correpondance  PREPA MARG'!A:A,'Prépa marge'!T1085,'[3]Correpondance  PREPA MARG'!AO:AO),""))</f>
        <v/>
      </c>
      <c r="Z1085" t="str">
        <f>IF(U1085="","",IF(U1085="Cotisation Centrale",SUMIF('[3]Correpondance  PREPA MARG'!A:A,'Prépa marge'!T1085,'[3]Correpondance  PREPA MARG'!BO:BO),""))</f>
        <v/>
      </c>
      <c r="AA1085" t="str">
        <f>IF(U1085="","",IF(U1085="CA HT REEL",SUMIF('[3]Correpondance  PREPA MARG'!A:A,'Prépa marge'!T1085,'[3]Correpondance  PREPA MARG'!AB:AB),""))</f>
        <v/>
      </c>
      <c r="AB1085" t="str">
        <f>IF(U1085="","",IF(U1085="CAMV REEL",SUMIF('[3]Correpondance  PREPA MARG'!A:A,'Prépa marge'!T1085,'[3]Correpondance  PREPA MARG'!BB:BB),""))</f>
        <v/>
      </c>
      <c r="AC1085" t="str">
        <f>IF(U1085="","",IF(U1085="démarque connue (valeur)",SUMIF('[3]Correpondance  PREPA MARG'!A:A,'Prépa marge'!T1085,'[3]Correpondance  PREPA MARG'!DO:DO),""))</f>
        <v/>
      </c>
      <c r="AD1085" s="2" t="str">
        <f t="shared" si="589"/>
        <v/>
      </c>
      <c r="AF1085" t="s">
        <v>20</v>
      </c>
    </row>
    <row r="1086" spans="1:32">
      <c r="A1086" s="23"/>
      <c r="B1086" s="23"/>
      <c r="C1086" s="59" t="s">
        <v>22</v>
      </c>
      <c r="D1086" s="99">
        <f t="shared" ref="D1086:L1086" si="617">IF(D1071&lt;&gt;0,D1085/D1071,0)</f>
        <v>0</v>
      </c>
      <c r="E1086" s="99">
        <f t="shared" si="617"/>
        <v>0</v>
      </c>
      <c r="F1086" s="99">
        <f t="shared" si="617"/>
        <v>0</v>
      </c>
      <c r="G1086" s="99">
        <f t="shared" si="617"/>
        <v>0</v>
      </c>
      <c r="H1086" s="99">
        <f t="shared" si="617"/>
        <v>0</v>
      </c>
      <c r="I1086" s="99">
        <f t="shared" si="617"/>
        <v>0</v>
      </c>
      <c r="J1086" s="99">
        <f t="shared" si="617"/>
        <v>0</v>
      </c>
      <c r="K1086" s="99">
        <f t="shared" si="617"/>
        <v>0</v>
      </c>
      <c r="L1086" s="99">
        <f t="shared" si="617"/>
        <v>0</v>
      </c>
      <c r="M1086" s="99">
        <f>IF(M1071&lt;&gt;0,M1085/M1071,0)</f>
        <v>0</v>
      </c>
      <c r="N1086" s="99">
        <f>IF(N1071&lt;&gt;0,N1085/N1071,0)</f>
        <v>0</v>
      </c>
      <c r="O1086" s="99">
        <f>IF(O1071&lt;&gt;0,O1085/O1071,0)</f>
        <v>0</v>
      </c>
      <c r="P1086" s="61">
        <f>IF(P1071&lt;&gt;0,P1085/P1071,0)</f>
        <v>0</v>
      </c>
      <c r="Q1086" s="23"/>
      <c r="R1086" s="62" t="s">
        <v>20</v>
      </c>
      <c r="S1086" s="92"/>
      <c r="T1086" s="23" t="str">
        <f>IF(COUNTIF('[3]Correpondance  PREPA MARG'!A:A,'Prépa marge'!C1086)=0,IF(U1085="démarque connue (valeur)","",T1085),'Prépa marge'!C1086)</f>
        <v/>
      </c>
      <c r="U1086" s="23" t="str">
        <f t="shared" si="590"/>
        <v/>
      </c>
      <c r="V1086" t="str">
        <f>IF(U1086="","",IF(U1086="CA HT",SUMIF('[3]Correpondance  PREPA MARG'!A:A,'Prépa marge'!T1086,'[3]Correpondance  PREPA MARG'!CO:CO),""))</f>
        <v/>
      </c>
      <c r="W1086" t="str">
        <f t="shared" si="586"/>
        <v/>
      </c>
      <c r="X1086" t="str">
        <f>IF(U1086="","",IF(AND(U1086="Marge ABACO (valeur)",X1080=""),SUMIF('[3]Correpondance  PREPA MARG'!A:A,'Prépa marge'!T1086,'[3]Correpondance  PREPA MARG'!DB:DB),""))</f>
        <v/>
      </c>
      <c r="Y1086" t="str">
        <f>IF(U1086="","",IF(U1086="Frais accessoires",SUMIF('[3]Correpondance  PREPA MARG'!A:A,'Prépa marge'!T1086,'[3]Correpondance  PREPA MARG'!AO:AO),""))</f>
        <v/>
      </c>
      <c r="Z1086" t="str">
        <f>IF(U1086="","",IF(U1086="Cotisation Centrale",SUMIF('[3]Correpondance  PREPA MARG'!A:A,'Prépa marge'!T1086,'[3]Correpondance  PREPA MARG'!BO:BO),""))</f>
        <v/>
      </c>
      <c r="AA1086" t="str">
        <f>IF(U1086="","",IF(U1086="CA HT REEL",SUMIF('[3]Correpondance  PREPA MARG'!A:A,'Prépa marge'!T1086,'[3]Correpondance  PREPA MARG'!AB:AB),""))</f>
        <v/>
      </c>
      <c r="AB1086" t="str">
        <f>IF(U1086="","",IF(U1086="CAMV REEL",SUMIF('[3]Correpondance  PREPA MARG'!A:A,'Prépa marge'!T1086,'[3]Correpondance  PREPA MARG'!BB:BB),""))</f>
        <v/>
      </c>
      <c r="AC1086" t="str">
        <f>IF(U1086="","",IF(U1086="démarque connue (valeur)",SUMIF('[3]Correpondance  PREPA MARG'!A:A,'Prépa marge'!T1086,'[3]Correpondance  PREPA MARG'!DO:DO),""))</f>
        <v/>
      </c>
      <c r="AD1086" s="2" t="str">
        <f t="shared" si="589"/>
        <v/>
      </c>
      <c r="AF1086" t="s">
        <v>20</v>
      </c>
    </row>
    <row r="1087" spans="1:32">
      <c r="A1087" s="23"/>
      <c r="B1087" s="23"/>
      <c r="C1087" s="100" t="s">
        <v>36</v>
      </c>
      <c r="D1087" s="47">
        <f t="shared" ref="D1087:L1087" si="618">D1067-D1079-D1082-D1083-D1085</f>
        <v>164.73500000000001</v>
      </c>
      <c r="E1087" s="47">
        <f t="shared" si="618"/>
        <v>0</v>
      </c>
      <c r="F1087" s="47">
        <f t="shared" si="618"/>
        <v>0</v>
      </c>
      <c r="G1087" s="47">
        <f t="shared" si="618"/>
        <v>0</v>
      </c>
      <c r="H1087" s="47">
        <f t="shared" si="618"/>
        <v>0</v>
      </c>
      <c r="I1087" s="47">
        <f t="shared" si="618"/>
        <v>0</v>
      </c>
      <c r="J1087" s="47">
        <f t="shared" si="618"/>
        <v>0</v>
      </c>
      <c r="K1087" s="47">
        <f t="shared" si="618"/>
        <v>0</v>
      </c>
      <c r="L1087" s="47">
        <f t="shared" si="618"/>
        <v>0</v>
      </c>
      <c r="M1087" s="47">
        <f>M1067-M1079-M1082-M1083-M1085</f>
        <v>0</v>
      </c>
      <c r="N1087" s="47">
        <f>N1067-N1079-N1082-N1083-N1085</f>
        <v>0</v>
      </c>
      <c r="O1087" s="47">
        <f>O1067-O1079-O1082-O1083-O1085</f>
        <v>0</v>
      </c>
      <c r="P1087" s="101">
        <f>SUM(D1087:O1087)</f>
        <v>164.73500000000001</v>
      </c>
      <c r="Q1087" s="23"/>
      <c r="R1087" s="102" t="s">
        <v>20</v>
      </c>
      <c r="S1087" s="92"/>
      <c r="T1087" s="23" t="str">
        <f>IF(COUNTIF('[3]Correpondance  PREPA MARG'!A:A,'Prépa marge'!C1087)=0,IF(U1086="démarque connue (valeur)","",T1086),'Prépa marge'!C1087)</f>
        <v/>
      </c>
      <c r="U1087" s="23" t="str">
        <f t="shared" si="590"/>
        <v/>
      </c>
      <c r="V1087" t="str">
        <f>IF(U1087="","",IF(U1087="CA HT",SUMIF('[3]Correpondance  PREPA MARG'!A:A,'Prépa marge'!T1087,'[3]Correpondance  PREPA MARG'!CO:CO),""))</f>
        <v/>
      </c>
      <c r="W1087" t="str">
        <f t="shared" si="586"/>
        <v/>
      </c>
      <c r="X1087" t="str">
        <f>IF(U1087="","",IF(AND(U1087="Marge ABACO (valeur)",X1081=""),SUMIF('[3]Correpondance  PREPA MARG'!A:A,'Prépa marge'!T1087,'[3]Correpondance  PREPA MARG'!DB:DB),""))</f>
        <v/>
      </c>
      <c r="Y1087" t="str">
        <f>IF(U1087="","",IF(U1087="Frais accessoires",SUMIF('[3]Correpondance  PREPA MARG'!A:A,'Prépa marge'!T1087,'[3]Correpondance  PREPA MARG'!AO:AO),""))</f>
        <v/>
      </c>
      <c r="Z1087" t="str">
        <f>IF(U1087="","",IF(U1087="Cotisation Centrale",SUMIF('[3]Correpondance  PREPA MARG'!A:A,'Prépa marge'!T1087,'[3]Correpondance  PREPA MARG'!BO:BO),""))</f>
        <v/>
      </c>
      <c r="AA1087" t="str">
        <f>IF(U1087="","",IF(U1087="CA HT REEL",SUMIF('[3]Correpondance  PREPA MARG'!A:A,'Prépa marge'!T1087,'[3]Correpondance  PREPA MARG'!AB:AB),""))</f>
        <v/>
      </c>
      <c r="AB1087" t="str">
        <f>IF(U1087="","",IF(U1087="CAMV REEL",SUMIF('[3]Correpondance  PREPA MARG'!A:A,'Prépa marge'!T1087,'[3]Correpondance  PREPA MARG'!BB:BB),""))</f>
        <v/>
      </c>
      <c r="AC1087" t="str">
        <f>IF(U1087="","",IF(U1087="démarque connue (valeur)",SUMIF('[3]Correpondance  PREPA MARG'!A:A,'Prépa marge'!T1087,'[3]Correpondance  PREPA MARG'!DO:DO),""))</f>
        <v/>
      </c>
      <c r="AD1087" s="2" t="str">
        <f t="shared" si="589"/>
        <v/>
      </c>
      <c r="AF1087" t="s">
        <v>20</v>
      </c>
    </row>
    <row r="1088" spans="1:32">
      <c r="A1088" s="23"/>
      <c r="B1088" s="23"/>
      <c r="C1088" s="50" t="s">
        <v>37</v>
      </c>
      <c r="D1088" s="67">
        <f t="shared" ref="D1088:L1088" si="619">D1080+D1081+D1084+D1086</f>
        <v>1.4999999999999999E-2</v>
      </c>
      <c r="E1088" s="67">
        <f t="shared" si="619"/>
        <v>1.4999999999999999E-2</v>
      </c>
      <c r="F1088" s="67">
        <f t="shared" si="619"/>
        <v>1.4999999999999999E-2</v>
      </c>
      <c r="G1088" s="67">
        <f t="shared" si="619"/>
        <v>1.4999999999999999E-2</v>
      </c>
      <c r="H1088" s="67">
        <f t="shared" si="619"/>
        <v>1.4999999999999999E-2</v>
      </c>
      <c r="I1088" s="67">
        <f t="shared" si="619"/>
        <v>1.4999999999999999E-2</v>
      </c>
      <c r="J1088" s="67">
        <f t="shared" si="619"/>
        <v>1.4999999999999999E-2</v>
      </c>
      <c r="K1088" s="67">
        <f t="shared" si="619"/>
        <v>1.4999999999999999E-2</v>
      </c>
      <c r="L1088" s="67">
        <f t="shared" si="619"/>
        <v>1.4999999999999999E-2</v>
      </c>
      <c r="M1088" s="67">
        <f>M1080+M1081+M1084+M1086</f>
        <v>1.4999999999999999E-2</v>
      </c>
      <c r="N1088" s="67">
        <f>N1080+N1081+N1084+N1086</f>
        <v>1.4999999999999999E-2</v>
      </c>
      <c r="O1088" s="67">
        <f>O1080+O1081+O1084+O1086</f>
        <v>1.4999999999999999E-2</v>
      </c>
      <c r="P1088" s="67">
        <f>P1080+P1081+P1084+P1086</f>
        <v>1.5000000000000001E-2</v>
      </c>
      <c r="Q1088" s="23"/>
      <c r="R1088" s="68" t="s">
        <v>20</v>
      </c>
      <c r="S1088" s="92"/>
      <c r="T1088" s="23" t="str">
        <f>IF(COUNTIF('[3]Correpondance  PREPA MARG'!A:A,'Prépa marge'!C1088)=0,IF(U1087="démarque connue (valeur)","",T1087),'Prépa marge'!C1088)</f>
        <v/>
      </c>
      <c r="U1088" s="23" t="str">
        <f t="shared" si="590"/>
        <v/>
      </c>
      <c r="V1088" t="str">
        <f>IF(U1088="","",IF(U1088="CA HT",SUMIF('[3]Correpondance  PREPA MARG'!A:A,'Prépa marge'!T1088,'[3]Correpondance  PREPA MARG'!CO:CO),""))</f>
        <v/>
      </c>
      <c r="W1088" t="str">
        <f t="shared" si="586"/>
        <v/>
      </c>
      <c r="X1088" t="str">
        <f>IF(U1088="","",IF(AND(U1088="Marge ABACO (valeur)",X1082=""),SUMIF('[3]Correpondance  PREPA MARG'!A:A,'Prépa marge'!T1088,'[3]Correpondance  PREPA MARG'!DB:DB),""))</f>
        <v/>
      </c>
      <c r="Y1088" t="str">
        <f>IF(U1088="","",IF(U1088="Frais accessoires",SUMIF('[3]Correpondance  PREPA MARG'!A:A,'Prépa marge'!T1088,'[3]Correpondance  PREPA MARG'!AO:AO),""))</f>
        <v/>
      </c>
      <c r="Z1088" t="str">
        <f>IF(U1088="","",IF(U1088="Cotisation Centrale",SUMIF('[3]Correpondance  PREPA MARG'!A:A,'Prépa marge'!T1088,'[3]Correpondance  PREPA MARG'!BO:BO),""))</f>
        <v/>
      </c>
      <c r="AA1088" t="str">
        <f>IF(U1088="","",IF(U1088="CA HT REEL",SUMIF('[3]Correpondance  PREPA MARG'!A:A,'Prépa marge'!T1088,'[3]Correpondance  PREPA MARG'!AB:AB),""))</f>
        <v/>
      </c>
      <c r="AB1088" t="str">
        <f>IF(U1088="","",IF(U1088="CAMV REEL",SUMIF('[3]Correpondance  PREPA MARG'!A:A,'Prépa marge'!T1088,'[3]Correpondance  PREPA MARG'!BB:BB),""))</f>
        <v/>
      </c>
      <c r="AC1088" t="str">
        <f>IF(U1088="","",IF(U1088="démarque connue (valeur)",SUMIF('[3]Correpondance  PREPA MARG'!A:A,'Prépa marge'!T1088,'[3]Correpondance  PREPA MARG'!DO:DO),""))</f>
        <v/>
      </c>
      <c r="AD1088" s="2" t="str">
        <f t="shared" si="589"/>
        <v/>
      </c>
      <c r="AF1088" t="s">
        <v>20</v>
      </c>
    </row>
    <row r="1089" spans="1:32">
      <c r="A1089" s="23"/>
      <c r="B1089" s="23"/>
      <c r="C1089" s="50" t="s">
        <v>38</v>
      </c>
      <c r="D1089" s="103">
        <f t="shared" ref="D1089:L1089" si="620">D1079+D1082+D1083+D1085</f>
        <v>8.2650000000000006</v>
      </c>
      <c r="E1089" s="103">
        <f t="shared" si="620"/>
        <v>0</v>
      </c>
      <c r="F1089" s="103">
        <f t="shared" si="620"/>
        <v>0</v>
      </c>
      <c r="G1089" s="103">
        <f t="shared" si="620"/>
        <v>0</v>
      </c>
      <c r="H1089" s="103">
        <f t="shared" si="620"/>
        <v>0</v>
      </c>
      <c r="I1089" s="103">
        <f t="shared" si="620"/>
        <v>0</v>
      </c>
      <c r="J1089" s="103">
        <f t="shared" si="620"/>
        <v>0</v>
      </c>
      <c r="K1089" s="103">
        <f t="shared" si="620"/>
        <v>0</v>
      </c>
      <c r="L1089" s="103">
        <f t="shared" si="620"/>
        <v>0</v>
      </c>
      <c r="M1089" s="103">
        <f>M1079+M1082+M1083+M1085</f>
        <v>0</v>
      </c>
      <c r="N1089" s="103">
        <f>N1079+N1082+N1083+N1085</f>
        <v>0</v>
      </c>
      <c r="O1089" s="103">
        <f>O1079+O1082+O1083+O1085</f>
        <v>0</v>
      </c>
      <c r="P1089" s="103">
        <f>P1079+P1082+P1083+P1085</f>
        <v>8.2650000000000006</v>
      </c>
      <c r="Q1089" s="23"/>
      <c r="R1089" s="104" t="s">
        <v>20</v>
      </c>
      <c r="S1089" s="92"/>
      <c r="T1089" s="23" t="str">
        <f>IF(COUNTIF('[3]Correpondance  PREPA MARG'!A:A,'Prépa marge'!C1089)=0,IF(U1088="démarque connue (valeur)","",T1088),'Prépa marge'!C1089)</f>
        <v/>
      </c>
      <c r="U1089" s="23" t="str">
        <f t="shared" si="590"/>
        <v/>
      </c>
      <c r="V1089" t="str">
        <f>IF(U1089="","",IF(U1089="CA HT",SUMIF('[3]Correpondance  PREPA MARG'!A:A,'Prépa marge'!T1089,'[3]Correpondance  PREPA MARG'!CO:CO),""))</f>
        <v/>
      </c>
      <c r="W1089" t="str">
        <f t="shared" si="586"/>
        <v/>
      </c>
      <c r="X1089" t="str">
        <f>IF(U1089="","",IF(AND(U1089="Marge ABACO (valeur)",X1083=""),SUMIF('[3]Correpondance  PREPA MARG'!A:A,'Prépa marge'!T1089,'[3]Correpondance  PREPA MARG'!DB:DB),""))</f>
        <v/>
      </c>
      <c r="Y1089" t="str">
        <f>IF(U1089="","",IF(U1089="Frais accessoires",SUMIF('[3]Correpondance  PREPA MARG'!A:A,'Prépa marge'!T1089,'[3]Correpondance  PREPA MARG'!AO:AO),""))</f>
        <v/>
      </c>
      <c r="Z1089" t="str">
        <f>IF(U1089="","",IF(U1089="Cotisation Centrale",SUMIF('[3]Correpondance  PREPA MARG'!A:A,'Prépa marge'!T1089,'[3]Correpondance  PREPA MARG'!BO:BO),""))</f>
        <v/>
      </c>
      <c r="AA1089" t="str">
        <f>IF(U1089="","",IF(U1089="CA HT REEL",SUMIF('[3]Correpondance  PREPA MARG'!A:A,'Prépa marge'!T1089,'[3]Correpondance  PREPA MARG'!AB:AB),""))</f>
        <v/>
      </c>
      <c r="AB1089" t="str">
        <f>IF(U1089="","",IF(U1089="CAMV REEL",SUMIF('[3]Correpondance  PREPA MARG'!A:A,'Prépa marge'!T1089,'[3]Correpondance  PREPA MARG'!BB:BB),""))</f>
        <v/>
      </c>
      <c r="AC1089" t="str">
        <f>IF(U1089="","",IF(U1089="démarque connue (valeur)",SUMIF('[3]Correpondance  PREPA MARG'!A:A,'Prépa marge'!T1089,'[3]Correpondance  PREPA MARG'!DO:DO),""))</f>
        <v/>
      </c>
      <c r="AD1089" s="2" t="str">
        <f t="shared" si="589"/>
        <v/>
      </c>
      <c r="AF1089" t="s">
        <v>20</v>
      </c>
    </row>
    <row r="1090" spans="1:32">
      <c r="A1090" s="23"/>
      <c r="B1090" s="23"/>
      <c r="C1090" s="23"/>
      <c r="D1090" s="23"/>
      <c r="E1090" s="23"/>
      <c r="F1090" s="23"/>
      <c r="G1090" s="23"/>
      <c r="H1090" s="23"/>
      <c r="I1090" s="23"/>
      <c r="J1090" s="23"/>
      <c r="K1090" s="23"/>
      <c r="L1090" s="23"/>
      <c r="M1090" s="23"/>
      <c r="N1090" s="23"/>
      <c r="O1090" s="23"/>
      <c r="P1090" s="23"/>
      <c r="Q1090" s="23"/>
      <c r="R1090" s="29" t="s">
        <v>20</v>
      </c>
      <c r="S1090" s="23"/>
      <c r="T1090" s="23" t="str">
        <f>IF(COUNTIF('[3]Correpondance  PREPA MARG'!A:A,'Prépa marge'!C1090)=0,IF(U1089="démarque connue (valeur)","",T1089),'Prépa marge'!C1090)</f>
        <v/>
      </c>
      <c r="U1090" s="23" t="str">
        <f t="shared" si="590"/>
        <v/>
      </c>
      <c r="V1090" t="str">
        <f>IF(U1090="","",IF(U1090="CA HT",SUMIF('[3]Correpondance  PREPA MARG'!A:A,'Prépa marge'!T1090,'[3]Correpondance  PREPA MARG'!CO:CO),""))</f>
        <v/>
      </c>
      <c r="W1090" t="str">
        <f t="shared" si="586"/>
        <v/>
      </c>
      <c r="X1090" t="str">
        <f>IF(U1090="","",IF(AND(U1090="Marge ABACO (valeur)",X1084=""),SUMIF('[3]Correpondance  PREPA MARG'!A:A,'Prépa marge'!T1090,'[3]Correpondance  PREPA MARG'!DB:DB),""))</f>
        <v/>
      </c>
      <c r="Y1090" t="str">
        <f>IF(U1090="","",IF(U1090="Frais accessoires",SUMIF('[3]Correpondance  PREPA MARG'!A:A,'Prépa marge'!T1090,'[3]Correpondance  PREPA MARG'!AO:AO),""))</f>
        <v/>
      </c>
      <c r="Z1090" t="str">
        <f>IF(U1090="","",IF(U1090="Cotisation Centrale",SUMIF('[3]Correpondance  PREPA MARG'!A:A,'Prépa marge'!T1090,'[3]Correpondance  PREPA MARG'!BO:BO),""))</f>
        <v/>
      </c>
      <c r="AA1090" t="str">
        <f>IF(U1090="","",IF(U1090="CA HT REEL",SUMIF('[3]Correpondance  PREPA MARG'!A:A,'Prépa marge'!T1090,'[3]Correpondance  PREPA MARG'!AB:AB),""))</f>
        <v/>
      </c>
      <c r="AB1090" t="str">
        <f>IF(U1090="","",IF(U1090="CAMV REEL",SUMIF('[3]Correpondance  PREPA MARG'!A:A,'Prépa marge'!T1090,'[3]Correpondance  PREPA MARG'!BB:BB),""))</f>
        <v/>
      </c>
      <c r="AC1090" t="str">
        <f>IF(U1090="","",IF(U1090="démarque connue (valeur)",SUMIF('[3]Correpondance  PREPA MARG'!A:A,'Prépa marge'!T1090,'[3]Correpondance  PREPA MARG'!DO:DO),""))</f>
        <v/>
      </c>
      <c r="AD1090" s="2" t="str">
        <f t="shared" si="589"/>
        <v/>
      </c>
      <c r="AF1090" t="s">
        <v>20</v>
      </c>
    </row>
    <row r="1091" spans="1:32">
      <c r="A1091" s="23"/>
      <c r="B1091" s="23"/>
      <c r="C1091" s="30" t="s">
        <v>39</v>
      </c>
      <c r="D1091" s="105"/>
      <c r="E1091" s="105"/>
      <c r="F1091" s="105"/>
      <c r="G1091" s="105"/>
      <c r="H1091" s="105"/>
      <c r="I1091" s="105"/>
      <c r="J1091" s="105"/>
      <c r="K1091" s="105"/>
      <c r="L1091" s="105"/>
      <c r="M1091" s="105"/>
      <c r="N1091" s="105"/>
      <c r="O1091" s="105"/>
      <c r="P1091" s="32"/>
      <c r="Q1091" s="23"/>
      <c r="R1091" s="33" t="s">
        <v>20</v>
      </c>
      <c r="S1091" s="92"/>
      <c r="T1091" s="23" t="str">
        <f>IF(COUNTIF('[3]Correpondance  PREPA MARG'!A:A,'Prépa marge'!C1091)=0,IF(U1090="démarque connue (valeur)","",T1090),'Prépa marge'!C1091)</f>
        <v/>
      </c>
      <c r="U1091" s="23" t="str">
        <f t="shared" si="590"/>
        <v/>
      </c>
      <c r="V1091" t="str">
        <f>IF(U1091="","",IF(U1091="CA HT",SUMIF('[3]Correpondance  PREPA MARG'!A:A,'Prépa marge'!T1091,'[3]Correpondance  PREPA MARG'!CO:CO),""))</f>
        <v/>
      </c>
      <c r="W1091" t="str">
        <f t="shared" si="586"/>
        <v/>
      </c>
      <c r="X1091" t="str">
        <f>IF(U1091="","",IF(AND(U1091="Marge ABACO (valeur)",X1085=""),SUMIF('[3]Correpondance  PREPA MARG'!A:A,'Prépa marge'!T1091,'[3]Correpondance  PREPA MARG'!DB:DB),""))</f>
        <v/>
      </c>
      <c r="Y1091" t="str">
        <f>IF(U1091="","",IF(U1091="Frais accessoires",SUMIF('[3]Correpondance  PREPA MARG'!A:A,'Prépa marge'!T1091,'[3]Correpondance  PREPA MARG'!AO:AO),""))</f>
        <v/>
      </c>
      <c r="Z1091" t="str">
        <f>IF(U1091="","",IF(U1091="Cotisation Centrale",SUMIF('[3]Correpondance  PREPA MARG'!A:A,'Prépa marge'!T1091,'[3]Correpondance  PREPA MARG'!BO:BO),""))</f>
        <v/>
      </c>
      <c r="AA1091" t="str">
        <f>IF(U1091="","",IF(U1091="CA HT REEL",SUMIF('[3]Correpondance  PREPA MARG'!A:A,'Prépa marge'!T1091,'[3]Correpondance  PREPA MARG'!AB:AB),""))</f>
        <v/>
      </c>
      <c r="AB1091" t="str">
        <f>IF(U1091="","",IF(U1091="CAMV REEL",SUMIF('[3]Correpondance  PREPA MARG'!A:A,'Prépa marge'!T1091,'[3]Correpondance  PREPA MARG'!BB:BB),""))</f>
        <v/>
      </c>
      <c r="AC1091" t="str">
        <f>IF(U1091="","",IF(U1091="démarque connue (valeur)",SUMIF('[3]Correpondance  PREPA MARG'!A:A,'Prépa marge'!T1091,'[3]Correpondance  PREPA MARG'!DO:DO),""))</f>
        <v/>
      </c>
      <c r="AD1091" s="2" t="str">
        <f t="shared" si="589"/>
        <v/>
      </c>
      <c r="AF1091" t="s">
        <v>20</v>
      </c>
    </row>
    <row r="1092" spans="1:32">
      <c r="A1092" s="23"/>
      <c r="B1092" s="23"/>
      <c r="C1092" s="106" t="s">
        <v>40</v>
      </c>
      <c r="D1092" s="107">
        <f t="shared" ref="D1092:L1092" si="621">IF(D1071&lt;&gt;0,D1087/D1071,0)</f>
        <v>0.29897459165154266</v>
      </c>
      <c r="E1092" s="107">
        <f t="shared" si="621"/>
        <v>0</v>
      </c>
      <c r="F1092" s="107">
        <f t="shared" si="621"/>
        <v>0</v>
      </c>
      <c r="G1092" s="107">
        <f t="shared" si="621"/>
        <v>0</v>
      </c>
      <c r="H1092" s="107">
        <f t="shared" si="621"/>
        <v>0</v>
      </c>
      <c r="I1092" s="107">
        <f t="shared" si="621"/>
        <v>0</v>
      </c>
      <c r="J1092" s="107">
        <f t="shared" si="621"/>
        <v>0</v>
      </c>
      <c r="K1092" s="107">
        <f t="shared" si="621"/>
        <v>0</v>
      </c>
      <c r="L1092" s="107">
        <f t="shared" si="621"/>
        <v>0</v>
      </c>
      <c r="M1092" s="107">
        <f>IF(M1071&lt;&gt;0,M1087/M1071,0)</f>
        <v>0</v>
      </c>
      <c r="N1092" s="107">
        <f>IF(N1071&lt;&gt;0,N1087/N1071,0)</f>
        <v>0</v>
      </c>
      <c r="O1092" s="107">
        <f>IF(O1071&lt;&gt;0,O1087/O1071,0)</f>
        <v>0</v>
      </c>
      <c r="P1092" s="107">
        <f>IF(P1071&lt;&gt;0,P1087/P1071,0)</f>
        <v>0.29897459165154266</v>
      </c>
      <c r="Q1092" s="23"/>
      <c r="R1092" s="108" t="s">
        <v>20</v>
      </c>
      <c r="S1092" s="92"/>
      <c r="T1092" s="23" t="str">
        <f>IF(COUNTIF('[3]Correpondance  PREPA MARG'!A:A,'Prépa marge'!C1092)=0,IF(U1091="démarque connue (valeur)","",T1091),'Prépa marge'!C1092)</f>
        <v/>
      </c>
      <c r="U1092" s="23" t="str">
        <f t="shared" si="590"/>
        <v/>
      </c>
      <c r="V1092" t="str">
        <f>IF(U1092="","",IF(U1092="CA HT",SUMIF('[3]Correpondance  PREPA MARG'!A:A,'Prépa marge'!T1092,'[3]Correpondance  PREPA MARG'!CO:CO),""))</f>
        <v/>
      </c>
      <c r="W1092" t="str">
        <f t="shared" si="586"/>
        <v/>
      </c>
      <c r="X1092" t="str">
        <f>IF(U1092="","",IF(AND(U1092="Marge ABACO (valeur)",X1086=""),SUMIF('[3]Correpondance  PREPA MARG'!A:A,'Prépa marge'!T1092,'[3]Correpondance  PREPA MARG'!DB:DB),""))</f>
        <v/>
      </c>
      <c r="Y1092" t="str">
        <f>IF(U1092="","",IF(U1092="Frais accessoires",SUMIF('[3]Correpondance  PREPA MARG'!A:A,'Prépa marge'!T1092,'[3]Correpondance  PREPA MARG'!AO:AO),""))</f>
        <v/>
      </c>
      <c r="Z1092" t="str">
        <f>IF(U1092="","",IF(U1092="Cotisation Centrale",SUMIF('[3]Correpondance  PREPA MARG'!A:A,'Prépa marge'!T1092,'[3]Correpondance  PREPA MARG'!BO:BO),""))</f>
        <v/>
      </c>
      <c r="AA1092" t="str">
        <f>IF(U1092="","",IF(U1092="CA HT REEL",SUMIF('[3]Correpondance  PREPA MARG'!A:A,'Prépa marge'!T1092,'[3]Correpondance  PREPA MARG'!AB:AB),""))</f>
        <v/>
      </c>
      <c r="AB1092" t="str">
        <f>IF(U1092="","",IF(U1092="CAMV REEL",SUMIF('[3]Correpondance  PREPA MARG'!A:A,'Prépa marge'!T1092,'[3]Correpondance  PREPA MARG'!BB:BB),""))</f>
        <v/>
      </c>
      <c r="AC1092" t="str">
        <f>IF(U1092="","",IF(U1092="démarque connue (valeur)",SUMIF('[3]Correpondance  PREPA MARG'!A:A,'Prépa marge'!T1092,'[3]Correpondance  PREPA MARG'!DO:DO),""))</f>
        <v/>
      </c>
      <c r="AD1092" s="2" t="str">
        <f t="shared" si="589"/>
        <v/>
      </c>
      <c r="AF1092" t="s">
        <v>20</v>
      </c>
    </row>
    <row r="1093" spans="1:32">
      <c r="A1093" s="23"/>
      <c r="B1093" s="23"/>
      <c r="C1093" s="109" t="s">
        <v>41</v>
      </c>
      <c r="D1093" s="110">
        <f>D1087</f>
        <v>164.73500000000001</v>
      </c>
      <c r="E1093" s="110">
        <f t="shared" ref="E1093:L1093" si="622">D1093+E1087</f>
        <v>164.73500000000001</v>
      </c>
      <c r="F1093" s="110">
        <f t="shared" si="622"/>
        <v>164.73500000000001</v>
      </c>
      <c r="G1093" s="110">
        <f t="shared" si="622"/>
        <v>164.73500000000001</v>
      </c>
      <c r="H1093" s="110">
        <f t="shared" si="622"/>
        <v>164.73500000000001</v>
      </c>
      <c r="I1093" s="110">
        <f t="shared" si="622"/>
        <v>164.73500000000001</v>
      </c>
      <c r="J1093" s="110">
        <f t="shared" si="622"/>
        <v>164.73500000000001</v>
      </c>
      <c r="K1093" s="110">
        <f t="shared" si="622"/>
        <v>164.73500000000001</v>
      </c>
      <c r="L1093" s="110">
        <f t="shared" si="622"/>
        <v>164.73500000000001</v>
      </c>
      <c r="M1093" s="110">
        <f>L1093+M1087</f>
        <v>164.73500000000001</v>
      </c>
      <c r="N1093" s="110">
        <f>M1093+N1087</f>
        <v>164.73500000000001</v>
      </c>
      <c r="O1093" s="110">
        <f>N1093+O1087</f>
        <v>164.73500000000001</v>
      </c>
      <c r="P1093" s="111"/>
      <c r="Q1093" s="23"/>
      <c r="R1093" s="112" t="s">
        <v>20</v>
      </c>
      <c r="S1093" s="92"/>
      <c r="T1093" s="23" t="str">
        <f>IF(COUNTIF('[3]Correpondance  PREPA MARG'!A:A,'Prépa marge'!C1093)=0,IF(U1092="démarque connue (valeur)","",T1092),'Prépa marge'!C1093)</f>
        <v/>
      </c>
      <c r="U1093" s="23" t="str">
        <f t="shared" si="590"/>
        <v/>
      </c>
      <c r="V1093" t="str">
        <f>IF(U1093="","",IF(U1093="CA HT",SUMIF('[3]Correpondance  PREPA MARG'!A:A,'Prépa marge'!T1093,'[3]Correpondance  PREPA MARG'!CO:CO),""))</f>
        <v/>
      </c>
      <c r="W1093" t="str">
        <f t="shared" si="586"/>
        <v/>
      </c>
      <c r="X1093" t="str">
        <f>IF(U1093="","",IF(AND(U1093="Marge ABACO (valeur)",X1087=""),SUMIF('[3]Correpondance  PREPA MARG'!A:A,'Prépa marge'!T1093,'[3]Correpondance  PREPA MARG'!DB:DB),""))</f>
        <v/>
      </c>
      <c r="Y1093" t="str">
        <f>IF(U1093="","",IF(U1093="Frais accessoires",SUMIF('[3]Correpondance  PREPA MARG'!A:A,'Prépa marge'!T1093,'[3]Correpondance  PREPA MARG'!AO:AO),""))</f>
        <v/>
      </c>
      <c r="Z1093" t="str">
        <f>IF(U1093="","",IF(U1093="Cotisation Centrale",SUMIF('[3]Correpondance  PREPA MARG'!A:A,'Prépa marge'!T1093,'[3]Correpondance  PREPA MARG'!BO:BO),""))</f>
        <v/>
      </c>
      <c r="AA1093" t="str">
        <f>IF(U1093="","",IF(U1093="CA HT REEL",SUMIF('[3]Correpondance  PREPA MARG'!A:A,'Prépa marge'!T1093,'[3]Correpondance  PREPA MARG'!AB:AB),""))</f>
        <v/>
      </c>
      <c r="AB1093" t="str">
        <f>IF(U1093="","",IF(U1093="CAMV REEL",SUMIF('[3]Correpondance  PREPA MARG'!A:A,'Prépa marge'!T1093,'[3]Correpondance  PREPA MARG'!BB:BB),""))</f>
        <v/>
      </c>
      <c r="AC1093" t="str">
        <f>IF(U1093="","",IF(U1093="démarque connue (valeur)",SUMIF('[3]Correpondance  PREPA MARG'!A:A,'Prépa marge'!T1093,'[3]Correpondance  PREPA MARG'!DO:DO),""))</f>
        <v/>
      </c>
      <c r="AD1093" s="2" t="str">
        <f t="shared" si="589"/>
        <v/>
      </c>
      <c r="AF1093" t="s">
        <v>20</v>
      </c>
    </row>
    <row r="1094" spans="1:32">
      <c r="A1094" s="23"/>
      <c r="B1094" s="23"/>
      <c r="C1094" s="109" t="s">
        <v>42</v>
      </c>
      <c r="D1094" s="110">
        <f>D1071</f>
        <v>551</v>
      </c>
      <c r="E1094" s="110">
        <f t="shared" ref="E1094:L1094" si="623">D1094+E1071</f>
        <v>551</v>
      </c>
      <c r="F1094" s="110">
        <f t="shared" si="623"/>
        <v>551</v>
      </c>
      <c r="G1094" s="110">
        <f t="shared" si="623"/>
        <v>551</v>
      </c>
      <c r="H1094" s="110">
        <f t="shared" si="623"/>
        <v>551</v>
      </c>
      <c r="I1094" s="110">
        <f t="shared" si="623"/>
        <v>551</v>
      </c>
      <c r="J1094" s="110">
        <f t="shared" si="623"/>
        <v>551</v>
      </c>
      <c r="K1094" s="110">
        <f t="shared" si="623"/>
        <v>551</v>
      </c>
      <c r="L1094" s="110">
        <f t="shared" si="623"/>
        <v>551</v>
      </c>
      <c r="M1094" s="110">
        <f>L1094+M1071</f>
        <v>551</v>
      </c>
      <c r="N1094" s="110">
        <f>M1094+N1071</f>
        <v>551</v>
      </c>
      <c r="O1094" s="110">
        <f>N1094+O1071</f>
        <v>551</v>
      </c>
      <c r="P1094" s="111"/>
      <c r="Q1094" s="23"/>
      <c r="R1094" s="112" t="s">
        <v>20</v>
      </c>
      <c r="S1094" s="92"/>
      <c r="T1094" s="23" t="str">
        <f>IF(COUNTIF('[3]Correpondance  PREPA MARG'!A:A,'Prépa marge'!C1094)=0,IF(U1093="démarque connue (valeur)","",T1093),'Prépa marge'!C1094)</f>
        <v/>
      </c>
      <c r="U1094" s="23" t="str">
        <f t="shared" si="590"/>
        <v/>
      </c>
      <c r="V1094" t="str">
        <f>IF(U1094="","",IF(U1094="CA HT",SUMIF('[3]Correpondance  PREPA MARG'!A:A,'Prépa marge'!T1094,'[3]Correpondance  PREPA MARG'!CO:CO),""))</f>
        <v/>
      </c>
      <c r="W1094" t="str">
        <f t="shared" si="586"/>
        <v/>
      </c>
      <c r="X1094" t="str">
        <f>IF(U1094="","",IF(AND(U1094="Marge ABACO (valeur)",X1088=""),SUMIF('[3]Correpondance  PREPA MARG'!A:A,'Prépa marge'!T1094,'[3]Correpondance  PREPA MARG'!DB:DB),""))</f>
        <v/>
      </c>
      <c r="Y1094" t="str">
        <f>IF(U1094="","",IF(U1094="Frais accessoires",SUMIF('[3]Correpondance  PREPA MARG'!A:A,'Prépa marge'!T1094,'[3]Correpondance  PREPA MARG'!AO:AO),""))</f>
        <v/>
      </c>
      <c r="Z1094" t="str">
        <f>IF(U1094="","",IF(U1094="Cotisation Centrale",SUMIF('[3]Correpondance  PREPA MARG'!A:A,'Prépa marge'!T1094,'[3]Correpondance  PREPA MARG'!BO:BO),""))</f>
        <v/>
      </c>
      <c r="AA1094" t="str">
        <f>IF(U1094="","",IF(U1094="CA HT REEL",SUMIF('[3]Correpondance  PREPA MARG'!A:A,'Prépa marge'!T1094,'[3]Correpondance  PREPA MARG'!AB:AB),""))</f>
        <v/>
      </c>
      <c r="AB1094" t="str">
        <f>IF(U1094="","",IF(U1094="CAMV REEL",SUMIF('[3]Correpondance  PREPA MARG'!A:A,'Prépa marge'!T1094,'[3]Correpondance  PREPA MARG'!BB:BB),""))</f>
        <v/>
      </c>
      <c r="AC1094" t="str">
        <f>IF(U1094="","",IF(U1094="démarque connue (valeur)",SUMIF('[3]Correpondance  PREPA MARG'!A:A,'Prépa marge'!T1094,'[3]Correpondance  PREPA MARG'!DO:DO),""))</f>
        <v/>
      </c>
      <c r="AD1094" s="2" t="str">
        <f t="shared" si="589"/>
        <v/>
      </c>
      <c r="AF1094" t="s">
        <v>20</v>
      </c>
    </row>
    <row r="1095" spans="1:32" ht="15.75" thickBot="1">
      <c r="A1095" s="23"/>
      <c r="B1095" s="23"/>
      <c r="C1095" s="113" t="s">
        <v>43</v>
      </c>
      <c r="D1095" s="114">
        <f>D1092</f>
        <v>0.29897459165154266</v>
      </c>
      <c r="E1095" s="114">
        <f t="shared" ref="E1095:L1095" si="624">IF(E1071&lt;&gt;0,E1093/E1094,0)</f>
        <v>0</v>
      </c>
      <c r="F1095" s="114">
        <f t="shared" si="624"/>
        <v>0</v>
      </c>
      <c r="G1095" s="114">
        <f t="shared" si="624"/>
        <v>0</v>
      </c>
      <c r="H1095" s="114">
        <f t="shared" si="624"/>
        <v>0</v>
      </c>
      <c r="I1095" s="114">
        <f t="shared" si="624"/>
        <v>0</v>
      </c>
      <c r="J1095" s="114">
        <f t="shared" si="624"/>
        <v>0</v>
      </c>
      <c r="K1095" s="114">
        <f t="shared" si="624"/>
        <v>0</v>
      </c>
      <c r="L1095" s="114">
        <f t="shared" si="624"/>
        <v>0</v>
      </c>
      <c r="M1095" s="114">
        <f>IF(M1071&lt;&gt;0,M1093/M1094,0)</f>
        <v>0</v>
      </c>
      <c r="N1095" s="114">
        <f>IF(N1071&lt;&gt;0,N1093/N1094,0)</f>
        <v>0</v>
      </c>
      <c r="O1095" s="114">
        <f>IF(O1071&lt;&gt;0,O1093/O1094,0)</f>
        <v>0</v>
      </c>
      <c r="P1095" s="115"/>
      <c r="Q1095" s="23"/>
      <c r="R1095" s="116" t="s">
        <v>20</v>
      </c>
      <c r="S1095" s="92"/>
      <c r="T1095" s="23" t="str">
        <f>IF(COUNTIF('[3]Correpondance  PREPA MARG'!A:A,'Prépa marge'!C1095)=0,IF(U1094="démarque connue (valeur)","",T1094),'Prépa marge'!C1095)</f>
        <v/>
      </c>
      <c r="U1095" s="23" t="str">
        <f t="shared" si="590"/>
        <v/>
      </c>
      <c r="V1095" t="str">
        <f>IF(U1095="","",IF(U1095="CA HT",SUMIF('[3]Correpondance  PREPA MARG'!A:A,'Prépa marge'!T1095,'[3]Correpondance  PREPA MARG'!CO:CO),""))</f>
        <v/>
      </c>
      <c r="W1095" t="str">
        <f t="shared" ref="W1095:W1158" si="625">IF(AND(V1094&lt;&gt;"",X1096&lt;&gt;""),V1094-X1096,"")</f>
        <v/>
      </c>
      <c r="X1095" t="str">
        <f>IF(U1095="","",IF(AND(U1095="Marge ABACO (valeur)",X1089=""),SUMIF('[3]Correpondance  PREPA MARG'!A:A,'Prépa marge'!T1095,'[3]Correpondance  PREPA MARG'!DB:DB),""))</f>
        <v/>
      </c>
      <c r="Y1095" t="str">
        <f>IF(U1095="","",IF(U1095="Frais accessoires",SUMIF('[3]Correpondance  PREPA MARG'!A:A,'Prépa marge'!T1095,'[3]Correpondance  PREPA MARG'!AO:AO),""))</f>
        <v/>
      </c>
      <c r="Z1095" t="str">
        <f>IF(U1095="","",IF(U1095="Cotisation Centrale",SUMIF('[3]Correpondance  PREPA MARG'!A:A,'Prépa marge'!T1095,'[3]Correpondance  PREPA MARG'!BO:BO),""))</f>
        <v/>
      </c>
      <c r="AA1095" t="str">
        <f>IF(U1095="","",IF(U1095="CA HT REEL",SUMIF('[3]Correpondance  PREPA MARG'!A:A,'Prépa marge'!T1095,'[3]Correpondance  PREPA MARG'!AB:AB),""))</f>
        <v/>
      </c>
      <c r="AB1095" t="str">
        <f>IF(U1095="","",IF(U1095="CAMV REEL",SUMIF('[3]Correpondance  PREPA MARG'!A:A,'Prépa marge'!T1095,'[3]Correpondance  PREPA MARG'!BB:BB),""))</f>
        <v/>
      </c>
      <c r="AC1095" t="str">
        <f>IF(U1095="","",IF(U1095="démarque connue (valeur)",SUMIF('[3]Correpondance  PREPA MARG'!A:A,'Prépa marge'!T1095,'[3]Correpondance  PREPA MARG'!DO:DO),""))</f>
        <v/>
      </c>
      <c r="AD1095" s="2" t="str">
        <f t="shared" si="589"/>
        <v/>
      </c>
      <c r="AF1095" t="s">
        <v>20</v>
      </c>
    </row>
    <row r="1096" spans="1:32" ht="15.75" thickBot="1">
      <c r="A1096" s="23"/>
      <c r="B1096" s="23"/>
      <c r="C1096" s="117" t="s">
        <v>44</v>
      </c>
      <c r="D1096" s="119" t="s">
        <v>11</v>
      </c>
      <c r="E1096" s="119" t="s">
        <v>11</v>
      </c>
      <c r="F1096" s="119" t="s">
        <v>11</v>
      </c>
      <c r="G1096" s="119" t="s">
        <v>11</v>
      </c>
      <c r="H1096" s="119" t="s">
        <v>11</v>
      </c>
      <c r="I1096" s="119" t="s">
        <v>14</v>
      </c>
      <c r="J1096" s="119" t="s">
        <v>11</v>
      </c>
      <c r="K1096" s="119" t="s">
        <v>11</v>
      </c>
      <c r="L1096" s="119" t="s">
        <v>11</v>
      </c>
      <c r="M1096" s="119" t="s">
        <v>11</v>
      </c>
      <c r="N1096" s="119" t="s">
        <v>11</v>
      </c>
      <c r="O1096" s="119" t="s">
        <v>14</v>
      </c>
      <c r="P1096" s="120" t="s">
        <v>14</v>
      </c>
      <c r="Q1096" s="23"/>
      <c r="R1096" s="121" t="s">
        <v>20</v>
      </c>
      <c r="S1096" s="92"/>
      <c r="T1096" s="23" t="str">
        <f>IF(COUNTIF('[3]Correpondance  PREPA MARG'!A:A,'Prépa marge'!C1096)=0,IF(U1095="démarque connue (valeur)","",T1095),'Prépa marge'!C1096)</f>
        <v/>
      </c>
      <c r="U1096" s="23" t="str">
        <f t="shared" si="590"/>
        <v/>
      </c>
      <c r="V1096" t="str">
        <f>IF(U1096="","",IF(U1096="CA HT",SUMIF('[3]Correpondance  PREPA MARG'!A:A,'Prépa marge'!T1096,'[3]Correpondance  PREPA MARG'!CO:CO),""))</f>
        <v/>
      </c>
      <c r="W1096" t="str">
        <f t="shared" si="625"/>
        <v/>
      </c>
      <c r="X1096" t="str">
        <f>IF(U1096="","",IF(AND(U1096="Marge ABACO (valeur)",X1090=""),SUMIF('[3]Correpondance  PREPA MARG'!A:A,'Prépa marge'!T1096,'[3]Correpondance  PREPA MARG'!DB:DB),""))</f>
        <v/>
      </c>
      <c r="Y1096" t="str">
        <f>IF(U1096="","",IF(U1096="Frais accessoires",SUMIF('[3]Correpondance  PREPA MARG'!A:A,'Prépa marge'!T1096,'[3]Correpondance  PREPA MARG'!AO:AO),""))</f>
        <v/>
      </c>
      <c r="Z1096" t="str">
        <f>IF(U1096="","",IF(U1096="Cotisation Centrale",SUMIF('[3]Correpondance  PREPA MARG'!A:A,'Prépa marge'!T1096,'[3]Correpondance  PREPA MARG'!BO:BO),""))</f>
        <v/>
      </c>
      <c r="AA1096" t="str">
        <f>IF(U1096="","",IF(U1096="CA HT REEL",SUMIF('[3]Correpondance  PREPA MARG'!A:A,'Prépa marge'!T1096,'[3]Correpondance  PREPA MARG'!AB:AB),""))</f>
        <v/>
      </c>
      <c r="AB1096" t="str">
        <f>IF(U1096="","",IF(U1096="CAMV REEL",SUMIF('[3]Correpondance  PREPA MARG'!A:A,'Prépa marge'!T1096,'[3]Correpondance  PREPA MARG'!BB:BB),""))</f>
        <v/>
      </c>
      <c r="AC1096" t="str">
        <f>IF(U1096="","",IF(U1096="démarque connue (valeur)",SUMIF('[3]Correpondance  PREPA MARG'!A:A,'Prépa marge'!T1096,'[3]Correpondance  PREPA MARG'!DO:DO),""))</f>
        <v/>
      </c>
      <c r="AD1096" s="2" t="str">
        <f t="shared" si="589"/>
        <v/>
      </c>
      <c r="AF1096" t="s">
        <v>20</v>
      </c>
    </row>
    <row r="1097" spans="1:32">
      <c r="A1097" s="23"/>
      <c r="B1097" s="23"/>
      <c r="C1097" s="23"/>
      <c r="D1097" s="23"/>
      <c r="E1097" s="23"/>
      <c r="F1097" s="23"/>
      <c r="G1097" s="23"/>
      <c r="H1097" s="23"/>
      <c r="I1097" s="23"/>
      <c r="J1097" s="23"/>
      <c r="K1097" s="23"/>
      <c r="L1097" s="23"/>
      <c r="M1097" s="23"/>
      <c r="N1097" s="23"/>
      <c r="O1097" s="23"/>
      <c r="P1097" s="23"/>
      <c r="Q1097" s="23"/>
      <c r="R1097" s="29" t="s">
        <v>20</v>
      </c>
      <c r="S1097" s="92"/>
      <c r="T1097" s="23" t="str">
        <f>IF(COUNTIF('[3]Correpondance  PREPA MARG'!A:A,'Prépa marge'!C1097)=0,IF(U1096="démarque connue (valeur)","",T1096),'Prépa marge'!C1097)</f>
        <v/>
      </c>
      <c r="U1097" s="23" t="str">
        <f t="shared" si="590"/>
        <v/>
      </c>
      <c r="V1097" t="str">
        <f>IF(U1097="","",IF(U1097="CA HT",SUMIF('[3]Correpondance  PREPA MARG'!A:A,'Prépa marge'!T1097,'[3]Correpondance  PREPA MARG'!CO:CO),""))</f>
        <v/>
      </c>
      <c r="W1097" t="str">
        <f t="shared" si="625"/>
        <v/>
      </c>
      <c r="X1097" t="str">
        <f>IF(U1097="","",IF(AND(U1097="Marge ABACO (valeur)",X1091=""),SUMIF('[3]Correpondance  PREPA MARG'!A:A,'Prépa marge'!T1097,'[3]Correpondance  PREPA MARG'!DB:DB),""))</f>
        <v/>
      </c>
      <c r="Y1097" t="str">
        <f>IF(U1097="","",IF(U1097="Frais accessoires",SUMIF('[3]Correpondance  PREPA MARG'!A:A,'Prépa marge'!T1097,'[3]Correpondance  PREPA MARG'!AO:AO),""))</f>
        <v/>
      </c>
      <c r="Z1097" t="str">
        <f>IF(U1097="","",IF(U1097="Cotisation Centrale",SUMIF('[3]Correpondance  PREPA MARG'!A:A,'Prépa marge'!T1097,'[3]Correpondance  PREPA MARG'!BO:BO),""))</f>
        <v/>
      </c>
      <c r="AA1097" t="str">
        <f>IF(U1097="","",IF(U1097="CA HT REEL",SUMIF('[3]Correpondance  PREPA MARG'!A:A,'Prépa marge'!T1097,'[3]Correpondance  PREPA MARG'!AB:AB),""))</f>
        <v/>
      </c>
      <c r="AB1097" t="str">
        <f>IF(U1097="","",IF(U1097="CAMV REEL",SUMIF('[3]Correpondance  PREPA MARG'!A:A,'Prépa marge'!T1097,'[3]Correpondance  PREPA MARG'!BB:BB),""))</f>
        <v/>
      </c>
      <c r="AC1097" t="str">
        <f>IF(U1097="","",IF(U1097="démarque connue (valeur)",SUMIF('[3]Correpondance  PREPA MARG'!A:A,'Prépa marge'!T1097,'[3]Correpondance  PREPA MARG'!DO:DO),""))</f>
        <v/>
      </c>
      <c r="AD1097" s="2" t="str">
        <f t="shared" si="589"/>
        <v/>
      </c>
      <c r="AF1097" t="s">
        <v>20</v>
      </c>
    </row>
    <row r="1098" spans="1:32">
      <c r="A1098" s="23"/>
      <c r="B1098" s="23"/>
      <c r="C1098" s="24" t="str">
        <f>[2]Rens!$C$42</f>
        <v>GEM</v>
      </c>
      <c r="D1098" s="26">
        <f>+D1056</f>
        <v>41943</v>
      </c>
      <c r="E1098" s="26">
        <f t="shared" ref="E1098:L1098" si="626">DATE(YEAR(D1098),MONTH(D1098)+2,0)</f>
        <v>41973</v>
      </c>
      <c r="F1098" s="26">
        <f t="shared" si="626"/>
        <v>42004</v>
      </c>
      <c r="G1098" s="26">
        <f t="shared" si="626"/>
        <v>42035</v>
      </c>
      <c r="H1098" s="26">
        <f t="shared" si="626"/>
        <v>42063</v>
      </c>
      <c r="I1098" s="26">
        <f t="shared" si="626"/>
        <v>42094</v>
      </c>
      <c r="J1098" s="26">
        <f t="shared" si="626"/>
        <v>42124</v>
      </c>
      <c r="K1098" s="26">
        <f t="shared" si="626"/>
        <v>42155</v>
      </c>
      <c r="L1098" s="26">
        <f t="shared" si="626"/>
        <v>42185</v>
      </c>
      <c r="M1098" s="26">
        <f>DATE(YEAR(L1098),MONTH(L1098)+2,0)</f>
        <v>42216</v>
      </c>
      <c r="N1098" s="26">
        <f>DATE(YEAR(M1098),MONTH(M1098)+2,0)</f>
        <v>42247</v>
      </c>
      <c r="O1098" s="26">
        <f>DATE(YEAR(N1098),MONTH(N1098)+2,0)</f>
        <v>42277</v>
      </c>
      <c r="P1098" s="27" t="s">
        <v>16</v>
      </c>
      <c r="Q1098" s="23"/>
      <c r="R1098" s="28" t="s">
        <v>20</v>
      </c>
      <c r="S1098" s="23"/>
      <c r="T1098" s="23" t="str">
        <f>IF(COUNTIF('[3]Correpondance  PREPA MARG'!A:A,'Prépa marge'!C1098)=0,IF(U1097="démarque connue (valeur)","",T1097),'Prépa marge'!C1098)</f>
        <v>GEM</v>
      </c>
      <c r="U1098" s="23" t="str">
        <f t="shared" si="590"/>
        <v/>
      </c>
      <c r="V1098" t="str">
        <f>IF(U1098="","",IF(U1098="CA HT",SUMIF('[3]Correpondance  PREPA MARG'!A:A,'Prépa marge'!T1098,'[3]Correpondance  PREPA MARG'!CO:CO),""))</f>
        <v/>
      </c>
      <c r="W1098" t="str">
        <f t="shared" si="625"/>
        <v/>
      </c>
      <c r="X1098" t="str">
        <f>IF(U1098="","",IF(AND(U1098="Marge ABACO (valeur)",X1092=""),SUMIF('[3]Correpondance  PREPA MARG'!A:A,'Prépa marge'!T1098,'[3]Correpondance  PREPA MARG'!DB:DB),""))</f>
        <v/>
      </c>
      <c r="Y1098" t="str">
        <f>IF(U1098="","",IF(U1098="Frais accessoires",SUMIF('[3]Correpondance  PREPA MARG'!A:A,'Prépa marge'!T1098,'[3]Correpondance  PREPA MARG'!AO:AO),""))</f>
        <v/>
      </c>
      <c r="Z1098" t="str">
        <f>IF(U1098="","",IF(U1098="Cotisation Centrale",SUMIF('[3]Correpondance  PREPA MARG'!A:A,'Prépa marge'!T1098,'[3]Correpondance  PREPA MARG'!BO:BO),""))</f>
        <v/>
      </c>
      <c r="AA1098" t="str">
        <f>IF(U1098="","",IF(U1098="CA HT REEL",SUMIF('[3]Correpondance  PREPA MARG'!A:A,'Prépa marge'!T1098,'[3]Correpondance  PREPA MARG'!AB:AB),""))</f>
        <v/>
      </c>
      <c r="AB1098" t="str">
        <f>IF(U1098="","",IF(U1098="CAMV REEL",SUMIF('[3]Correpondance  PREPA MARG'!A:A,'Prépa marge'!T1098,'[3]Correpondance  PREPA MARG'!BB:BB),""))</f>
        <v/>
      </c>
      <c r="AC1098" t="str">
        <f>IF(U1098="","",IF(U1098="démarque connue (valeur)",SUMIF('[3]Correpondance  PREPA MARG'!A:A,'Prépa marge'!T1098,'[3]Correpondance  PREPA MARG'!DO:DO),""))</f>
        <v/>
      </c>
      <c r="AD1098" s="2" t="str">
        <f t="shared" si="589"/>
        <v/>
      </c>
      <c r="AF1098" t="s">
        <v>20</v>
      </c>
    </row>
    <row r="1099" spans="1:32">
      <c r="A1099" s="23"/>
      <c r="B1099" s="23"/>
      <c r="C1099" s="23"/>
      <c r="D1099" s="23"/>
      <c r="E1099" s="23"/>
      <c r="F1099" s="23"/>
      <c r="G1099" s="23"/>
      <c r="H1099" s="23"/>
      <c r="I1099" s="23"/>
      <c r="J1099" s="23"/>
      <c r="K1099" s="23"/>
      <c r="L1099" s="23"/>
      <c r="M1099" s="23"/>
      <c r="N1099" s="23"/>
      <c r="O1099" s="23"/>
      <c r="P1099" s="23"/>
      <c r="Q1099" s="23"/>
      <c r="R1099" s="29" t="s">
        <v>20</v>
      </c>
      <c r="S1099" s="23"/>
      <c r="T1099" s="23" t="str">
        <f>IF(COUNTIF('[3]Correpondance  PREPA MARG'!A:A,'Prépa marge'!C1099)=0,IF(U1098="démarque connue (valeur)","",T1098),'Prépa marge'!C1099)</f>
        <v>GEM</v>
      </c>
      <c r="U1099" s="23" t="str">
        <f t="shared" si="590"/>
        <v/>
      </c>
      <c r="V1099" t="str">
        <f>IF(U1099="","",IF(U1099="CA HT",SUMIF('[3]Correpondance  PREPA MARG'!A:A,'Prépa marge'!T1099,'[3]Correpondance  PREPA MARG'!CO:CO),""))</f>
        <v/>
      </c>
      <c r="W1099" t="str">
        <f t="shared" si="625"/>
        <v/>
      </c>
      <c r="X1099" t="str">
        <f>IF(U1099="","",IF(AND(U1099="Marge ABACO (valeur)",X1093=""),SUMIF('[3]Correpondance  PREPA MARG'!A:A,'Prépa marge'!T1099,'[3]Correpondance  PREPA MARG'!DB:DB),""))</f>
        <v/>
      </c>
      <c r="Y1099" t="str">
        <f>IF(U1099="","",IF(U1099="Frais accessoires",SUMIF('[3]Correpondance  PREPA MARG'!A:A,'Prépa marge'!T1099,'[3]Correpondance  PREPA MARG'!AO:AO),""))</f>
        <v/>
      </c>
      <c r="Z1099" t="str">
        <f>IF(U1099="","",IF(U1099="Cotisation Centrale",SUMIF('[3]Correpondance  PREPA MARG'!A:A,'Prépa marge'!T1099,'[3]Correpondance  PREPA MARG'!BO:BO),""))</f>
        <v/>
      </c>
      <c r="AA1099" t="str">
        <f>IF(U1099="","",IF(U1099="CA HT REEL",SUMIF('[3]Correpondance  PREPA MARG'!A:A,'Prépa marge'!T1099,'[3]Correpondance  PREPA MARG'!AB:AB),""))</f>
        <v/>
      </c>
      <c r="AB1099" t="str">
        <f>IF(U1099="","",IF(U1099="CAMV REEL",SUMIF('[3]Correpondance  PREPA MARG'!A:A,'Prépa marge'!T1099,'[3]Correpondance  PREPA MARG'!BB:BB),""))</f>
        <v/>
      </c>
      <c r="AC1099" t="str">
        <f>IF(U1099="","",IF(U1099="démarque connue (valeur)",SUMIF('[3]Correpondance  PREPA MARG'!A:A,'Prépa marge'!T1099,'[3]Correpondance  PREPA MARG'!DO:DO),""))</f>
        <v/>
      </c>
      <c r="AD1099" s="2" t="str">
        <f t="shared" ref="AD1099:AD1162" si="627">IF(SUM(V1099:AC1099)=0,"",IF(U1099="Marge ABACO (valeur)","",SUM(V1099:AC1099)-P1099))</f>
        <v/>
      </c>
      <c r="AF1099" t="s">
        <v>20</v>
      </c>
    </row>
    <row r="1100" spans="1:32" ht="15.75" thickBot="1">
      <c r="A1100" s="23"/>
      <c r="B1100" s="23"/>
      <c r="C1100" s="30" t="s">
        <v>18</v>
      </c>
      <c r="D1100" s="31"/>
      <c r="E1100" s="31"/>
      <c r="F1100" s="31"/>
      <c r="G1100" s="31"/>
      <c r="H1100" s="31"/>
      <c r="I1100" s="31"/>
      <c r="J1100" s="31"/>
      <c r="K1100" s="31"/>
      <c r="L1100" s="31"/>
      <c r="M1100" s="31"/>
      <c r="N1100" s="31"/>
      <c r="O1100" s="31"/>
      <c r="P1100" s="32"/>
      <c r="Q1100" s="23"/>
      <c r="R1100" s="33" t="s">
        <v>20</v>
      </c>
      <c r="S1100" s="23"/>
      <c r="T1100" s="23" t="str">
        <f>IF(COUNTIF('[3]Correpondance  PREPA MARG'!A:A,'Prépa marge'!C1100)=0,IF(U1099="démarque connue (valeur)","",T1099),'Prépa marge'!C1100)</f>
        <v>GEM</v>
      </c>
      <c r="U1100" s="23" t="str">
        <f t="shared" ref="U1100:U1163" si="628">IF(OR(C1100="CA HT",C1100="PRMV ABACO",C1100="Frais accessoires",C1100="Cotisation Centrale",C1100="CA HT REEL",C1100="CAMV REEL",C1100="démarque connue (valeur)",C1100="Marge ABACO (valeur)"),C1100,"")</f>
        <v/>
      </c>
      <c r="V1100" t="str">
        <f>IF(U1100="","",IF(U1100="CA HT",SUMIF('[3]Correpondance  PREPA MARG'!A:A,'Prépa marge'!T1100,'[3]Correpondance  PREPA MARG'!CO:CO),""))</f>
        <v/>
      </c>
      <c r="W1100" t="str">
        <f t="shared" si="625"/>
        <v/>
      </c>
      <c r="X1100" t="str">
        <f>IF(U1100="","",IF(AND(U1100="Marge ABACO (valeur)",X1094=""),SUMIF('[3]Correpondance  PREPA MARG'!A:A,'Prépa marge'!T1100,'[3]Correpondance  PREPA MARG'!DB:DB),""))</f>
        <v/>
      </c>
      <c r="Y1100" t="str">
        <f>IF(U1100="","",IF(U1100="Frais accessoires",SUMIF('[3]Correpondance  PREPA MARG'!A:A,'Prépa marge'!T1100,'[3]Correpondance  PREPA MARG'!AO:AO),""))</f>
        <v/>
      </c>
      <c r="Z1100" t="str">
        <f>IF(U1100="","",IF(U1100="Cotisation Centrale",SUMIF('[3]Correpondance  PREPA MARG'!A:A,'Prépa marge'!T1100,'[3]Correpondance  PREPA MARG'!BO:BO),""))</f>
        <v/>
      </c>
      <c r="AA1100" t="str">
        <f>IF(U1100="","",IF(U1100="CA HT REEL",SUMIF('[3]Correpondance  PREPA MARG'!A:A,'Prépa marge'!T1100,'[3]Correpondance  PREPA MARG'!AB:AB),""))</f>
        <v/>
      </c>
      <c r="AB1100" t="str">
        <f>IF(U1100="","",IF(U1100="CAMV REEL",SUMIF('[3]Correpondance  PREPA MARG'!A:A,'Prépa marge'!T1100,'[3]Correpondance  PREPA MARG'!BB:BB),""))</f>
        <v/>
      </c>
      <c r="AC1100" t="str">
        <f>IF(U1100="","",IF(U1100="démarque connue (valeur)",SUMIF('[3]Correpondance  PREPA MARG'!A:A,'Prépa marge'!T1100,'[3]Correpondance  PREPA MARG'!DO:DO),""))</f>
        <v/>
      </c>
      <c r="AD1100" s="2" t="str">
        <f t="shared" si="627"/>
        <v/>
      </c>
      <c r="AF1100" t="s">
        <v>20</v>
      </c>
    </row>
    <row r="1101" spans="1:32">
      <c r="A1101" s="23"/>
      <c r="B1101" s="23"/>
      <c r="C1101" s="34" t="s">
        <v>0</v>
      </c>
      <c r="D1101" s="35"/>
      <c r="E1101" s="36"/>
      <c r="F1101" s="36"/>
      <c r="G1101" s="36"/>
      <c r="H1101" s="36"/>
      <c r="I1101" s="36"/>
      <c r="J1101" s="36"/>
      <c r="K1101" s="36"/>
      <c r="L1101" s="36"/>
      <c r="M1101" s="36"/>
      <c r="N1101" s="36"/>
      <c r="O1101" s="37"/>
      <c r="P1101" s="38">
        <f>SUM(D1101:O1101)</f>
        <v>0</v>
      </c>
      <c r="Q1101" s="23"/>
      <c r="R1101" s="39">
        <v>10964</v>
      </c>
      <c r="S1101" s="23"/>
      <c r="T1101" s="23" t="str">
        <f>IF(COUNTIF('[3]Correpondance  PREPA MARG'!A:A,'Prépa marge'!C1101)=0,IF(U1100="démarque connue (valeur)","",T1100),'Prépa marge'!C1101)</f>
        <v>GEM</v>
      </c>
      <c r="U1101" s="23" t="str">
        <f t="shared" si="628"/>
        <v>CA HT</v>
      </c>
      <c r="V1101">
        <f ca="1">IF(U1101="","",IF(U1101="CA HT",SUMIF('[3]Correpondance  PREPA MARG'!A:A,'Prépa marge'!T1101,'[3]Correpondance  PREPA MARG'!CO:CO),""))</f>
        <v>0</v>
      </c>
      <c r="W1101" t="str">
        <f t="shared" si="625"/>
        <v/>
      </c>
      <c r="X1101" t="str">
        <f>IF(U1101="","",IF(AND(U1101="Marge ABACO (valeur)",X1095=""),SUMIF('[3]Correpondance  PREPA MARG'!A:A,'Prépa marge'!T1101,'[3]Correpondance  PREPA MARG'!DB:DB),""))</f>
        <v/>
      </c>
      <c r="Y1101" t="str">
        <f>IF(U1101="","",IF(U1101="Frais accessoires",SUMIF('[3]Correpondance  PREPA MARG'!A:A,'Prépa marge'!T1101,'[3]Correpondance  PREPA MARG'!AO:AO),""))</f>
        <v/>
      </c>
      <c r="Z1101" t="str">
        <f>IF(U1101="","",IF(U1101="Cotisation Centrale",SUMIF('[3]Correpondance  PREPA MARG'!A:A,'Prépa marge'!T1101,'[3]Correpondance  PREPA MARG'!BO:BO),""))</f>
        <v/>
      </c>
      <c r="AA1101" t="str">
        <f>IF(U1101="","",IF(U1101="CA HT REEL",SUMIF('[3]Correpondance  PREPA MARG'!A:A,'Prépa marge'!T1101,'[3]Correpondance  PREPA MARG'!AB:AB),""))</f>
        <v/>
      </c>
      <c r="AB1101" t="str">
        <f>IF(U1101="","",IF(U1101="CAMV REEL",SUMIF('[3]Correpondance  PREPA MARG'!A:A,'Prépa marge'!T1101,'[3]Correpondance  PREPA MARG'!BB:BB),""))</f>
        <v/>
      </c>
      <c r="AC1101" t="str">
        <f>IF(U1101="","",IF(U1101="démarque connue (valeur)",SUMIF('[3]Correpondance  PREPA MARG'!A:A,'Prépa marge'!T1101,'[3]Correpondance  PREPA MARG'!DO:DO),""))</f>
        <v/>
      </c>
      <c r="AD1101" s="2" t="str">
        <f t="shared" ca="1" si="627"/>
        <v/>
      </c>
      <c r="AF1101">
        <v>10540</v>
      </c>
    </row>
    <row r="1102" spans="1:32" ht="15.75" thickBot="1">
      <c r="A1102" s="23"/>
      <c r="B1102" s="23"/>
      <c r="C1102" s="40" t="s">
        <v>1</v>
      </c>
      <c r="D1102" s="41"/>
      <c r="E1102" s="42"/>
      <c r="F1102" s="42"/>
      <c r="G1102" s="42"/>
      <c r="H1102" s="42"/>
      <c r="I1102" s="42"/>
      <c r="J1102" s="42"/>
      <c r="K1102" s="42"/>
      <c r="L1102" s="42"/>
      <c r="M1102" s="42"/>
      <c r="N1102" s="42"/>
      <c r="O1102" s="43"/>
      <c r="P1102" s="44">
        <f>SUM(D1102:O1102)</f>
        <v>0</v>
      </c>
      <c r="Q1102" s="23"/>
      <c r="R1102" s="45">
        <v>8827</v>
      </c>
      <c r="S1102" s="23"/>
      <c r="T1102" s="23" t="str">
        <f>IF(COUNTIF('[3]Correpondance  PREPA MARG'!A:A,'Prépa marge'!C1102)=0,IF(U1101="démarque connue (valeur)","",T1101),'Prépa marge'!C1102)</f>
        <v>GEM</v>
      </c>
      <c r="U1102" s="23" t="str">
        <f t="shared" si="628"/>
        <v>PRMV ABACO</v>
      </c>
      <c r="V1102" t="str">
        <f>IF(U1102="","",IF(U1102="CA HT",SUMIF('[3]Correpondance  PREPA MARG'!A:A,'Prépa marge'!T1102,'[3]Correpondance  PREPA MARG'!CO:CO),""))</f>
        <v/>
      </c>
      <c r="W1102">
        <f t="shared" ca="1" si="625"/>
        <v>0</v>
      </c>
      <c r="X1102" t="str">
        <f>IF(U1102="","",IF(AND(U1102="Marge ABACO (valeur)",X1096=""),SUMIF('[3]Correpondance  PREPA MARG'!A:A,'Prépa marge'!T1102,'[3]Correpondance  PREPA MARG'!DB:DB),""))</f>
        <v/>
      </c>
      <c r="Y1102" t="str">
        <f>IF(U1102="","",IF(U1102="Frais accessoires",SUMIF('[3]Correpondance  PREPA MARG'!A:A,'Prépa marge'!T1102,'[3]Correpondance  PREPA MARG'!AO:AO),""))</f>
        <v/>
      </c>
      <c r="Z1102" t="str">
        <f>IF(U1102="","",IF(U1102="Cotisation Centrale",SUMIF('[3]Correpondance  PREPA MARG'!A:A,'Prépa marge'!T1102,'[3]Correpondance  PREPA MARG'!BO:BO),""))</f>
        <v/>
      </c>
      <c r="AA1102" t="str">
        <f>IF(U1102="","",IF(U1102="CA HT REEL",SUMIF('[3]Correpondance  PREPA MARG'!A:A,'Prépa marge'!T1102,'[3]Correpondance  PREPA MARG'!AB:AB),""))</f>
        <v/>
      </c>
      <c r="AB1102" t="str">
        <f>IF(U1102="","",IF(U1102="CAMV REEL",SUMIF('[3]Correpondance  PREPA MARG'!A:A,'Prépa marge'!T1102,'[3]Correpondance  PREPA MARG'!BB:BB),""))</f>
        <v/>
      </c>
      <c r="AC1102" t="str">
        <f>IF(U1102="","",IF(U1102="démarque connue (valeur)",SUMIF('[3]Correpondance  PREPA MARG'!A:A,'Prépa marge'!T1102,'[3]Correpondance  PREPA MARG'!DO:DO),""))</f>
        <v/>
      </c>
      <c r="AD1102" s="2" t="str">
        <f t="shared" ca="1" si="627"/>
        <v/>
      </c>
      <c r="AF1102">
        <v>7812</v>
      </c>
    </row>
    <row r="1103" spans="1:32">
      <c r="A1103" s="23"/>
      <c r="B1103" s="23"/>
      <c r="C1103" s="46" t="s">
        <v>19</v>
      </c>
      <c r="D1103" s="47">
        <f t="shared" ref="D1103:L1103" si="629">D1101-D1102</f>
        <v>0</v>
      </c>
      <c r="E1103" s="47">
        <f t="shared" si="629"/>
        <v>0</v>
      </c>
      <c r="F1103" s="47">
        <f t="shared" si="629"/>
        <v>0</v>
      </c>
      <c r="G1103" s="47">
        <f t="shared" si="629"/>
        <v>0</v>
      </c>
      <c r="H1103" s="47">
        <f t="shared" si="629"/>
        <v>0</v>
      </c>
      <c r="I1103" s="47">
        <f t="shared" si="629"/>
        <v>0</v>
      </c>
      <c r="J1103" s="47">
        <f t="shared" si="629"/>
        <v>0</v>
      </c>
      <c r="K1103" s="47">
        <f t="shared" si="629"/>
        <v>0</v>
      </c>
      <c r="L1103" s="47">
        <f t="shared" si="629"/>
        <v>0</v>
      </c>
      <c r="M1103" s="47">
        <f>M1101-M1102</f>
        <v>0</v>
      </c>
      <c r="N1103" s="47">
        <f>N1101-N1102</f>
        <v>0</v>
      </c>
      <c r="O1103" s="47">
        <f>O1101-O1102</f>
        <v>0</v>
      </c>
      <c r="P1103" s="48">
        <f>P1101-P1102</f>
        <v>0</v>
      </c>
      <c r="Q1103" s="23"/>
      <c r="R1103" s="49" t="s">
        <v>20</v>
      </c>
      <c r="S1103" s="23"/>
      <c r="T1103" s="23" t="str">
        <f>IF(COUNTIF('[3]Correpondance  PREPA MARG'!A:A,'Prépa marge'!C1103)=0,IF(U1102="démarque connue (valeur)","",T1102),'Prépa marge'!C1103)</f>
        <v>GEM</v>
      </c>
      <c r="U1103" s="23" t="str">
        <f t="shared" si="628"/>
        <v>Marge ABACO (valeur)</v>
      </c>
      <c r="V1103" t="str">
        <f>IF(U1103="","",IF(U1103="CA HT",SUMIF('[3]Correpondance  PREPA MARG'!A:A,'Prépa marge'!T1103,'[3]Correpondance  PREPA MARG'!CO:CO),""))</f>
        <v/>
      </c>
      <c r="W1103" t="str">
        <f t="shared" si="625"/>
        <v/>
      </c>
      <c r="X1103">
        <f ca="1">IF(U1103="","",IF(AND(U1103="Marge ABACO (valeur)",X1097=""),SUMIF('[3]Correpondance  PREPA MARG'!A:A,'Prépa marge'!T1103,'[3]Correpondance  PREPA MARG'!DB:DB),""))</f>
        <v>0</v>
      </c>
      <c r="Y1103" t="str">
        <f>IF(U1103="","",IF(U1103="Frais accessoires",SUMIF('[3]Correpondance  PREPA MARG'!A:A,'Prépa marge'!T1103,'[3]Correpondance  PREPA MARG'!AO:AO),""))</f>
        <v/>
      </c>
      <c r="Z1103" t="str">
        <f>IF(U1103="","",IF(U1103="Cotisation Centrale",SUMIF('[3]Correpondance  PREPA MARG'!A:A,'Prépa marge'!T1103,'[3]Correpondance  PREPA MARG'!BO:BO),""))</f>
        <v/>
      </c>
      <c r="AA1103" t="str">
        <f>IF(U1103="","",IF(U1103="CA HT REEL",SUMIF('[3]Correpondance  PREPA MARG'!A:A,'Prépa marge'!T1103,'[3]Correpondance  PREPA MARG'!AB:AB),""))</f>
        <v/>
      </c>
      <c r="AB1103" t="str">
        <f>IF(U1103="","",IF(U1103="CAMV REEL",SUMIF('[3]Correpondance  PREPA MARG'!A:A,'Prépa marge'!T1103,'[3]Correpondance  PREPA MARG'!BB:BB),""))</f>
        <v/>
      </c>
      <c r="AC1103" t="str">
        <f>IF(U1103="","",IF(U1103="démarque connue (valeur)",SUMIF('[3]Correpondance  PREPA MARG'!A:A,'Prépa marge'!T1103,'[3]Correpondance  PREPA MARG'!DO:DO),""))</f>
        <v/>
      </c>
      <c r="AD1103" s="2" t="str">
        <f t="shared" ca="1" si="627"/>
        <v/>
      </c>
      <c r="AF1103" t="s">
        <v>20</v>
      </c>
    </row>
    <row r="1104" spans="1:32" ht="15.75" thickBot="1">
      <c r="A1104" s="23"/>
      <c r="B1104" s="23"/>
      <c r="C1104" s="50" t="s">
        <v>21</v>
      </c>
      <c r="D1104" s="51">
        <f t="shared" ref="D1104:L1104" si="630">IF(D1101=0,0,D1103/D1101)</f>
        <v>0</v>
      </c>
      <c r="E1104" s="51">
        <f t="shared" si="630"/>
        <v>0</v>
      </c>
      <c r="F1104" s="51">
        <f t="shared" si="630"/>
        <v>0</v>
      </c>
      <c r="G1104" s="51">
        <f t="shared" si="630"/>
        <v>0</v>
      </c>
      <c r="H1104" s="51">
        <f t="shared" si="630"/>
        <v>0</v>
      </c>
      <c r="I1104" s="51">
        <f t="shared" si="630"/>
        <v>0</v>
      </c>
      <c r="J1104" s="51">
        <f t="shared" si="630"/>
        <v>0</v>
      </c>
      <c r="K1104" s="51">
        <f t="shared" si="630"/>
        <v>0</v>
      </c>
      <c r="L1104" s="51">
        <f t="shared" si="630"/>
        <v>0</v>
      </c>
      <c r="M1104" s="51">
        <f>IF(M1101=0,0,M1103/M1101)</f>
        <v>0</v>
      </c>
      <c r="N1104" s="51">
        <f>IF(N1101=0,0,N1103/N1101)</f>
        <v>0</v>
      </c>
      <c r="O1104" s="51">
        <f>IF(O1101=0,0,O1103/O1101)</f>
        <v>0</v>
      </c>
      <c r="P1104" s="52">
        <f>IF(P1101=0,0,P1103/P1101)</f>
        <v>0</v>
      </c>
      <c r="Q1104" s="23"/>
      <c r="R1104" s="53" t="s">
        <v>20</v>
      </c>
      <c r="S1104" s="23"/>
      <c r="T1104" s="23" t="str">
        <f>IF(COUNTIF('[3]Correpondance  PREPA MARG'!A:A,'Prépa marge'!C1104)=0,IF(U1103="démarque connue (valeur)","",T1103),'Prépa marge'!C1104)</f>
        <v>GEM</v>
      </c>
      <c r="U1104" s="23" t="str">
        <f t="shared" si="628"/>
        <v/>
      </c>
      <c r="V1104" t="str">
        <f>IF(U1104="","",IF(U1104="CA HT",SUMIF('[3]Correpondance  PREPA MARG'!A:A,'Prépa marge'!T1104,'[3]Correpondance  PREPA MARG'!CO:CO),""))</f>
        <v/>
      </c>
      <c r="W1104" t="str">
        <f t="shared" si="625"/>
        <v/>
      </c>
      <c r="X1104" t="str">
        <f>IF(U1104="","",IF(AND(U1104="Marge ABACO (valeur)",X1098=""),SUMIF('[3]Correpondance  PREPA MARG'!A:A,'Prépa marge'!T1104,'[3]Correpondance  PREPA MARG'!DB:DB),""))</f>
        <v/>
      </c>
      <c r="Y1104" t="str">
        <f>IF(U1104="","",IF(U1104="Frais accessoires",SUMIF('[3]Correpondance  PREPA MARG'!A:A,'Prépa marge'!T1104,'[3]Correpondance  PREPA MARG'!AO:AO),""))</f>
        <v/>
      </c>
      <c r="Z1104" t="str">
        <f>IF(U1104="","",IF(U1104="Cotisation Centrale",SUMIF('[3]Correpondance  PREPA MARG'!A:A,'Prépa marge'!T1104,'[3]Correpondance  PREPA MARG'!BO:BO),""))</f>
        <v/>
      </c>
      <c r="AA1104" t="str">
        <f>IF(U1104="","",IF(U1104="CA HT REEL",SUMIF('[3]Correpondance  PREPA MARG'!A:A,'Prépa marge'!T1104,'[3]Correpondance  PREPA MARG'!AB:AB),""))</f>
        <v/>
      </c>
      <c r="AB1104" t="str">
        <f>IF(U1104="","",IF(U1104="CAMV REEL",SUMIF('[3]Correpondance  PREPA MARG'!A:A,'Prépa marge'!T1104,'[3]Correpondance  PREPA MARG'!BB:BB),""))</f>
        <v/>
      </c>
      <c r="AC1104" t="str">
        <f>IF(U1104="","",IF(U1104="démarque connue (valeur)",SUMIF('[3]Correpondance  PREPA MARG'!A:A,'Prépa marge'!T1104,'[3]Correpondance  PREPA MARG'!DO:DO),""))</f>
        <v/>
      </c>
      <c r="AD1104" s="2" t="str">
        <f t="shared" si="627"/>
        <v/>
      </c>
      <c r="AF1104" t="s">
        <v>20</v>
      </c>
    </row>
    <row r="1105" spans="1:32">
      <c r="A1105" s="23"/>
      <c r="B1105" s="23"/>
      <c r="C1105" s="54" t="s">
        <v>3</v>
      </c>
      <c r="D1105" s="35"/>
      <c r="E1105" s="36"/>
      <c r="F1105" s="36"/>
      <c r="G1105" s="36"/>
      <c r="H1105" s="36"/>
      <c r="I1105" s="55"/>
      <c r="J1105" s="55"/>
      <c r="K1105" s="36"/>
      <c r="L1105" s="36"/>
      <c r="M1105" s="36"/>
      <c r="N1105" s="36"/>
      <c r="O1105" s="37"/>
      <c r="P1105" s="56">
        <f>SUM(D1105:O1105)</f>
        <v>0</v>
      </c>
      <c r="Q1105" s="23"/>
      <c r="R1105" s="57">
        <v>460.88000000000011</v>
      </c>
      <c r="S1105" s="23"/>
      <c r="T1105" s="23" t="str">
        <f>IF(COUNTIF('[3]Correpondance  PREPA MARG'!A:A,'Prépa marge'!C1105)=0,IF(U1104="démarque connue (valeur)","",T1104),'Prépa marge'!C1105)</f>
        <v>GEM</v>
      </c>
      <c r="U1105" s="23" t="str">
        <f t="shared" si="628"/>
        <v>Frais accessoires</v>
      </c>
      <c r="V1105" t="str">
        <f>IF(U1105="","",IF(U1105="CA HT",SUMIF('[3]Correpondance  PREPA MARG'!A:A,'Prépa marge'!T1105,'[3]Correpondance  PREPA MARG'!CO:CO),""))</f>
        <v/>
      </c>
      <c r="W1105" t="str">
        <f t="shared" si="625"/>
        <v/>
      </c>
      <c r="X1105" t="str">
        <f>IF(U1105="","",IF(AND(U1105="Marge ABACO (valeur)",X1099=""),SUMIF('[3]Correpondance  PREPA MARG'!A:A,'Prépa marge'!T1105,'[3]Correpondance  PREPA MARG'!DB:DB),""))</f>
        <v/>
      </c>
      <c r="Y1105">
        <f ca="1">IF(U1105="","",IF(U1105="Frais accessoires",SUMIF('[3]Correpondance  PREPA MARG'!A:A,'Prépa marge'!T1105,'[3]Correpondance  PREPA MARG'!AO:AO),""))</f>
        <v>0</v>
      </c>
      <c r="Z1105" t="str">
        <f>IF(U1105="","",IF(U1105="Cotisation Centrale",SUMIF('[3]Correpondance  PREPA MARG'!A:A,'Prépa marge'!T1105,'[3]Correpondance  PREPA MARG'!BO:BO),""))</f>
        <v/>
      </c>
      <c r="AA1105" t="str">
        <f>IF(U1105="","",IF(U1105="CA HT REEL",SUMIF('[3]Correpondance  PREPA MARG'!A:A,'Prépa marge'!T1105,'[3]Correpondance  PREPA MARG'!AB:AB),""))</f>
        <v/>
      </c>
      <c r="AB1105" t="str">
        <f>IF(U1105="","",IF(U1105="CAMV REEL",SUMIF('[3]Correpondance  PREPA MARG'!A:A,'Prépa marge'!T1105,'[3]Correpondance  PREPA MARG'!BB:BB),""))</f>
        <v/>
      </c>
      <c r="AC1105" t="str">
        <f>IF(U1105="","",IF(U1105="démarque connue (valeur)",SUMIF('[3]Correpondance  PREPA MARG'!A:A,'Prépa marge'!T1105,'[3]Correpondance  PREPA MARG'!DO:DO),""))</f>
        <v/>
      </c>
      <c r="AD1105" s="2" t="str">
        <f t="shared" ca="1" si="627"/>
        <v/>
      </c>
      <c r="AF1105">
        <v>849.88</v>
      </c>
    </row>
    <row r="1106" spans="1:32" ht="15.75" thickBot="1">
      <c r="A1106" s="23"/>
      <c r="B1106" s="23"/>
      <c r="C1106" s="58" t="s">
        <v>4</v>
      </c>
      <c r="D1106" s="41"/>
      <c r="E1106" s="42"/>
      <c r="F1106" s="42"/>
      <c r="G1106" s="42"/>
      <c r="H1106" s="42"/>
      <c r="I1106" s="42"/>
      <c r="J1106" s="42"/>
      <c r="K1106" s="42"/>
      <c r="L1106" s="42"/>
      <c r="M1106" s="42"/>
      <c r="N1106" s="42"/>
      <c r="O1106" s="43"/>
      <c r="P1106" s="56">
        <f>SUM(D1106:O1106)</f>
        <v>0</v>
      </c>
      <c r="Q1106" s="23"/>
      <c r="R1106" s="57">
        <v>898.05999999999949</v>
      </c>
      <c r="S1106" s="23"/>
      <c r="T1106" s="23" t="str">
        <f>IF(COUNTIF('[3]Correpondance  PREPA MARG'!A:A,'Prépa marge'!C1106)=0,IF(U1105="démarque connue (valeur)","",T1105),'Prépa marge'!C1106)</f>
        <v>GEM</v>
      </c>
      <c r="U1106" s="23" t="str">
        <f t="shared" si="628"/>
        <v>Cotisation Centrale</v>
      </c>
      <c r="V1106" t="str">
        <f>IF(U1106="","",IF(U1106="CA HT",SUMIF('[3]Correpondance  PREPA MARG'!A:A,'Prépa marge'!T1106,'[3]Correpondance  PREPA MARG'!CO:CO),""))</f>
        <v/>
      </c>
      <c r="W1106" t="str">
        <f t="shared" si="625"/>
        <v/>
      </c>
      <c r="X1106" t="str">
        <f>IF(U1106="","",IF(AND(U1106="Marge ABACO (valeur)",X1100=""),SUMIF('[3]Correpondance  PREPA MARG'!A:A,'Prépa marge'!T1106,'[3]Correpondance  PREPA MARG'!DB:DB),""))</f>
        <v/>
      </c>
      <c r="Y1106" t="str">
        <f>IF(U1106="","",IF(U1106="Frais accessoires",SUMIF('[3]Correpondance  PREPA MARG'!A:A,'Prépa marge'!T1106,'[3]Correpondance  PREPA MARG'!AO:AO),""))</f>
        <v/>
      </c>
      <c r="Z1106">
        <f ca="1">IF(U1106="","",IF(U1106="Cotisation Centrale",SUMIF('[3]Correpondance  PREPA MARG'!A:A,'Prépa marge'!T1106,'[3]Correpondance  PREPA MARG'!BO:BO),""))</f>
        <v>0</v>
      </c>
      <c r="AA1106" t="str">
        <f>IF(U1106="","",IF(U1106="CA HT REEL",SUMIF('[3]Correpondance  PREPA MARG'!A:A,'Prépa marge'!T1106,'[3]Correpondance  PREPA MARG'!AB:AB),""))</f>
        <v/>
      </c>
      <c r="AB1106" t="str">
        <f>IF(U1106="","",IF(U1106="CAMV REEL",SUMIF('[3]Correpondance  PREPA MARG'!A:A,'Prépa marge'!T1106,'[3]Correpondance  PREPA MARG'!BB:BB),""))</f>
        <v/>
      </c>
      <c r="AC1106" t="str">
        <f>IF(U1106="","",IF(U1106="démarque connue (valeur)",SUMIF('[3]Correpondance  PREPA MARG'!A:A,'Prépa marge'!T1106,'[3]Correpondance  PREPA MARG'!DO:DO),""))</f>
        <v/>
      </c>
      <c r="AD1106" s="2" t="str">
        <f t="shared" ca="1" si="627"/>
        <v/>
      </c>
      <c r="AF1106">
        <v>1793.57</v>
      </c>
    </row>
    <row r="1107" spans="1:32">
      <c r="A1107" s="23"/>
      <c r="B1107" s="23"/>
      <c r="C1107" s="59" t="s">
        <v>22</v>
      </c>
      <c r="D1107" s="60">
        <f t="shared" ref="D1107:L1107" si="631">IF(D1113&lt;&gt;0,(D1105+D1106)/D1113,0)</f>
        <v>0</v>
      </c>
      <c r="E1107" s="60">
        <f t="shared" si="631"/>
        <v>0</v>
      </c>
      <c r="F1107" s="60">
        <f t="shared" si="631"/>
        <v>0</v>
      </c>
      <c r="G1107" s="60">
        <f t="shared" si="631"/>
        <v>0</v>
      </c>
      <c r="H1107" s="60">
        <f t="shared" si="631"/>
        <v>0</v>
      </c>
      <c r="I1107" s="60">
        <f t="shared" si="631"/>
        <v>0</v>
      </c>
      <c r="J1107" s="60">
        <f t="shared" si="631"/>
        <v>0</v>
      </c>
      <c r="K1107" s="60">
        <f t="shared" si="631"/>
        <v>0</v>
      </c>
      <c r="L1107" s="60">
        <f t="shared" si="631"/>
        <v>0</v>
      </c>
      <c r="M1107" s="60">
        <f>IF(M1113&lt;&gt;0,(M1105+M1106)/M1113,0)</f>
        <v>0</v>
      </c>
      <c r="N1107" s="60">
        <f>IF(N1113&lt;&gt;0,(N1105+N1106)/N1113,0)</f>
        <v>0</v>
      </c>
      <c r="O1107" s="60">
        <f>IF(O1113&lt;&gt;0,(O1105+O1106)/O1113,0)</f>
        <v>0</v>
      </c>
      <c r="P1107" s="61">
        <f>IF(P1113&lt;&gt;0,(P1105+P1106)/P1113,0)</f>
        <v>0</v>
      </c>
      <c r="Q1107" s="23"/>
      <c r="R1107" s="62" t="s">
        <v>20</v>
      </c>
      <c r="S1107" s="23"/>
      <c r="T1107" s="23" t="str">
        <f>IF(COUNTIF('[3]Correpondance  PREPA MARG'!A:A,'Prépa marge'!C1107)=0,IF(U1106="démarque connue (valeur)","",T1106),'Prépa marge'!C1107)</f>
        <v>GEM</v>
      </c>
      <c r="U1107" s="23" t="str">
        <f t="shared" si="628"/>
        <v/>
      </c>
      <c r="V1107" t="str">
        <f>IF(U1107="","",IF(U1107="CA HT",SUMIF('[3]Correpondance  PREPA MARG'!A:A,'Prépa marge'!T1107,'[3]Correpondance  PREPA MARG'!CO:CO),""))</f>
        <v/>
      </c>
      <c r="W1107" t="str">
        <f t="shared" si="625"/>
        <v/>
      </c>
      <c r="X1107" t="str">
        <f>IF(U1107="","",IF(AND(U1107="Marge ABACO (valeur)",X1101=""),SUMIF('[3]Correpondance  PREPA MARG'!A:A,'Prépa marge'!T1107,'[3]Correpondance  PREPA MARG'!DB:DB),""))</f>
        <v/>
      </c>
      <c r="Y1107" t="str">
        <f>IF(U1107="","",IF(U1107="Frais accessoires",SUMIF('[3]Correpondance  PREPA MARG'!A:A,'Prépa marge'!T1107,'[3]Correpondance  PREPA MARG'!AO:AO),""))</f>
        <v/>
      </c>
      <c r="Z1107" t="str">
        <f>IF(U1107="","",IF(U1107="Cotisation Centrale",SUMIF('[3]Correpondance  PREPA MARG'!A:A,'Prépa marge'!T1107,'[3]Correpondance  PREPA MARG'!BO:BO),""))</f>
        <v/>
      </c>
      <c r="AA1107" t="str">
        <f>IF(U1107="","",IF(U1107="CA HT REEL",SUMIF('[3]Correpondance  PREPA MARG'!A:A,'Prépa marge'!T1107,'[3]Correpondance  PREPA MARG'!AB:AB),""))</f>
        <v/>
      </c>
      <c r="AB1107" t="str">
        <f>IF(U1107="","",IF(U1107="CAMV REEL",SUMIF('[3]Correpondance  PREPA MARG'!A:A,'Prépa marge'!T1107,'[3]Correpondance  PREPA MARG'!BB:BB),""))</f>
        <v/>
      </c>
      <c r="AC1107" t="str">
        <f>IF(U1107="","",IF(U1107="démarque connue (valeur)",SUMIF('[3]Correpondance  PREPA MARG'!A:A,'Prépa marge'!T1107,'[3]Correpondance  PREPA MARG'!DO:DO),""))</f>
        <v/>
      </c>
      <c r="AD1107" s="2" t="str">
        <f t="shared" si="627"/>
        <v/>
      </c>
      <c r="AF1107" t="s">
        <v>20</v>
      </c>
    </row>
    <row r="1108" spans="1:32">
      <c r="A1108" s="23"/>
      <c r="B1108" s="23"/>
      <c r="C1108" s="63" t="s">
        <v>23</v>
      </c>
      <c r="D1108" s="64">
        <f>D1102+D1105+D1106</f>
        <v>0</v>
      </c>
      <c r="E1108" s="64">
        <f t="shared" ref="E1108:L1108" si="632">E1102+E1105+E1106</f>
        <v>0</v>
      </c>
      <c r="F1108" s="64">
        <f t="shared" si="632"/>
        <v>0</v>
      </c>
      <c r="G1108" s="64">
        <f t="shared" si="632"/>
        <v>0</v>
      </c>
      <c r="H1108" s="64">
        <f t="shared" si="632"/>
        <v>0</v>
      </c>
      <c r="I1108" s="64">
        <f t="shared" si="632"/>
        <v>0</v>
      </c>
      <c r="J1108" s="64">
        <f t="shared" si="632"/>
        <v>0</v>
      </c>
      <c r="K1108" s="64">
        <f t="shared" si="632"/>
        <v>0</v>
      </c>
      <c r="L1108" s="64">
        <f t="shared" si="632"/>
        <v>0</v>
      </c>
      <c r="M1108" s="64">
        <f>M1102+M1105+M1106</f>
        <v>0</v>
      </c>
      <c r="N1108" s="64">
        <f>N1102+N1105+N1106</f>
        <v>0</v>
      </c>
      <c r="O1108" s="64">
        <f>O1102+O1105+O1106</f>
        <v>0</v>
      </c>
      <c r="P1108" s="65">
        <f>SUM(D1108:O1108)</f>
        <v>0</v>
      </c>
      <c r="Q1108" s="23"/>
      <c r="R1108" s="66" t="s">
        <v>20</v>
      </c>
      <c r="S1108" s="23"/>
      <c r="T1108" s="23" t="str">
        <f>IF(COUNTIF('[3]Correpondance  PREPA MARG'!A:A,'Prépa marge'!C1108)=0,IF(U1107="démarque connue (valeur)","",T1107),'Prépa marge'!C1108)</f>
        <v>GEM</v>
      </c>
      <c r="U1108" s="23" t="str">
        <f t="shared" si="628"/>
        <v/>
      </c>
      <c r="V1108" t="str">
        <f>IF(U1108="","",IF(U1108="CA HT",SUMIF('[3]Correpondance  PREPA MARG'!A:A,'Prépa marge'!T1108,'[3]Correpondance  PREPA MARG'!CO:CO),""))</f>
        <v/>
      </c>
      <c r="W1108" t="str">
        <f t="shared" ca="1" si="625"/>
        <v/>
      </c>
      <c r="X1108" t="str">
        <f>IF(U1108="","",IF(AND(U1108="Marge ABACO (valeur)",X1102=""),SUMIF('[3]Correpondance  PREPA MARG'!A:A,'Prépa marge'!T1108,'[3]Correpondance  PREPA MARG'!DB:DB),""))</f>
        <v/>
      </c>
      <c r="Y1108" t="str">
        <f>IF(U1108="","",IF(U1108="Frais accessoires",SUMIF('[3]Correpondance  PREPA MARG'!A:A,'Prépa marge'!T1108,'[3]Correpondance  PREPA MARG'!AO:AO),""))</f>
        <v/>
      </c>
      <c r="Z1108" t="str">
        <f>IF(U1108="","",IF(U1108="Cotisation Centrale",SUMIF('[3]Correpondance  PREPA MARG'!A:A,'Prépa marge'!T1108,'[3]Correpondance  PREPA MARG'!BO:BO),""))</f>
        <v/>
      </c>
      <c r="AA1108" t="str">
        <f>IF(U1108="","",IF(U1108="CA HT REEL",SUMIF('[3]Correpondance  PREPA MARG'!A:A,'Prépa marge'!T1108,'[3]Correpondance  PREPA MARG'!AB:AB),""))</f>
        <v/>
      </c>
      <c r="AB1108" t="str">
        <f>IF(U1108="","",IF(U1108="CAMV REEL",SUMIF('[3]Correpondance  PREPA MARG'!A:A,'Prépa marge'!T1108,'[3]Correpondance  PREPA MARG'!BB:BB),""))</f>
        <v/>
      </c>
      <c r="AC1108" t="str">
        <f>IF(U1108="","",IF(U1108="démarque connue (valeur)",SUMIF('[3]Correpondance  PREPA MARG'!A:A,'Prépa marge'!T1108,'[3]Correpondance  PREPA MARG'!DO:DO),""))</f>
        <v/>
      </c>
      <c r="AD1108" s="2" t="str">
        <f t="shared" ca="1" si="627"/>
        <v/>
      </c>
      <c r="AF1108" t="s">
        <v>20</v>
      </c>
    </row>
    <row r="1109" spans="1:32">
      <c r="A1109" s="23"/>
      <c r="B1109" s="23"/>
      <c r="C1109" s="63" t="s">
        <v>19</v>
      </c>
      <c r="D1109" s="64">
        <f t="shared" ref="D1109:L1109" si="633">D1101-D1108</f>
        <v>0</v>
      </c>
      <c r="E1109" s="64">
        <f t="shared" si="633"/>
        <v>0</v>
      </c>
      <c r="F1109" s="64">
        <f t="shared" si="633"/>
        <v>0</v>
      </c>
      <c r="G1109" s="64">
        <f t="shared" si="633"/>
        <v>0</v>
      </c>
      <c r="H1109" s="64">
        <f t="shared" si="633"/>
        <v>0</v>
      </c>
      <c r="I1109" s="64">
        <f t="shared" si="633"/>
        <v>0</v>
      </c>
      <c r="J1109" s="64">
        <f t="shared" si="633"/>
        <v>0</v>
      </c>
      <c r="K1109" s="64">
        <f t="shared" si="633"/>
        <v>0</v>
      </c>
      <c r="L1109" s="64">
        <f t="shared" si="633"/>
        <v>0</v>
      </c>
      <c r="M1109" s="64">
        <f>M1101-M1108</f>
        <v>0</v>
      </c>
      <c r="N1109" s="64">
        <f>N1101-N1108</f>
        <v>0</v>
      </c>
      <c r="O1109" s="64">
        <f>O1101-O1108</f>
        <v>0</v>
      </c>
      <c r="P1109" s="65">
        <f>SUM(D1109:O1109)</f>
        <v>0</v>
      </c>
      <c r="Q1109" s="23"/>
      <c r="R1109" s="66" t="s">
        <v>20</v>
      </c>
      <c r="S1109" s="23"/>
      <c r="T1109" s="23" t="str">
        <f>IF(COUNTIF('[3]Correpondance  PREPA MARG'!A:A,'Prépa marge'!C1109)=0,IF(U1108="démarque connue (valeur)","",T1108),'Prépa marge'!C1109)</f>
        <v>GEM</v>
      </c>
      <c r="U1109" s="23" t="str">
        <f t="shared" si="628"/>
        <v>Marge ABACO (valeur)</v>
      </c>
      <c r="V1109" t="str">
        <f>IF(U1109="","",IF(U1109="CA HT",SUMIF('[3]Correpondance  PREPA MARG'!A:A,'Prépa marge'!T1109,'[3]Correpondance  PREPA MARG'!CO:CO),""))</f>
        <v/>
      </c>
      <c r="W1109" t="str">
        <f t="shared" si="625"/>
        <v/>
      </c>
      <c r="X1109" t="str">
        <f ca="1">IF(U1109="","",IF(AND(U1109="Marge ABACO (valeur)",X1103=""),SUMIF('[3]Correpondance  PREPA MARG'!A:A,'Prépa marge'!T1109,'[3]Correpondance  PREPA MARG'!DB:DB),""))</f>
        <v/>
      </c>
      <c r="Y1109" t="str">
        <f>IF(U1109="","",IF(U1109="Frais accessoires",SUMIF('[3]Correpondance  PREPA MARG'!A:A,'Prépa marge'!T1109,'[3]Correpondance  PREPA MARG'!AO:AO),""))</f>
        <v/>
      </c>
      <c r="Z1109" t="str">
        <f>IF(U1109="","",IF(U1109="Cotisation Centrale",SUMIF('[3]Correpondance  PREPA MARG'!A:A,'Prépa marge'!T1109,'[3]Correpondance  PREPA MARG'!BO:BO),""))</f>
        <v/>
      </c>
      <c r="AA1109" t="str">
        <f>IF(U1109="","",IF(U1109="CA HT REEL",SUMIF('[3]Correpondance  PREPA MARG'!A:A,'Prépa marge'!T1109,'[3]Correpondance  PREPA MARG'!AB:AB),""))</f>
        <v/>
      </c>
      <c r="AB1109" t="str">
        <f>IF(U1109="","",IF(U1109="CAMV REEL",SUMIF('[3]Correpondance  PREPA MARG'!A:A,'Prépa marge'!T1109,'[3]Correpondance  PREPA MARG'!BB:BB),""))</f>
        <v/>
      </c>
      <c r="AC1109" t="str">
        <f>IF(U1109="","",IF(U1109="démarque connue (valeur)",SUMIF('[3]Correpondance  PREPA MARG'!A:A,'Prépa marge'!T1109,'[3]Correpondance  PREPA MARG'!DO:DO),""))</f>
        <v/>
      </c>
      <c r="AD1109" s="2" t="str">
        <f t="shared" ca="1" si="627"/>
        <v/>
      </c>
      <c r="AF1109" t="s">
        <v>20</v>
      </c>
    </row>
    <row r="1110" spans="1:32">
      <c r="A1110" s="23"/>
      <c r="B1110" s="23"/>
      <c r="C1110" s="50" t="s">
        <v>24</v>
      </c>
      <c r="D1110" s="67">
        <f t="shared" ref="D1110:L1110" si="634">IF(D1101=0,0,D1109/D1101)</f>
        <v>0</v>
      </c>
      <c r="E1110" s="67">
        <f t="shared" si="634"/>
        <v>0</v>
      </c>
      <c r="F1110" s="67">
        <f t="shared" si="634"/>
        <v>0</v>
      </c>
      <c r="G1110" s="67">
        <f t="shared" si="634"/>
        <v>0</v>
      </c>
      <c r="H1110" s="67">
        <f t="shared" si="634"/>
        <v>0</v>
      </c>
      <c r="I1110" s="67">
        <f t="shared" si="634"/>
        <v>0</v>
      </c>
      <c r="J1110" s="67">
        <f t="shared" si="634"/>
        <v>0</v>
      </c>
      <c r="K1110" s="67">
        <f t="shared" si="634"/>
        <v>0</v>
      </c>
      <c r="L1110" s="67">
        <f t="shared" si="634"/>
        <v>0</v>
      </c>
      <c r="M1110" s="67">
        <f>IF(M1101=0,0,M1109/M1101)</f>
        <v>0</v>
      </c>
      <c r="N1110" s="67">
        <f>IF(N1101=0,0,N1109/N1101)</f>
        <v>0</v>
      </c>
      <c r="O1110" s="67">
        <f>IF(O1101=0,0,O1109/O1101)</f>
        <v>0</v>
      </c>
      <c r="P1110" s="67">
        <f>IF(P1101=0,0,P1109/P1101)</f>
        <v>0</v>
      </c>
      <c r="Q1110" s="23"/>
      <c r="R1110" s="68" t="s">
        <v>20</v>
      </c>
      <c r="S1110" s="23"/>
      <c r="T1110" s="23" t="str">
        <f>IF(COUNTIF('[3]Correpondance  PREPA MARG'!A:A,'Prépa marge'!C1110)=0,IF(U1109="démarque connue (valeur)","",T1109),'Prépa marge'!C1110)</f>
        <v>GEM</v>
      </c>
      <c r="U1110" s="23" t="str">
        <f t="shared" si="628"/>
        <v/>
      </c>
      <c r="V1110" t="str">
        <f>IF(U1110="","",IF(U1110="CA HT",SUMIF('[3]Correpondance  PREPA MARG'!A:A,'Prépa marge'!T1110,'[3]Correpondance  PREPA MARG'!CO:CO),""))</f>
        <v/>
      </c>
      <c r="W1110" t="str">
        <f t="shared" si="625"/>
        <v/>
      </c>
      <c r="X1110" t="str">
        <f>IF(U1110="","",IF(AND(U1110="Marge ABACO (valeur)",X1104=""),SUMIF('[3]Correpondance  PREPA MARG'!A:A,'Prépa marge'!T1110,'[3]Correpondance  PREPA MARG'!DB:DB),""))</f>
        <v/>
      </c>
      <c r="Y1110" t="str">
        <f>IF(U1110="","",IF(U1110="Frais accessoires",SUMIF('[3]Correpondance  PREPA MARG'!A:A,'Prépa marge'!T1110,'[3]Correpondance  PREPA MARG'!AO:AO),""))</f>
        <v/>
      </c>
      <c r="Z1110" t="str">
        <f>IF(U1110="","",IF(U1110="Cotisation Centrale",SUMIF('[3]Correpondance  PREPA MARG'!A:A,'Prépa marge'!T1110,'[3]Correpondance  PREPA MARG'!BO:BO),""))</f>
        <v/>
      </c>
      <c r="AA1110" t="str">
        <f>IF(U1110="","",IF(U1110="CA HT REEL",SUMIF('[3]Correpondance  PREPA MARG'!A:A,'Prépa marge'!T1110,'[3]Correpondance  PREPA MARG'!AB:AB),""))</f>
        <v/>
      </c>
      <c r="AB1110" t="str">
        <f>IF(U1110="","",IF(U1110="CAMV REEL",SUMIF('[3]Correpondance  PREPA MARG'!A:A,'Prépa marge'!T1110,'[3]Correpondance  PREPA MARG'!BB:BB),""))</f>
        <v/>
      </c>
      <c r="AC1110" t="str">
        <f>IF(U1110="","",IF(U1110="démarque connue (valeur)",SUMIF('[3]Correpondance  PREPA MARG'!A:A,'Prépa marge'!T1110,'[3]Correpondance  PREPA MARG'!DO:DO),""))</f>
        <v/>
      </c>
      <c r="AD1110" s="2" t="str">
        <f t="shared" si="627"/>
        <v/>
      </c>
      <c r="AF1110" t="s">
        <v>20</v>
      </c>
    </row>
    <row r="1111" spans="1:32">
      <c r="A1111" s="23"/>
      <c r="B1111" s="23"/>
      <c r="C1111" s="23"/>
      <c r="D1111" s="23"/>
      <c r="E1111" s="23"/>
      <c r="F1111" s="23"/>
      <c r="G1111" s="23"/>
      <c r="H1111" s="23"/>
      <c r="I1111" s="23"/>
      <c r="J1111" s="23"/>
      <c r="K1111" s="23"/>
      <c r="L1111" s="23"/>
      <c r="M1111" s="23"/>
      <c r="N1111" s="23"/>
      <c r="O1111" s="23"/>
      <c r="P1111" s="23"/>
      <c r="Q1111" s="23"/>
      <c r="R1111" s="29" t="s">
        <v>20</v>
      </c>
      <c r="S1111" s="23"/>
      <c r="T1111" s="23" t="str">
        <f>IF(COUNTIF('[3]Correpondance  PREPA MARG'!A:A,'Prépa marge'!C1111)=0,IF(U1110="démarque connue (valeur)","",T1110),'Prépa marge'!C1111)</f>
        <v>GEM</v>
      </c>
      <c r="U1111" s="23" t="str">
        <f t="shared" si="628"/>
        <v/>
      </c>
      <c r="V1111" t="str">
        <f>IF(U1111="","",IF(U1111="CA HT",SUMIF('[3]Correpondance  PREPA MARG'!A:A,'Prépa marge'!T1111,'[3]Correpondance  PREPA MARG'!CO:CO),""))</f>
        <v/>
      </c>
      <c r="W1111" t="str">
        <f t="shared" si="625"/>
        <v/>
      </c>
      <c r="X1111" t="str">
        <f>IF(U1111="","",IF(AND(U1111="Marge ABACO (valeur)",X1105=""),SUMIF('[3]Correpondance  PREPA MARG'!A:A,'Prépa marge'!T1111,'[3]Correpondance  PREPA MARG'!DB:DB),""))</f>
        <v/>
      </c>
      <c r="Y1111" t="str">
        <f>IF(U1111="","",IF(U1111="Frais accessoires",SUMIF('[3]Correpondance  PREPA MARG'!A:A,'Prépa marge'!T1111,'[3]Correpondance  PREPA MARG'!AO:AO),""))</f>
        <v/>
      </c>
      <c r="Z1111" t="str">
        <f>IF(U1111="","",IF(U1111="Cotisation Centrale",SUMIF('[3]Correpondance  PREPA MARG'!A:A,'Prépa marge'!T1111,'[3]Correpondance  PREPA MARG'!BO:BO),""))</f>
        <v/>
      </c>
      <c r="AA1111" t="str">
        <f>IF(U1111="","",IF(U1111="CA HT REEL",SUMIF('[3]Correpondance  PREPA MARG'!A:A,'Prépa marge'!T1111,'[3]Correpondance  PREPA MARG'!AB:AB),""))</f>
        <v/>
      </c>
      <c r="AB1111" t="str">
        <f>IF(U1111="","",IF(U1111="CAMV REEL",SUMIF('[3]Correpondance  PREPA MARG'!A:A,'Prépa marge'!T1111,'[3]Correpondance  PREPA MARG'!BB:BB),""))</f>
        <v/>
      </c>
      <c r="AC1111" t="str">
        <f>IF(U1111="","",IF(U1111="démarque connue (valeur)",SUMIF('[3]Correpondance  PREPA MARG'!A:A,'Prépa marge'!T1111,'[3]Correpondance  PREPA MARG'!DO:DO),""))</f>
        <v/>
      </c>
      <c r="AD1111" s="2" t="str">
        <f t="shared" si="627"/>
        <v/>
      </c>
      <c r="AF1111" t="s">
        <v>20</v>
      </c>
    </row>
    <row r="1112" spans="1:32" ht="15.75" thickBot="1">
      <c r="A1112" s="23"/>
      <c r="B1112" s="23"/>
      <c r="C1112" s="30" t="s">
        <v>25</v>
      </c>
      <c r="D1112" s="31"/>
      <c r="E1112" s="31"/>
      <c r="F1112" s="31"/>
      <c r="G1112" s="31"/>
      <c r="H1112" s="31"/>
      <c r="I1112" s="31"/>
      <c r="J1112" s="31"/>
      <c r="K1112" s="31"/>
      <c r="L1112" s="31"/>
      <c r="M1112" s="31"/>
      <c r="N1112" s="31"/>
      <c r="O1112" s="31"/>
      <c r="P1112" s="32"/>
      <c r="Q1112" s="23"/>
      <c r="R1112" s="33" t="s">
        <v>20</v>
      </c>
      <c r="S1112" s="23"/>
      <c r="T1112" s="23" t="str">
        <f>IF(COUNTIF('[3]Correpondance  PREPA MARG'!A:A,'Prépa marge'!C1112)=0,IF(U1111="démarque connue (valeur)","",T1111),'Prépa marge'!C1112)</f>
        <v>GEM</v>
      </c>
      <c r="U1112" s="23" t="str">
        <f t="shared" si="628"/>
        <v/>
      </c>
      <c r="V1112" t="str">
        <f>IF(U1112="","",IF(U1112="CA HT",SUMIF('[3]Correpondance  PREPA MARG'!A:A,'Prépa marge'!T1112,'[3]Correpondance  PREPA MARG'!CO:CO),""))</f>
        <v/>
      </c>
      <c r="W1112" t="str">
        <f t="shared" si="625"/>
        <v/>
      </c>
      <c r="X1112" t="str">
        <f>IF(U1112="","",IF(AND(U1112="Marge ABACO (valeur)",X1106=""),SUMIF('[3]Correpondance  PREPA MARG'!A:A,'Prépa marge'!T1112,'[3]Correpondance  PREPA MARG'!DB:DB),""))</f>
        <v/>
      </c>
      <c r="Y1112" t="str">
        <f>IF(U1112="","",IF(U1112="Frais accessoires",SUMIF('[3]Correpondance  PREPA MARG'!A:A,'Prépa marge'!T1112,'[3]Correpondance  PREPA MARG'!AO:AO),""))</f>
        <v/>
      </c>
      <c r="Z1112" t="str">
        <f>IF(U1112="","",IF(U1112="Cotisation Centrale",SUMIF('[3]Correpondance  PREPA MARG'!A:A,'Prépa marge'!T1112,'[3]Correpondance  PREPA MARG'!BO:BO),""))</f>
        <v/>
      </c>
      <c r="AA1112" t="str">
        <f>IF(U1112="","",IF(U1112="CA HT REEL",SUMIF('[3]Correpondance  PREPA MARG'!A:A,'Prépa marge'!T1112,'[3]Correpondance  PREPA MARG'!AB:AB),""))</f>
        <v/>
      </c>
      <c r="AB1112" t="str">
        <f>IF(U1112="","",IF(U1112="CAMV REEL",SUMIF('[3]Correpondance  PREPA MARG'!A:A,'Prépa marge'!T1112,'[3]Correpondance  PREPA MARG'!BB:BB),""))</f>
        <v/>
      </c>
      <c r="AC1112" t="str">
        <f>IF(U1112="","",IF(U1112="démarque connue (valeur)",SUMIF('[3]Correpondance  PREPA MARG'!A:A,'Prépa marge'!T1112,'[3]Correpondance  PREPA MARG'!DO:DO),""))</f>
        <v/>
      </c>
      <c r="AD1112" s="2" t="str">
        <f t="shared" si="627"/>
        <v/>
      </c>
      <c r="AF1112" t="s">
        <v>20</v>
      </c>
    </row>
    <row r="1113" spans="1:32">
      <c r="A1113" s="23"/>
      <c r="B1113" s="23"/>
      <c r="C1113" s="69" t="s">
        <v>5</v>
      </c>
      <c r="D1113" s="35"/>
      <c r="E1113" s="36"/>
      <c r="F1113" s="36"/>
      <c r="G1113" s="36"/>
      <c r="H1113" s="36"/>
      <c r="I1113" s="36"/>
      <c r="J1113" s="55"/>
      <c r="K1113" s="55"/>
      <c r="L1113" s="55"/>
      <c r="M1113" s="55"/>
      <c r="N1113" s="55"/>
      <c r="O1113" s="70"/>
      <c r="P1113" s="38">
        <f>SUM(D1113:O1113)</f>
        <v>0</v>
      </c>
      <c r="Q1113" s="23"/>
      <c r="R1113" s="39">
        <v>10980.630000000005</v>
      </c>
      <c r="S1113" s="23"/>
      <c r="T1113" s="23" t="str">
        <f>IF(COUNTIF('[3]Correpondance  PREPA MARG'!A:A,'Prépa marge'!C1113)=0,IF(U1112="démarque connue (valeur)","",T1112),'Prépa marge'!C1113)</f>
        <v>GEM</v>
      </c>
      <c r="U1113" s="23" t="str">
        <f t="shared" si="628"/>
        <v>CA HT REEL</v>
      </c>
      <c r="V1113" t="str">
        <f>IF(U1113="","",IF(U1113="CA HT",SUMIF('[3]Correpondance  PREPA MARG'!A:A,'Prépa marge'!T1113,'[3]Correpondance  PREPA MARG'!CO:CO),""))</f>
        <v/>
      </c>
      <c r="W1113" t="str">
        <f t="shared" si="625"/>
        <v/>
      </c>
      <c r="X1113" t="str">
        <f>IF(U1113="","",IF(AND(U1113="Marge ABACO (valeur)",X1107=""),SUMIF('[3]Correpondance  PREPA MARG'!A:A,'Prépa marge'!T1113,'[3]Correpondance  PREPA MARG'!DB:DB),""))</f>
        <v/>
      </c>
      <c r="Y1113" t="str">
        <f>IF(U1113="","",IF(U1113="Frais accessoires",SUMIF('[3]Correpondance  PREPA MARG'!A:A,'Prépa marge'!T1113,'[3]Correpondance  PREPA MARG'!AO:AO),""))</f>
        <v/>
      </c>
      <c r="Z1113" t="str">
        <f>IF(U1113="","",IF(U1113="Cotisation Centrale",SUMIF('[3]Correpondance  PREPA MARG'!A:A,'Prépa marge'!T1113,'[3]Correpondance  PREPA MARG'!BO:BO),""))</f>
        <v/>
      </c>
      <c r="AA1113">
        <f ca="1">IF(U1113="","",IF(U1113="CA HT REEL",SUMIF('[3]Correpondance  PREPA MARG'!A:A,'Prépa marge'!T1113,'[3]Correpondance  PREPA MARG'!AB:AB),""))</f>
        <v>0</v>
      </c>
      <c r="AB1113" t="str">
        <f>IF(U1113="","",IF(U1113="CAMV REEL",SUMIF('[3]Correpondance  PREPA MARG'!A:A,'Prépa marge'!T1113,'[3]Correpondance  PREPA MARG'!BB:BB),""))</f>
        <v/>
      </c>
      <c r="AC1113" t="str">
        <f>IF(U1113="","",IF(U1113="démarque connue (valeur)",SUMIF('[3]Correpondance  PREPA MARG'!A:A,'Prépa marge'!T1113,'[3]Correpondance  PREPA MARG'!DO:DO),""))</f>
        <v/>
      </c>
      <c r="AD1113" s="2" t="str">
        <f t="shared" ca="1" si="627"/>
        <v/>
      </c>
      <c r="AF1113">
        <v>10557.98</v>
      </c>
    </row>
    <row r="1114" spans="1:32" ht="15.75" thickBot="1">
      <c r="A1114" s="23"/>
      <c r="B1114" s="23"/>
      <c r="C1114" s="58" t="s">
        <v>6</v>
      </c>
      <c r="D1114" s="41"/>
      <c r="E1114" s="42"/>
      <c r="F1114" s="42"/>
      <c r="G1114" s="42"/>
      <c r="H1114" s="42"/>
      <c r="I1114" s="42"/>
      <c r="J1114" s="42"/>
      <c r="K1114" s="42"/>
      <c r="L1114" s="42"/>
      <c r="M1114" s="71"/>
      <c r="N1114" s="71"/>
      <c r="O1114" s="72"/>
      <c r="P1114" s="56">
        <f>SUM(D1114:O1114)</f>
        <v>0</v>
      </c>
      <c r="Q1114" s="23"/>
      <c r="R1114" s="57">
        <v>7052.2900000000081</v>
      </c>
      <c r="S1114" s="23"/>
      <c r="T1114" s="23" t="str">
        <f>IF(COUNTIF('[3]Correpondance  PREPA MARG'!A:A,'Prépa marge'!C1114)=0,IF(U1113="démarque connue (valeur)","",T1113),'Prépa marge'!C1114)</f>
        <v>GEM</v>
      </c>
      <c r="U1114" s="23" t="str">
        <f t="shared" si="628"/>
        <v>CAMV REEL</v>
      </c>
      <c r="V1114" t="str">
        <f>IF(U1114="","",IF(U1114="CA HT",SUMIF('[3]Correpondance  PREPA MARG'!A:A,'Prépa marge'!T1114,'[3]Correpondance  PREPA MARG'!CO:CO),""))</f>
        <v/>
      </c>
      <c r="W1114" t="str">
        <f t="shared" si="625"/>
        <v/>
      </c>
      <c r="X1114" t="str">
        <f>IF(U1114="","",IF(AND(U1114="Marge ABACO (valeur)",X1108=""),SUMIF('[3]Correpondance  PREPA MARG'!A:A,'Prépa marge'!T1114,'[3]Correpondance  PREPA MARG'!DB:DB),""))</f>
        <v/>
      </c>
      <c r="Y1114" t="str">
        <f>IF(U1114="","",IF(U1114="Frais accessoires",SUMIF('[3]Correpondance  PREPA MARG'!A:A,'Prépa marge'!T1114,'[3]Correpondance  PREPA MARG'!AO:AO),""))</f>
        <v/>
      </c>
      <c r="Z1114" t="str">
        <f>IF(U1114="","",IF(U1114="Cotisation Centrale",SUMIF('[3]Correpondance  PREPA MARG'!A:A,'Prépa marge'!T1114,'[3]Correpondance  PREPA MARG'!BO:BO),""))</f>
        <v/>
      </c>
      <c r="AA1114" t="str">
        <f>IF(U1114="","",IF(U1114="CA HT REEL",SUMIF('[3]Correpondance  PREPA MARG'!A:A,'Prépa marge'!T1114,'[3]Correpondance  PREPA MARG'!AB:AB),""))</f>
        <v/>
      </c>
      <c r="AB1114">
        <f ca="1">IF(U1114="","",IF(U1114="CAMV REEL",SUMIF('[3]Correpondance  PREPA MARG'!A:A,'Prépa marge'!T1114,'[3]Correpondance  PREPA MARG'!BB:BB),""))</f>
        <v>0</v>
      </c>
      <c r="AC1114" t="str">
        <f>IF(U1114="","",IF(U1114="démarque connue (valeur)",SUMIF('[3]Correpondance  PREPA MARG'!A:A,'Prépa marge'!T1114,'[3]Correpondance  PREPA MARG'!DO:DO),""))</f>
        <v/>
      </c>
      <c r="AD1114" s="2" t="str">
        <f t="shared" ca="1" si="627"/>
        <v/>
      </c>
      <c r="AF1114">
        <v>6961.8500000000022</v>
      </c>
    </row>
    <row r="1115" spans="1:32">
      <c r="A1115" s="23"/>
      <c r="B1115" s="23"/>
      <c r="C1115" s="59" t="s">
        <v>26</v>
      </c>
      <c r="D1115" s="73">
        <f t="shared" ref="D1115:L1115" si="635">D1113-D1114-D1105-D1106</f>
        <v>0</v>
      </c>
      <c r="E1115" s="73">
        <f t="shared" si="635"/>
        <v>0</v>
      </c>
      <c r="F1115" s="73">
        <f t="shared" si="635"/>
        <v>0</v>
      </c>
      <c r="G1115" s="73">
        <f t="shared" si="635"/>
        <v>0</v>
      </c>
      <c r="H1115" s="73">
        <f t="shared" si="635"/>
        <v>0</v>
      </c>
      <c r="I1115" s="73">
        <f t="shared" si="635"/>
        <v>0</v>
      </c>
      <c r="J1115" s="73">
        <f t="shared" si="635"/>
        <v>0</v>
      </c>
      <c r="K1115" s="73">
        <f t="shared" si="635"/>
        <v>0</v>
      </c>
      <c r="L1115" s="73">
        <f t="shared" si="635"/>
        <v>0</v>
      </c>
      <c r="M1115" s="73">
        <f>M1113-M1114-M1105-M1106</f>
        <v>0</v>
      </c>
      <c r="N1115" s="73">
        <f>N1113-N1114-N1105-N1106</f>
        <v>0</v>
      </c>
      <c r="O1115" s="73">
        <f>O1113-O1114-O1105-O1106</f>
        <v>0</v>
      </c>
      <c r="P1115" s="74">
        <f>SUM(D1115:O1115)</f>
        <v>0</v>
      </c>
      <c r="Q1115" s="23"/>
      <c r="R1115" s="57" t="s">
        <v>20</v>
      </c>
      <c r="S1115" s="23"/>
      <c r="T1115" s="23" t="str">
        <f>IF(COUNTIF('[3]Correpondance  PREPA MARG'!A:A,'Prépa marge'!C1115)=0,IF(U1114="démarque connue (valeur)","",T1114),'Prépa marge'!C1115)</f>
        <v>GEM</v>
      </c>
      <c r="U1115" s="23" t="str">
        <f t="shared" si="628"/>
        <v/>
      </c>
      <c r="V1115" t="str">
        <f>IF(U1115="","",IF(U1115="CA HT",SUMIF('[3]Correpondance  PREPA MARG'!A:A,'Prépa marge'!T1115,'[3]Correpondance  PREPA MARG'!CO:CO),""))</f>
        <v/>
      </c>
      <c r="W1115" t="str">
        <f t="shared" si="625"/>
        <v/>
      </c>
      <c r="X1115" t="str">
        <f>IF(U1115="","",IF(AND(U1115="Marge ABACO (valeur)",X1109=""),SUMIF('[3]Correpondance  PREPA MARG'!A:A,'Prépa marge'!T1115,'[3]Correpondance  PREPA MARG'!DB:DB),""))</f>
        <v/>
      </c>
      <c r="Y1115" t="str">
        <f>IF(U1115="","",IF(U1115="Frais accessoires",SUMIF('[3]Correpondance  PREPA MARG'!A:A,'Prépa marge'!T1115,'[3]Correpondance  PREPA MARG'!AO:AO),""))</f>
        <v/>
      </c>
      <c r="Z1115" t="str">
        <f>IF(U1115="","",IF(U1115="Cotisation Centrale",SUMIF('[3]Correpondance  PREPA MARG'!A:A,'Prépa marge'!T1115,'[3]Correpondance  PREPA MARG'!BO:BO),""))</f>
        <v/>
      </c>
      <c r="AA1115" t="str">
        <f>IF(U1115="","",IF(U1115="CA HT REEL",SUMIF('[3]Correpondance  PREPA MARG'!A:A,'Prépa marge'!T1115,'[3]Correpondance  PREPA MARG'!AB:AB),""))</f>
        <v/>
      </c>
      <c r="AB1115" t="str">
        <f>IF(U1115="","",IF(U1115="CAMV REEL",SUMIF('[3]Correpondance  PREPA MARG'!A:A,'Prépa marge'!T1115,'[3]Correpondance  PREPA MARG'!BB:BB),""))</f>
        <v/>
      </c>
      <c r="AC1115" t="str">
        <f>IF(U1115="","",IF(U1115="démarque connue (valeur)",SUMIF('[3]Correpondance  PREPA MARG'!A:A,'Prépa marge'!T1115,'[3]Correpondance  PREPA MARG'!DO:DO),""))</f>
        <v/>
      </c>
      <c r="AD1115" s="2" t="str">
        <f t="shared" si="627"/>
        <v/>
      </c>
      <c r="AF1115" t="s">
        <v>20</v>
      </c>
    </row>
    <row r="1116" spans="1:32">
      <c r="A1116" s="23"/>
      <c r="B1116" s="23"/>
      <c r="C1116" s="50" t="s">
        <v>27</v>
      </c>
      <c r="D1116" s="67" t="str">
        <f t="shared" ref="D1116:L1116" si="636">IF(D1138="ABACO","     néant",IF(D1101=0,0,D1115/D1113))</f>
        <v xml:space="preserve">     néant</v>
      </c>
      <c r="E1116" s="67" t="str">
        <f t="shared" si="636"/>
        <v xml:space="preserve">     néant</v>
      </c>
      <c r="F1116" s="67" t="str">
        <f t="shared" si="636"/>
        <v xml:space="preserve">     néant</v>
      </c>
      <c r="G1116" s="67" t="str">
        <f t="shared" si="636"/>
        <v xml:space="preserve">     néant</v>
      </c>
      <c r="H1116" s="67" t="str">
        <f t="shared" si="636"/>
        <v xml:space="preserve">     néant</v>
      </c>
      <c r="I1116" s="67">
        <f t="shared" si="636"/>
        <v>0</v>
      </c>
      <c r="J1116" s="67" t="str">
        <f t="shared" si="636"/>
        <v xml:space="preserve">     néant</v>
      </c>
      <c r="K1116" s="67" t="str">
        <f t="shared" si="636"/>
        <v xml:space="preserve">     néant</v>
      </c>
      <c r="L1116" s="67" t="str">
        <f t="shared" si="636"/>
        <v xml:space="preserve">     néant</v>
      </c>
      <c r="M1116" s="67" t="str">
        <f>IF(M1138="ABACO","     néant",IF(M1101=0,0,M1115/M1113))</f>
        <v xml:space="preserve">     néant</v>
      </c>
      <c r="N1116" s="67" t="str">
        <f>IF(N1138="ABACO","     néant",IF(N1101=0,0,N1115/N1113))</f>
        <v xml:space="preserve">     néant</v>
      </c>
      <c r="O1116" s="67">
        <f>IF(O1138="ABACO","     néant",IF(O1101=0,0,O1115/O1113))</f>
        <v>0</v>
      </c>
      <c r="P1116" s="67">
        <f>IF(P1138="ABACO","     néant",IF(P1101=0,0,P1115/P1113))</f>
        <v>0</v>
      </c>
      <c r="Q1116" s="23"/>
      <c r="R1116" s="68" t="s">
        <v>20</v>
      </c>
      <c r="S1116" s="23"/>
      <c r="T1116" s="23" t="str">
        <f>IF(COUNTIF('[3]Correpondance  PREPA MARG'!A:A,'Prépa marge'!C1116)=0,IF(U1115="démarque connue (valeur)","",T1115),'Prépa marge'!C1116)</f>
        <v>GEM</v>
      </c>
      <c r="U1116" s="23" t="str">
        <f t="shared" si="628"/>
        <v/>
      </c>
      <c r="V1116" t="str">
        <f>IF(U1116="","",IF(U1116="CA HT",SUMIF('[3]Correpondance  PREPA MARG'!A:A,'Prépa marge'!T1116,'[3]Correpondance  PREPA MARG'!CO:CO),""))</f>
        <v/>
      </c>
      <c r="W1116" t="str">
        <f t="shared" si="625"/>
        <v/>
      </c>
      <c r="X1116" t="str">
        <f>IF(U1116="","",IF(AND(U1116="Marge ABACO (valeur)",X1110=""),SUMIF('[3]Correpondance  PREPA MARG'!A:A,'Prépa marge'!T1116,'[3]Correpondance  PREPA MARG'!DB:DB),""))</f>
        <v/>
      </c>
      <c r="Y1116" t="str">
        <f>IF(U1116="","",IF(U1116="Frais accessoires",SUMIF('[3]Correpondance  PREPA MARG'!A:A,'Prépa marge'!T1116,'[3]Correpondance  PREPA MARG'!AO:AO),""))</f>
        <v/>
      </c>
      <c r="Z1116" t="str">
        <f>IF(U1116="","",IF(U1116="Cotisation Centrale",SUMIF('[3]Correpondance  PREPA MARG'!A:A,'Prépa marge'!T1116,'[3]Correpondance  PREPA MARG'!BO:BO),""))</f>
        <v/>
      </c>
      <c r="AA1116" t="str">
        <f>IF(U1116="","",IF(U1116="CA HT REEL",SUMIF('[3]Correpondance  PREPA MARG'!A:A,'Prépa marge'!T1116,'[3]Correpondance  PREPA MARG'!AB:AB),""))</f>
        <v/>
      </c>
      <c r="AB1116" t="str">
        <f>IF(U1116="","",IF(U1116="CAMV REEL",SUMIF('[3]Correpondance  PREPA MARG'!A:A,'Prépa marge'!T1116,'[3]Correpondance  PREPA MARG'!BB:BB),""))</f>
        <v/>
      </c>
      <c r="AC1116" t="str">
        <f>IF(U1116="","",IF(U1116="démarque connue (valeur)",SUMIF('[3]Correpondance  PREPA MARG'!A:A,'Prépa marge'!T1116,'[3]Correpondance  PREPA MARG'!DO:DO),""))</f>
        <v/>
      </c>
      <c r="AD1116" s="2" t="str">
        <f t="shared" si="627"/>
        <v/>
      </c>
      <c r="AF1116" t="s">
        <v>20</v>
      </c>
    </row>
    <row r="1117" spans="1:32">
      <c r="A1117" s="23"/>
      <c r="B1117" s="23"/>
      <c r="C1117" s="23"/>
      <c r="D1117" s="23"/>
      <c r="E1117" s="23"/>
      <c r="F1117" s="23"/>
      <c r="G1117" s="23"/>
      <c r="H1117" s="23"/>
      <c r="I1117" s="23"/>
      <c r="J1117" s="23"/>
      <c r="K1117" s="23"/>
      <c r="L1117" s="23"/>
      <c r="M1117" s="23"/>
      <c r="N1117" s="23"/>
      <c r="O1117" s="23"/>
      <c r="P1117" s="23"/>
      <c r="Q1117" s="23"/>
      <c r="R1117" s="29" t="s">
        <v>20</v>
      </c>
      <c r="S1117" s="23"/>
      <c r="T1117" s="23" t="str">
        <f>IF(COUNTIF('[3]Correpondance  PREPA MARG'!A:A,'Prépa marge'!C1117)=0,IF(U1116="démarque connue (valeur)","",T1116),'Prépa marge'!C1117)</f>
        <v>GEM</v>
      </c>
      <c r="U1117" s="23" t="str">
        <f t="shared" si="628"/>
        <v/>
      </c>
      <c r="V1117" t="str">
        <f>IF(U1117="","",IF(U1117="CA HT",SUMIF('[3]Correpondance  PREPA MARG'!A:A,'Prépa marge'!T1117,'[3]Correpondance  PREPA MARG'!CO:CO),""))</f>
        <v/>
      </c>
      <c r="W1117" t="str">
        <f t="shared" si="625"/>
        <v/>
      </c>
      <c r="X1117" t="str">
        <f>IF(U1117="","",IF(AND(U1117="Marge ABACO (valeur)",X1111=""),SUMIF('[3]Correpondance  PREPA MARG'!A:A,'Prépa marge'!T1117,'[3]Correpondance  PREPA MARG'!DB:DB),""))</f>
        <v/>
      </c>
      <c r="Y1117" t="str">
        <f>IF(U1117="","",IF(U1117="Frais accessoires",SUMIF('[3]Correpondance  PREPA MARG'!A:A,'Prépa marge'!T1117,'[3]Correpondance  PREPA MARG'!AO:AO),""))</f>
        <v/>
      </c>
      <c r="Z1117" t="str">
        <f>IF(U1117="","",IF(U1117="Cotisation Centrale",SUMIF('[3]Correpondance  PREPA MARG'!A:A,'Prépa marge'!T1117,'[3]Correpondance  PREPA MARG'!BO:BO),""))</f>
        <v/>
      </c>
      <c r="AA1117" t="str">
        <f>IF(U1117="","",IF(U1117="CA HT REEL",SUMIF('[3]Correpondance  PREPA MARG'!A:A,'Prépa marge'!T1117,'[3]Correpondance  PREPA MARG'!AB:AB),""))</f>
        <v/>
      </c>
      <c r="AB1117" t="str">
        <f>IF(U1117="","",IF(U1117="CAMV REEL",SUMIF('[3]Correpondance  PREPA MARG'!A:A,'Prépa marge'!T1117,'[3]Correpondance  PREPA MARG'!BB:BB),""))</f>
        <v/>
      </c>
      <c r="AC1117" t="str">
        <f>IF(U1117="","",IF(U1117="démarque connue (valeur)",SUMIF('[3]Correpondance  PREPA MARG'!A:A,'Prépa marge'!T1117,'[3]Correpondance  PREPA MARG'!DO:DO),""))</f>
        <v/>
      </c>
      <c r="AD1117" s="2" t="str">
        <f t="shared" si="627"/>
        <v/>
      </c>
      <c r="AF1117" t="s">
        <v>20</v>
      </c>
    </row>
    <row r="1118" spans="1:32">
      <c r="A1118" s="23"/>
      <c r="B1118" s="23"/>
      <c r="C1118" s="75" t="s">
        <v>28</v>
      </c>
      <c r="D1118" s="76" t="str">
        <f t="shared" ref="D1118:L1118" si="637">IF(D1138="ABACO","       NA",D1110-D1116)</f>
        <v xml:space="preserve">       NA</v>
      </c>
      <c r="E1118" s="76" t="str">
        <f t="shared" si="637"/>
        <v xml:space="preserve">       NA</v>
      </c>
      <c r="F1118" s="76" t="str">
        <f t="shared" si="637"/>
        <v xml:space="preserve">       NA</v>
      </c>
      <c r="G1118" s="76" t="str">
        <f t="shared" si="637"/>
        <v xml:space="preserve">       NA</v>
      </c>
      <c r="H1118" s="76" t="str">
        <f t="shared" si="637"/>
        <v xml:space="preserve">       NA</v>
      </c>
      <c r="I1118" s="76">
        <f t="shared" si="637"/>
        <v>0</v>
      </c>
      <c r="J1118" s="76" t="str">
        <f t="shared" si="637"/>
        <v xml:space="preserve">       NA</v>
      </c>
      <c r="K1118" s="76" t="str">
        <f t="shared" si="637"/>
        <v xml:space="preserve">       NA</v>
      </c>
      <c r="L1118" s="76" t="str">
        <f t="shared" si="637"/>
        <v xml:space="preserve">       NA</v>
      </c>
      <c r="M1118" s="76" t="str">
        <f>IF(M1138="ABACO","       NA",M1110-M1116)</f>
        <v xml:space="preserve">       NA</v>
      </c>
      <c r="N1118" s="76" t="str">
        <f>IF(N1138="ABACO","       NA",N1110-N1116)</f>
        <v xml:space="preserve">       NA</v>
      </c>
      <c r="O1118" s="76">
        <f>IF(O1138="ABACO","       NA",O1110-O1116)</f>
        <v>0</v>
      </c>
      <c r="P1118" s="76">
        <f>IF(P1138="ABACO","       NA",P1110-P1116)</f>
        <v>0</v>
      </c>
      <c r="Q1118" s="23"/>
      <c r="R1118" s="77" t="s">
        <v>20</v>
      </c>
      <c r="S1118" s="23"/>
      <c r="T1118" s="23" t="str">
        <f>IF(COUNTIF('[3]Correpondance  PREPA MARG'!A:A,'Prépa marge'!C1118)=0,IF(U1117="démarque connue (valeur)","",T1117),'Prépa marge'!C1118)</f>
        <v>GEM</v>
      </c>
      <c r="U1118" s="23" t="str">
        <f t="shared" si="628"/>
        <v/>
      </c>
      <c r="V1118" t="str">
        <f>IF(U1118="","",IF(U1118="CA HT",SUMIF('[3]Correpondance  PREPA MARG'!A:A,'Prépa marge'!T1118,'[3]Correpondance  PREPA MARG'!CO:CO),""))</f>
        <v/>
      </c>
      <c r="W1118" t="str">
        <f t="shared" si="625"/>
        <v/>
      </c>
      <c r="X1118" t="str">
        <f>IF(U1118="","",IF(AND(U1118="Marge ABACO (valeur)",X1112=""),SUMIF('[3]Correpondance  PREPA MARG'!A:A,'Prépa marge'!T1118,'[3]Correpondance  PREPA MARG'!DB:DB),""))</f>
        <v/>
      </c>
      <c r="Y1118" t="str">
        <f>IF(U1118="","",IF(U1118="Frais accessoires",SUMIF('[3]Correpondance  PREPA MARG'!A:A,'Prépa marge'!T1118,'[3]Correpondance  PREPA MARG'!AO:AO),""))</f>
        <v/>
      </c>
      <c r="Z1118" t="str">
        <f>IF(U1118="","",IF(U1118="Cotisation Centrale",SUMIF('[3]Correpondance  PREPA MARG'!A:A,'Prépa marge'!T1118,'[3]Correpondance  PREPA MARG'!BO:BO),""))</f>
        <v/>
      </c>
      <c r="AA1118" t="str">
        <f>IF(U1118="","",IF(U1118="CA HT REEL",SUMIF('[3]Correpondance  PREPA MARG'!A:A,'Prépa marge'!T1118,'[3]Correpondance  PREPA MARG'!AB:AB),""))</f>
        <v/>
      </c>
      <c r="AB1118" t="str">
        <f>IF(U1118="","",IF(U1118="CAMV REEL",SUMIF('[3]Correpondance  PREPA MARG'!A:A,'Prépa marge'!T1118,'[3]Correpondance  PREPA MARG'!BB:BB),""))</f>
        <v/>
      </c>
      <c r="AC1118" t="str">
        <f>IF(U1118="","",IF(U1118="démarque connue (valeur)",SUMIF('[3]Correpondance  PREPA MARG'!A:A,'Prépa marge'!T1118,'[3]Correpondance  PREPA MARG'!DO:DO),""))</f>
        <v/>
      </c>
      <c r="AD1118" s="2" t="str">
        <f t="shared" si="627"/>
        <v/>
      </c>
      <c r="AF1118" t="s">
        <v>20</v>
      </c>
    </row>
    <row r="1119" spans="1:32">
      <c r="A1119" s="23"/>
      <c r="B1119" s="23"/>
      <c r="C1119" s="23"/>
      <c r="D1119" s="23"/>
      <c r="E1119" s="23"/>
      <c r="F1119" s="23"/>
      <c r="G1119" s="23"/>
      <c r="H1119" s="23"/>
      <c r="I1119" s="23"/>
      <c r="J1119" s="23"/>
      <c r="K1119" s="23"/>
      <c r="L1119" s="23"/>
      <c r="M1119" s="23"/>
      <c r="N1119" s="23"/>
      <c r="O1119" s="23"/>
      <c r="P1119" s="23"/>
      <c r="Q1119" s="23"/>
      <c r="R1119" s="29" t="s">
        <v>20</v>
      </c>
      <c r="S1119" s="23"/>
      <c r="T1119" s="23" t="str">
        <f>IF(COUNTIF('[3]Correpondance  PREPA MARG'!A:A,'Prépa marge'!C1119)=0,IF(U1118="démarque connue (valeur)","",T1118),'Prépa marge'!C1119)</f>
        <v>GEM</v>
      </c>
      <c r="U1119" s="23" t="str">
        <f t="shared" si="628"/>
        <v/>
      </c>
      <c r="V1119" t="str">
        <f>IF(U1119="","",IF(U1119="CA HT",SUMIF('[3]Correpondance  PREPA MARG'!A:A,'Prépa marge'!T1119,'[3]Correpondance  PREPA MARG'!CO:CO),""))</f>
        <v/>
      </c>
      <c r="W1119" t="str">
        <f t="shared" si="625"/>
        <v/>
      </c>
      <c r="X1119" t="str">
        <f>IF(U1119="","",IF(AND(U1119="Marge ABACO (valeur)",X1113=""),SUMIF('[3]Correpondance  PREPA MARG'!A:A,'Prépa marge'!T1119,'[3]Correpondance  PREPA MARG'!DB:DB),""))</f>
        <v/>
      </c>
      <c r="Y1119" t="str">
        <f>IF(U1119="","",IF(U1119="Frais accessoires",SUMIF('[3]Correpondance  PREPA MARG'!A:A,'Prépa marge'!T1119,'[3]Correpondance  PREPA MARG'!AO:AO),""))</f>
        <v/>
      </c>
      <c r="Z1119" t="str">
        <f>IF(U1119="","",IF(U1119="Cotisation Centrale",SUMIF('[3]Correpondance  PREPA MARG'!A:A,'Prépa marge'!T1119,'[3]Correpondance  PREPA MARG'!BO:BO),""))</f>
        <v/>
      </c>
      <c r="AA1119" t="str">
        <f>IF(U1119="","",IF(U1119="CA HT REEL",SUMIF('[3]Correpondance  PREPA MARG'!A:A,'Prépa marge'!T1119,'[3]Correpondance  PREPA MARG'!AB:AB),""))</f>
        <v/>
      </c>
      <c r="AB1119" t="str">
        <f>IF(U1119="","",IF(U1119="CAMV REEL",SUMIF('[3]Correpondance  PREPA MARG'!A:A,'Prépa marge'!T1119,'[3]Correpondance  PREPA MARG'!BB:BB),""))</f>
        <v/>
      </c>
      <c r="AC1119" t="str">
        <f>IF(U1119="","",IF(U1119="démarque connue (valeur)",SUMIF('[3]Correpondance  PREPA MARG'!A:A,'Prépa marge'!T1119,'[3]Correpondance  PREPA MARG'!DO:DO),""))</f>
        <v/>
      </c>
      <c r="AD1119" s="2" t="str">
        <f t="shared" si="627"/>
        <v/>
      </c>
      <c r="AF1119" t="s">
        <v>20</v>
      </c>
    </row>
    <row r="1120" spans="1:32" ht="15.75" thickBot="1">
      <c r="A1120" s="23"/>
      <c r="B1120" s="23"/>
      <c r="C1120" s="30" t="s">
        <v>29</v>
      </c>
      <c r="D1120" s="31"/>
      <c r="E1120" s="31"/>
      <c r="F1120" s="31"/>
      <c r="G1120" s="31"/>
      <c r="H1120" s="31"/>
      <c r="I1120" s="31"/>
      <c r="J1120" s="31"/>
      <c r="K1120" s="31"/>
      <c r="L1120" s="31"/>
      <c r="M1120" s="31"/>
      <c r="N1120" s="31"/>
      <c r="O1120" s="31"/>
      <c r="P1120" s="32"/>
      <c r="Q1120" s="23"/>
      <c r="R1120" s="33" t="s">
        <v>20</v>
      </c>
      <c r="S1120" s="23"/>
      <c r="T1120" s="23" t="str">
        <f>IF(COUNTIF('[3]Correpondance  PREPA MARG'!A:A,'Prépa marge'!C1120)=0,IF(U1119="démarque connue (valeur)","",T1119),'Prépa marge'!C1120)</f>
        <v>GEM</v>
      </c>
      <c r="U1120" s="23" t="str">
        <f t="shared" si="628"/>
        <v/>
      </c>
      <c r="V1120" t="str">
        <f>IF(U1120="","",IF(U1120="CA HT",SUMIF('[3]Correpondance  PREPA MARG'!A:A,'Prépa marge'!T1120,'[3]Correpondance  PREPA MARG'!CO:CO),""))</f>
        <v/>
      </c>
      <c r="W1120" t="str">
        <f t="shared" si="625"/>
        <v/>
      </c>
      <c r="X1120" t="str">
        <f>IF(U1120="","",IF(AND(U1120="Marge ABACO (valeur)",X1114=""),SUMIF('[3]Correpondance  PREPA MARG'!A:A,'Prépa marge'!T1120,'[3]Correpondance  PREPA MARG'!DB:DB),""))</f>
        <v/>
      </c>
      <c r="Y1120" t="str">
        <f>IF(U1120="","",IF(U1120="Frais accessoires",SUMIF('[3]Correpondance  PREPA MARG'!A:A,'Prépa marge'!T1120,'[3]Correpondance  PREPA MARG'!AO:AO),""))</f>
        <v/>
      </c>
      <c r="Z1120" t="str">
        <f>IF(U1120="","",IF(U1120="Cotisation Centrale",SUMIF('[3]Correpondance  PREPA MARG'!A:A,'Prépa marge'!T1120,'[3]Correpondance  PREPA MARG'!BO:BO),""))</f>
        <v/>
      </c>
      <c r="AA1120" t="str">
        <f>IF(U1120="","",IF(U1120="CA HT REEL",SUMIF('[3]Correpondance  PREPA MARG'!A:A,'Prépa marge'!T1120,'[3]Correpondance  PREPA MARG'!AB:AB),""))</f>
        <v/>
      </c>
      <c r="AB1120" t="str">
        <f>IF(U1120="","",IF(U1120="CAMV REEL",SUMIF('[3]Correpondance  PREPA MARG'!A:A,'Prépa marge'!T1120,'[3]Correpondance  PREPA MARG'!BB:BB),""))</f>
        <v/>
      </c>
      <c r="AC1120" t="str">
        <f>IF(U1120="","",IF(U1120="démarque connue (valeur)",SUMIF('[3]Correpondance  PREPA MARG'!A:A,'Prépa marge'!T1120,'[3]Correpondance  PREPA MARG'!DO:DO),""))</f>
        <v/>
      </c>
      <c r="AD1120" s="2" t="str">
        <f t="shared" si="627"/>
        <v/>
      </c>
      <c r="AF1120" t="s">
        <v>20</v>
      </c>
    </row>
    <row r="1121" spans="1:32" ht="15.75" thickBot="1">
      <c r="A1121" s="23"/>
      <c r="B1121" s="23"/>
      <c r="C1121" s="54" t="s">
        <v>7</v>
      </c>
      <c r="D1121" s="78"/>
      <c r="E1121" s="79"/>
      <c r="F1121" s="79"/>
      <c r="G1121" s="79"/>
      <c r="H1121" s="79"/>
      <c r="I1121" s="79"/>
      <c r="J1121" s="79"/>
      <c r="K1121" s="79"/>
      <c r="L1121" s="79"/>
      <c r="M1121" s="79"/>
      <c r="N1121" s="79"/>
      <c r="O1121" s="80"/>
      <c r="P1121" s="44">
        <f>SUM(D1121:O1121)</f>
        <v>0</v>
      </c>
      <c r="Q1121" s="23"/>
      <c r="R1121" s="45">
        <v>82</v>
      </c>
      <c r="S1121" s="23"/>
      <c r="T1121" s="23" t="str">
        <f>IF(COUNTIF('[3]Correpondance  PREPA MARG'!A:A,'Prépa marge'!C1121)=0,IF(U1120="démarque connue (valeur)","",T1120),'Prépa marge'!C1121)</f>
        <v>GEM</v>
      </c>
      <c r="U1121" s="23" t="str">
        <f t="shared" si="628"/>
        <v>démarque connue (valeur)</v>
      </c>
      <c r="V1121" t="str">
        <f>IF(U1121="","",IF(U1121="CA HT",SUMIF('[3]Correpondance  PREPA MARG'!A:A,'Prépa marge'!T1121,'[3]Correpondance  PREPA MARG'!CO:CO),""))</f>
        <v/>
      </c>
      <c r="W1121" t="str">
        <f t="shared" si="625"/>
        <v/>
      </c>
      <c r="X1121" t="str">
        <f>IF(U1121="","",IF(AND(U1121="Marge ABACO (valeur)",X1115=""),SUMIF('[3]Correpondance  PREPA MARG'!A:A,'Prépa marge'!T1121,'[3]Correpondance  PREPA MARG'!DB:DB),""))</f>
        <v/>
      </c>
      <c r="Y1121" t="str">
        <f>IF(U1121="","",IF(U1121="Frais accessoires",SUMIF('[3]Correpondance  PREPA MARG'!A:A,'Prépa marge'!T1121,'[3]Correpondance  PREPA MARG'!AO:AO),""))</f>
        <v/>
      </c>
      <c r="Z1121" t="str">
        <f>IF(U1121="","",IF(U1121="Cotisation Centrale",SUMIF('[3]Correpondance  PREPA MARG'!A:A,'Prépa marge'!T1121,'[3]Correpondance  PREPA MARG'!BO:BO),""))</f>
        <v/>
      </c>
      <c r="AA1121" t="str">
        <f>IF(U1121="","",IF(U1121="CA HT REEL",SUMIF('[3]Correpondance  PREPA MARG'!A:A,'Prépa marge'!T1121,'[3]Correpondance  PREPA MARG'!AB:AB),""))</f>
        <v/>
      </c>
      <c r="AB1121" t="str">
        <f>IF(U1121="","",IF(U1121="CAMV REEL",SUMIF('[3]Correpondance  PREPA MARG'!A:A,'Prépa marge'!T1121,'[3]Correpondance  PREPA MARG'!BB:BB),""))</f>
        <v/>
      </c>
      <c r="AC1121">
        <f ca="1">IF(U1121="","",IF(U1121="démarque connue (valeur)",SUMIF('[3]Correpondance  PREPA MARG'!A:A,'Prépa marge'!T1121,'[3]Correpondance  PREPA MARG'!DO:DO),""))</f>
        <v>0</v>
      </c>
      <c r="AD1121" s="2" t="str">
        <f t="shared" ca="1" si="627"/>
        <v/>
      </c>
      <c r="AF1121" t="s">
        <v>20</v>
      </c>
    </row>
    <row r="1122" spans="1:32" ht="15.75" thickBot="1">
      <c r="A1122" s="23"/>
      <c r="B1122" s="23"/>
      <c r="C1122" s="59" t="s">
        <v>30</v>
      </c>
      <c r="D1122" s="81">
        <f t="shared" ref="D1122:L1122" si="638">IF(D1113=0,0,D1121/D1113)</f>
        <v>0</v>
      </c>
      <c r="E1122" s="81">
        <f t="shared" si="638"/>
        <v>0</v>
      </c>
      <c r="F1122" s="81">
        <f t="shared" si="638"/>
        <v>0</v>
      </c>
      <c r="G1122" s="81">
        <f t="shared" si="638"/>
        <v>0</v>
      </c>
      <c r="H1122" s="81">
        <f t="shared" si="638"/>
        <v>0</v>
      </c>
      <c r="I1122" s="81">
        <f t="shared" si="638"/>
        <v>0</v>
      </c>
      <c r="J1122" s="81">
        <f t="shared" si="638"/>
        <v>0</v>
      </c>
      <c r="K1122" s="81">
        <f t="shared" si="638"/>
        <v>0</v>
      </c>
      <c r="L1122" s="81">
        <f t="shared" si="638"/>
        <v>0</v>
      </c>
      <c r="M1122" s="81">
        <f>IF(M1113=0,0,M1121/M1113)</f>
        <v>0</v>
      </c>
      <c r="N1122" s="81">
        <f>IF(N1113=0,0,N1121/N1113)</f>
        <v>0</v>
      </c>
      <c r="O1122" s="81">
        <f>IF(O1113=0,0,O1121/O1113)</f>
        <v>0</v>
      </c>
      <c r="P1122" s="82">
        <f>IF(P1113=0,0,P1121/P1113)</f>
        <v>0</v>
      </c>
      <c r="Q1122" s="23"/>
      <c r="R1122" s="83" t="s">
        <v>20</v>
      </c>
      <c r="S1122" s="23"/>
      <c r="T1122" s="23" t="str">
        <f>IF(COUNTIF('[3]Correpondance  PREPA MARG'!A:A,'Prépa marge'!C1122)=0,IF(U1121="démarque connue (valeur)","",T1121),'Prépa marge'!C1122)</f>
        <v/>
      </c>
      <c r="U1122" s="23" t="str">
        <f t="shared" si="628"/>
        <v/>
      </c>
      <c r="V1122" t="str">
        <f>IF(U1122="","",IF(U1122="CA HT",SUMIF('[3]Correpondance  PREPA MARG'!A:A,'Prépa marge'!T1122,'[3]Correpondance  PREPA MARG'!CO:CO),""))</f>
        <v/>
      </c>
      <c r="W1122" t="str">
        <f t="shared" si="625"/>
        <v/>
      </c>
      <c r="X1122" t="str">
        <f>IF(U1122="","",IF(AND(U1122="Marge ABACO (valeur)",X1116=""),SUMIF('[3]Correpondance  PREPA MARG'!A:A,'Prépa marge'!T1122,'[3]Correpondance  PREPA MARG'!DB:DB),""))</f>
        <v/>
      </c>
      <c r="Y1122" t="str">
        <f>IF(U1122="","",IF(U1122="Frais accessoires",SUMIF('[3]Correpondance  PREPA MARG'!A:A,'Prépa marge'!T1122,'[3]Correpondance  PREPA MARG'!AO:AO),""))</f>
        <v/>
      </c>
      <c r="Z1122" t="str">
        <f>IF(U1122="","",IF(U1122="Cotisation Centrale",SUMIF('[3]Correpondance  PREPA MARG'!A:A,'Prépa marge'!T1122,'[3]Correpondance  PREPA MARG'!BO:BO),""))</f>
        <v/>
      </c>
      <c r="AA1122" t="str">
        <f>IF(U1122="","",IF(U1122="CA HT REEL",SUMIF('[3]Correpondance  PREPA MARG'!A:A,'Prépa marge'!T1122,'[3]Correpondance  PREPA MARG'!AB:AB),""))</f>
        <v/>
      </c>
      <c r="AB1122" t="str">
        <f>IF(U1122="","",IF(U1122="CAMV REEL",SUMIF('[3]Correpondance  PREPA MARG'!A:A,'Prépa marge'!T1122,'[3]Correpondance  PREPA MARG'!BB:BB),""))</f>
        <v/>
      </c>
      <c r="AC1122" t="str">
        <f>IF(U1122="","",IF(U1122="démarque connue (valeur)",SUMIF('[3]Correpondance  PREPA MARG'!A:A,'Prépa marge'!T1122,'[3]Correpondance  PREPA MARG'!DO:DO),""))</f>
        <v/>
      </c>
      <c r="AD1122" s="2" t="str">
        <f t="shared" si="627"/>
        <v/>
      </c>
      <c r="AF1122" t="s">
        <v>20</v>
      </c>
    </row>
    <row r="1123" spans="1:32" ht="15.75" thickBot="1">
      <c r="A1123" s="23"/>
      <c r="B1123" s="23"/>
      <c r="C1123" s="84" t="s">
        <v>31</v>
      </c>
      <c r="D1123" s="85">
        <v>1.4999999999999999E-2</v>
      </c>
      <c r="E1123" s="86">
        <v>1.4999999999999999E-2</v>
      </c>
      <c r="F1123" s="86">
        <v>1.4999999999999999E-2</v>
      </c>
      <c r="G1123" s="86">
        <v>1.4999999999999999E-2</v>
      </c>
      <c r="H1123" s="86">
        <v>1.4999999999999999E-2</v>
      </c>
      <c r="I1123" s="86">
        <v>1.4999999999999999E-2</v>
      </c>
      <c r="J1123" s="86">
        <v>1.4999999999999999E-2</v>
      </c>
      <c r="K1123" s="86">
        <v>1.4999999999999999E-2</v>
      </c>
      <c r="L1123" s="86">
        <v>1.4999999999999999E-2</v>
      </c>
      <c r="M1123" s="86">
        <v>1.4999999999999999E-2</v>
      </c>
      <c r="N1123" s="86">
        <v>1.4999999999999999E-2</v>
      </c>
      <c r="O1123" s="87">
        <v>1.4999999999999999E-2</v>
      </c>
      <c r="P1123" s="88">
        <f>IF(P1113&lt;&gt;0,P1124/P1113,0)</f>
        <v>0</v>
      </c>
      <c r="Q1123" s="23"/>
      <c r="R1123" s="83" t="s">
        <v>20</v>
      </c>
      <c r="S1123" s="23"/>
      <c r="T1123" s="23" t="str">
        <f>IF(COUNTIF('[3]Correpondance  PREPA MARG'!A:A,'Prépa marge'!C1123)=0,IF(U1122="démarque connue (valeur)","",T1122),'Prépa marge'!C1123)</f>
        <v/>
      </c>
      <c r="U1123" s="23" t="str">
        <f t="shared" si="628"/>
        <v/>
      </c>
      <c r="V1123" t="str">
        <f>IF(U1123="","",IF(U1123="CA HT",SUMIF('[3]Correpondance  PREPA MARG'!A:A,'Prépa marge'!T1123,'[3]Correpondance  PREPA MARG'!CO:CO),""))</f>
        <v/>
      </c>
      <c r="W1123" t="str">
        <f t="shared" si="625"/>
        <v/>
      </c>
      <c r="X1123" t="str">
        <f>IF(U1123="","",IF(AND(U1123="Marge ABACO (valeur)",X1117=""),SUMIF('[3]Correpondance  PREPA MARG'!A:A,'Prépa marge'!T1123,'[3]Correpondance  PREPA MARG'!DB:DB),""))</f>
        <v/>
      </c>
      <c r="Y1123" t="str">
        <f>IF(U1123="","",IF(U1123="Frais accessoires",SUMIF('[3]Correpondance  PREPA MARG'!A:A,'Prépa marge'!T1123,'[3]Correpondance  PREPA MARG'!AO:AO),""))</f>
        <v/>
      </c>
      <c r="Z1123" t="str">
        <f>IF(U1123="","",IF(U1123="Cotisation Centrale",SUMIF('[3]Correpondance  PREPA MARG'!A:A,'Prépa marge'!T1123,'[3]Correpondance  PREPA MARG'!BO:BO),""))</f>
        <v/>
      </c>
      <c r="AA1123" t="str">
        <f>IF(U1123="","",IF(U1123="CA HT REEL",SUMIF('[3]Correpondance  PREPA MARG'!A:A,'Prépa marge'!T1123,'[3]Correpondance  PREPA MARG'!AB:AB),""))</f>
        <v/>
      </c>
      <c r="AB1123" t="str">
        <f>IF(U1123="","",IF(U1123="CAMV REEL",SUMIF('[3]Correpondance  PREPA MARG'!A:A,'Prépa marge'!T1123,'[3]Correpondance  PREPA MARG'!BB:BB),""))</f>
        <v/>
      </c>
      <c r="AC1123" t="str">
        <f>IF(U1123="","",IF(U1123="démarque connue (valeur)",SUMIF('[3]Correpondance  PREPA MARG'!A:A,'Prépa marge'!T1123,'[3]Correpondance  PREPA MARG'!DO:DO),""))</f>
        <v/>
      </c>
      <c r="AD1123" s="2" t="str">
        <f t="shared" si="627"/>
        <v/>
      </c>
      <c r="AF1123" t="s">
        <v>20</v>
      </c>
    </row>
    <row r="1124" spans="1:32" ht="15.75" thickBot="1">
      <c r="A1124" s="23"/>
      <c r="B1124" s="23"/>
      <c r="C1124" s="89" t="s">
        <v>32</v>
      </c>
      <c r="D1124" s="47">
        <f t="shared" ref="D1124:L1124" si="639">D1113*D1123</f>
        <v>0</v>
      </c>
      <c r="E1124" s="47">
        <f t="shared" si="639"/>
        <v>0</v>
      </c>
      <c r="F1124" s="47">
        <f t="shared" si="639"/>
        <v>0</v>
      </c>
      <c r="G1124" s="47">
        <f t="shared" si="639"/>
        <v>0</v>
      </c>
      <c r="H1124" s="47">
        <f t="shared" si="639"/>
        <v>0</v>
      </c>
      <c r="I1124" s="47">
        <f t="shared" si="639"/>
        <v>0</v>
      </c>
      <c r="J1124" s="47">
        <f t="shared" si="639"/>
        <v>0</v>
      </c>
      <c r="K1124" s="47">
        <f t="shared" si="639"/>
        <v>0</v>
      </c>
      <c r="L1124" s="47">
        <f t="shared" si="639"/>
        <v>0</v>
      </c>
      <c r="M1124" s="47">
        <f>M1113*M1123</f>
        <v>0</v>
      </c>
      <c r="N1124" s="47">
        <f>N1113*N1123</f>
        <v>0</v>
      </c>
      <c r="O1124" s="47">
        <f>O1113*O1123</f>
        <v>0</v>
      </c>
      <c r="P1124" s="90">
        <f>SUM(D1124:O1124)</f>
        <v>0</v>
      </c>
      <c r="Q1124" s="23"/>
      <c r="R1124" s="91" t="s">
        <v>20</v>
      </c>
      <c r="S1124" s="92"/>
      <c r="T1124" s="23" t="str">
        <f>IF(COUNTIF('[3]Correpondance  PREPA MARG'!A:A,'Prépa marge'!C1124)=0,IF(U1123="démarque connue (valeur)","",T1123),'Prépa marge'!C1124)</f>
        <v/>
      </c>
      <c r="U1124" s="23" t="str">
        <f t="shared" si="628"/>
        <v/>
      </c>
      <c r="V1124" t="str">
        <f>IF(U1124="","",IF(U1124="CA HT",SUMIF('[3]Correpondance  PREPA MARG'!A:A,'Prépa marge'!T1124,'[3]Correpondance  PREPA MARG'!CO:CO),""))</f>
        <v/>
      </c>
      <c r="W1124" t="str">
        <f t="shared" si="625"/>
        <v/>
      </c>
      <c r="X1124" t="str">
        <f>IF(U1124="","",IF(AND(U1124="Marge ABACO (valeur)",X1118=""),SUMIF('[3]Correpondance  PREPA MARG'!A:A,'Prépa marge'!T1124,'[3]Correpondance  PREPA MARG'!DB:DB),""))</f>
        <v/>
      </c>
      <c r="Y1124" t="str">
        <f>IF(U1124="","",IF(U1124="Frais accessoires",SUMIF('[3]Correpondance  PREPA MARG'!A:A,'Prépa marge'!T1124,'[3]Correpondance  PREPA MARG'!AO:AO),""))</f>
        <v/>
      </c>
      <c r="Z1124" t="str">
        <f>IF(U1124="","",IF(U1124="Cotisation Centrale",SUMIF('[3]Correpondance  PREPA MARG'!A:A,'Prépa marge'!T1124,'[3]Correpondance  PREPA MARG'!BO:BO),""))</f>
        <v/>
      </c>
      <c r="AA1124" t="str">
        <f>IF(U1124="","",IF(U1124="CA HT REEL",SUMIF('[3]Correpondance  PREPA MARG'!A:A,'Prépa marge'!T1124,'[3]Correpondance  PREPA MARG'!AB:AB),""))</f>
        <v/>
      </c>
      <c r="AB1124" t="str">
        <f>IF(U1124="","",IF(U1124="CAMV REEL",SUMIF('[3]Correpondance  PREPA MARG'!A:A,'Prépa marge'!T1124,'[3]Correpondance  PREPA MARG'!BB:BB),""))</f>
        <v/>
      </c>
      <c r="AC1124" t="str">
        <f>IF(U1124="","",IF(U1124="démarque connue (valeur)",SUMIF('[3]Correpondance  PREPA MARG'!A:A,'Prépa marge'!T1124,'[3]Correpondance  PREPA MARG'!DO:DO),""))</f>
        <v/>
      </c>
      <c r="AD1124" s="2" t="str">
        <f t="shared" si="627"/>
        <v/>
      </c>
      <c r="AF1124" t="s">
        <v>20</v>
      </c>
    </row>
    <row r="1125" spans="1:32" ht="15.75" thickBot="1">
      <c r="A1125" s="23"/>
      <c r="B1125" s="23"/>
      <c r="C1125" s="84" t="s">
        <v>33</v>
      </c>
      <c r="D1125" s="93"/>
      <c r="E1125" s="94"/>
      <c r="F1125" s="94"/>
      <c r="G1125" s="94"/>
      <c r="H1125" s="94"/>
      <c r="I1125" s="94"/>
      <c r="J1125" s="94"/>
      <c r="K1125" s="94"/>
      <c r="L1125" s="94"/>
      <c r="M1125" s="94"/>
      <c r="N1125" s="94"/>
      <c r="O1125" s="95"/>
      <c r="P1125" s="96">
        <f>SUM(D1125:O1125)</f>
        <v>0</v>
      </c>
      <c r="Q1125" s="23"/>
      <c r="R1125" s="91" t="s">
        <v>20</v>
      </c>
      <c r="S1125" s="92"/>
      <c r="T1125" s="23" t="str">
        <f>IF(COUNTIF('[3]Correpondance  PREPA MARG'!A:A,'Prépa marge'!C1125)=0,IF(U1124="démarque connue (valeur)","",T1124),'Prépa marge'!C1125)</f>
        <v/>
      </c>
      <c r="U1125" s="23" t="str">
        <f t="shared" si="628"/>
        <v/>
      </c>
      <c r="V1125" t="str">
        <f>IF(U1125="","",IF(U1125="CA HT",SUMIF('[3]Correpondance  PREPA MARG'!A:A,'Prépa marge'!T1125,'[3]Correpondance  PREPA MARG'!CO:CO),""))</f>
        <v/>
      </c>
      <c r="W1125" t="str">
        <f t="shared" si="625"/>
        <v/>
      </c>
      <c r="X1125" t="str">
        <f>IF(U1125="","",IF(AND(U1125="Marge ABACO (valeur)",X1119=""),SUMIF('[3]Correpondance  PREPA MARG'!A:A,'Prépa marge'!T1125,'[3]Correpondance  PREPA MARG'!DB:DB),""))</f>
        <v/>
      </c>
      <c r="Y1125" t="str">
        <f>IF(U1125="","",IF(U1125="Frais accessoires",SUMIF('[3]Correpondance  PREPA MARG'!A:A,'Prépa marge'!T1125,'[3]Correpondance  PREPA MARG'!AO:AO),""))</f>
        <v/>
      </c>
      <c r="Z1125" t="str">
        <f>IF(U1125="","",IF(U1125="Cotisation Centrale",SUMIF('[3]Correpondance  PREPA MARG'!A:A,'Prépa marge'!T1125,'[3]Correpondance  PREPA MARG'!BO:BO),""))</f>
        <v/>
      </c>
      <c r="AA1125" t="str">
        <f>IF(U1125="","",IF(U1125="CA HT REEL",SUMIF('[3]Correpondance  PREPA MARG'!A:A,'Prépa marge'!T1125,'[3]Correpondance  PREPA MARG'!AB:AB),""))</f>
        <v/>
      </c>
      <c r="AB1125" t="str">
        <f>IF(U1125="","",IF(U1125="CAMV REEL",SUMIF('[3]Correpondance  PREPA MARG'!A:A,'Prépa marge'!T1125,'[3]Correpondance  PREPA MARG'!BB:BB),""))</f>
        <v/>
      </c>
      <c r="AC1125" t="str">
        <f>IF(U1125="","",IF(U1125="démarque connue (valeur)",SUMIF('[3]Correpondance  PREPA MARG'!A:A,'Prépa marge'!T1125,'[3]Correpondance  PREPA MARG'!DO:DO),""))</f>
        <v/>
      </c>
      <c r="AD1125" s="2" t="str">
        <f t="shared" si="627"/>
        <v/>
      </c>
      <c r="AF1125" t="s">
        <v>20</v>
      </c>
    </row>
    <row r="1126" spans="1:32">
      <c r="A1126" s="23"/>
      <c r="B1126" s="23"/>
      <c r="C1126" s="59" t="s">
        <v>34</v>
      </c>
      <c r="D1126" s="81">
        <f t="shared" ref="D1126:L1126" si="640">IF(D1113&lt;&gt;0,D1125/D1113,0)</f>
        <v>0</v>
      </c>
      <c r="E1126" s="81">
        <f t="shared" si="640"/>
        <v>0</v>
      </c>
      <c r="F1126" s="81">
        <f t="shared" si="640"/>
        <v>0</v>
      </c>
      <c r="G1126" s="81">
        <f t="shared" si="640"/>
        <v>0</v>
      </c>
      <c r="H1126" s="81">
        <f t="shared" si="640"/>
        <v>0</v>
      </c>
      <c r="I1126" s="81">
        <f t="shared" si="640"/>
        <v>0</v>
      </c>
      <c r="J1126" s="81">
        <f t="shared" si="640"/>
        <v>0</v>
      </c>
      <c r="K1126" s="81">
        <f t="shared" si="640"/>
        <v>0</v>
      </c>
      <c r="L1126" s="81">
        <f t="shared" si="640"/>
        <v>0</v>
      </c>
      <c r="M1126" s="81">
        <f>IF(M1113&lt;&gt;0,M1125/M1113,0)</f>
        <v>0</v>
      </c>
      <c r="N1126" s="81">
        <f>IF(N1113&lt;&gt;0,N1125/N1113,0)</f>
        <v>0</v>
      </c>
      <c r="O1126" s="81">
        <f>IF(O1113&lt;&gt;0,O1125/O1113,0)</f>
        <v>0</v>
      </c>
      <c r="P1126" s="82">
        <f>IF(P1113&lt;&gt;0,P1125/P1113,0)</f>
        <v>0</v>
      </c>
      <c r="Q1126" s="23"/>
      <c r="R1126" s="83" t="s">
        <v>20</v>
      </c>
      <c r="S1126" s="97"/>
      <c r="T1126" s="23" t="str">
        <f>IF(COUNTIF('[3]Correpondance  PREPA MARG'!A:A,'Prépa marge'!C1126)=0,IF(U1125="démarque connue (valeur)","",T1125),'Prépa marge'!C1126)</f>
        <v/>
      </c>
      <c r="U1126" s="23" t="str">
        <f t="shared" si="628"/>
        <v/>
      </c>
      <c r="V1126" t="str">
        <f>IF(U1126="","",IF(U1126="CA HT",SUMIF('[3]Correpondance  PREPA MARG'!A:A,'Prépa marge'!T1126,'[3]Correpondance  PREPA MARG'!CO:CO),""))</f>
        <v/>
      </c>
      <c r="W1126" t="str">
        <f t="shared" si="625"/>
        <v/>
      </c>
      <c r="X1126" t="str">
        <f>IF(U1126="","",IF(AND(U1126="Marge ABACO (valeur)",X1120=""),SUMIF('[3]Correpondance  PREPA MARG'!A:A,'Prépa marge'!T1126,'[3]Correpondance  PREPA MARG'!DB:DB),""))</f>
        <v/>
      </c>
      <c r="Y1126" t="str">
        <f>IF(U1126="","",IF(U1126="Frais accessoires",SUMIF('[3]Correpondance  PREPA MARG'!A:A,'Prépa marge'!T1126,'[3]Correpondance  PREPA MARG'!AO:AO),""))</f>
        <v/>
      </c>
      <c r="Z1126" t="str">
        <f>IF(U1126="","",IF(U1126="Cotisation Centrale",SUMIF('[3]Correpondance  PREPA MARG'!A:A,'Prépa marge'!T1126,'[3]Correpondance  PREPA MARG'!BO:BO),""))</f>
        <v/>
      </c>
      <c r="AA1126" t="str">
        <f>IF(U1126="","",IF(U1126="CA HT REEL",SUMIF('[3]Correpondance  PREPA MARG'!A:A,'Prépa marge'!T1126,'[3]Correpondance  PREPA MARG'!AB:AB),""))</f>
        <v/>
      </c>
      <c r="AB1126" t="str">
        <f>IF(U1126="","",IF(U1126="CAMV REEL",SUMIF('[3]Correpondance  PREPA MARG'!A:A,'Prépa marge'!T1126,'[3]Correpondance  PREPA MARG'!BB:BB),""))</f>
        <v/>
      </c>
      <c r="AC1126" t="str">
        <f>IF(U1126="","",IF(U1126="démarque connue (valeur)",SUMIF('[3]Correpondance  PREPA MARG'!A:A,'Prépa marge'!T1126,'[3]Correpondance  PREPA MARG'!DO:DO),""))</f>
        <v/>
      </c>
      <c r="AD1126" s="2" t="str">
        <f t="shared" si="627"/>
        <v/>
      </c>
      <c r="AF1126" t="s">
        <v>20</v>
      </c>
    </row>
    <row r="1127" spans="1:32">
      <c r="A1127" s="23"/>
      <c r="B1127" s="23"/>
      <c r="C1127" s="59" t="s">
        <v>35</v>
      </c>
      <c r="D1127" s="98">
        <f>D1101-D1113</f>
        <v>0</v>
      </c>
      <c r="E1127" s="98">
        <f>E1101-E1113</f>
        <v>0</v>
      </c>
      <c r="F1127" s="98">
        <f>F1101-F1113</f>
        <v>0</v>
      </c>
      <c r="G1127" s="98">
        <f t="shared" ref="G1127:L1127" si="641">G1101-G1113</f>
        <v>0</v>
      </c>
      <c r="H1127" s="98">
        <f t="shared" si="641"/>
        <v>0</v>
      </c>
      <c r="I1127" s="98">
        <f t="shared" si="641"/>
        <v>0</v>
      </c>
      <c r="J1127" s="98">
        <f t="shared" si="641"/>
        <v>0</v>
      </c>
      <c r="K1127" s="98">
        <f t="shared" si="641"/>
        <v>0</v>
      </c>
      <c r="L1127" s="98">
        <f t="shared" si="641"/>
        <v>0</v>
      </c>
      <c r="M1127" s="98">
        <f>M1101-M1113</f>
        <v>0</v>
      </c>
      <c r="N1127" s="98">
        <f>N1101-N1113</f>
        <v>0</v>
      </c>
      <c r="O1127" s="98">
        <f>O1101-O1113</f>
        <v>0</v>
      </c>
      <c r="P1127" s="74">
        <f>SUM(D1127:O1127)</f>
        <v>0</v>
      </c>
      <c r="Q1127" s="23"/>
      <c r="R1127" s="57" t="s">
        <v>20</v>
      </c>
      <c r="S1127" s="92"/>
      <c r="T1127" s="23" t="str">
        <f>IF(COUNTIF('[3]Correpondance  PREPA MARG'!A:A,'Prépa marge'!C1127)=0,IF(U1126="démarque connue (valeur)","",T1126),'Prépa marge'!C1127)</f>
        <v/>
      </c>
      <c r="U1127" s="23" t="str">
        <f t="shared" si="628"/>
        <v/>
      </c>
      <c r="V1127" t="str">
        <f>IF(U1127="","",IF(U1127="CA HT",SUMIF('[3]Correpondance  PREPA MARG'!A:A,'Prépa marge'!T1127,'[3]Correpondance  PREPA MARG'!CO:CO),""))</f>
        <v/>
      </c>
      <c r="W1127" t="str">
        <f t="shared" si="625"/>
        <v/>
      </c>
      <c r="X1127" t="str">
        <f>IF(U1127="","",IF(AND(U1127="Marge ABACO (valeur)",X1121=""),SUMIF('[3]Correpondance  PREPA MARG'!A:A,'Prépa marge'!T1127,'[3]Correpondance  PREPA MARG'!DB:DB),""))</f>
        <v/>
      </c>
      <c r="Y1127" t="str">
        <f>IF(U1127="","",IF(U1127="Frais accessoires",SUMIF('[3]Correpondance  PREPA MARG'!A:A,'Prépa marge'!T1127,'[3]Correpondance  PREPA MARG'!AO:AO),""))</f>
        <v/>
      </c>
      <c r="Z1127" t="str">
        <f>IF(U1127="","",IF(U1127="Cotisation Centrale",SUMIF('[3]Correpondance  PREPA MARG'!A:A,'Prépa marge'!T1127,'[3]Correpondance  PREPA MARG'!BO:BO),""))</f>
        <v/>
      </c>
      <c r="AA1127" t="str">
        <f>IF(U1127="","",IF(U1127="CA HT REEL",SUMIF('[3]Correpondance  PREPA MARG'!A:A,'Prépa marge'!T1127,'[3]Correpondance  PREPA MARG'!AB:AB),""))</f>
        <v/>
      </c>
      <c r="AB1127" t="str">
        <f>IF(U1127="","",IF(U1127="CAMV REEL",SUMIF('[3]Correpondance  PREPA MARG'!A:A,'Prépa marge'!T1127,'[3]Correpondance  PREPA MARG'!BB:BB),""))</f>
        <v/>
      </c>
      <c r="AC1127" t="str">
        <f>IF(U1127="","",IF(U1127="démarque connue (valeur)",SUMIF('[3]Correpondance  PREPA MARG'!A:A,'Prépa marge'!T1127,'[3]Correpondance  PREPA MARG'!DO:DO),""))</f>
        <v/>
      </c>
      <c r="AD1127" s="2" t="str">
        <f t="shared" si="627"/>
        <v/>
      </c>
      <c r="AF1127" t="s">
        <v>20</v>
      </c>
    </row>
    <row r="1128" spans="1:32">
      <c r="A1128" s="23"/>
      <c r="B1128" s="23"/>
      <c r="C1128" s="59" t="s">
        <v>22</v>
      </c>
      <c r="D1128" s="99">
        <f t="shared" ref="D1128:L1128" si="642">IF(D1113&lt;&gt;0,D1127/D1113,0)</f>
        <v>0</v>
      </c>
      <c r="E1128" s="99">
        <f t="shared" si="642"/>
        <v>0</v>
      </c>
      <c r="F1128" s="99">
        <f t="shared" si="642"/>
        <v>0</v>
      </c>
      <c r="G1128" s="99">
        <f t="shared" si="642"/>
        <v>0</v>
      </c>
      <c r="H1128" s="99">
        <f t="shared" si="642"/>
        <v>0</v>
      </c>
      <c r="I1128" s="99">
        <f t="shared" si="642"/>
        <v>0</v>
      </c>
      <c r="J1128" s="99">
        <f t="shared" si="642"/>
        <v>0</v>
      </c>
      <c r="K1128" s="99">
        <f t="shared" si="642"/>
        <v>0</v>
      </c>
      <c r="L1128" s="99">
        <f t="shared" si="642"/>
        <v>0</v>
      </c>
      <c r="M1128" s="99">
        <f>IF(M1113&lt;&gt;0,M1127/M1113,0)</f>
        <v>0</v>
      </c>
      <c r="N1128" s="99">
        <f>IF(N1113&lt;&gt;0,N1127/N1113,0)</f>
        <v>0</v>
      </c>
      <c r="O1128" s="99">
        <f>IF(O1113&lt;&gt;0,O1127/O1113,0)</f>
        <v>0</v>
      </c>
      <c r="P1128" s="61">
        <f>IF(P1113&lt;&gt;0,P1127/P1113,0)</f>
        <v>0</v>
      </c>
      <c r="Q1128" s="23"/>
      <c r="R1128" s="62" t="s">
        <v>20</v>
      </c>
      <c r="S1128" s="92"/>
      <c r="T1128" s="23" t="str">
        <f>IF(COUNTIF('[3]Correpondance  PREPA MARG'!A:A,'Prépa marge'!C1128)=0,IF(U1127="démarque connue (valeur)","",T1127),'Prépa marge'!C1128)</f>
        <v/>
      </c>
      <c r="U1128" s="23" t="str">
        <f t="shared" si="628"/>
        <v/>
      </c>
      <c r="V1128" t="str">
        <f>IF(U1128="","",IF(U1128="CA HT",SUMIF('[3]Correpondance  PREPA MARG'!A:A,'Prépa marge'!T1128,'[3]Correpondance  PREPA MARG'!CO:CO),""))</f>
        <v/>
      </c>
      <c r="W1128" t="str">
        <f t="shared" si="625"/>
        <v/>
      </c>
      <c r="X1128" t="str">
        <f>IF(U1128="","",IF(AND(U1128="Marge ABACO (valeur)",X1122=""),SUMIF('[3]Correpondance  PREPA MARG'!A:A,'Prépa marge'!T1128,'[3]Correpondance  PREPA MARG'!DB:DB),""))</f>
        <v/>
      </c>
      <c r="Y1128" t="str">
        <f>IF(U1128="","",IF(U1128="Frais accessoires",SUMIF('[3]Correpondance  PREPA MARG'!A:A,'Prépa marge'!T1128,'[3]Correpondance  PREPA MARG'!AO:AO),""))</f>
        <v/>
      </c>
      <c r="Z1128" t="str">
        <f>IF(U1128="","",IF(U1128="Cotisation Centrale",SUMIF('[3]Correpondance  PREPA MARG'!A:A,'Prépa marge'!T1128,'[3]Correpondance  PREPA MARG'!BO:BO),""))</f>
        <v/>
      </c>
      <c r="AA1128" t="str">
        <f>IF(U1128="","",IF(U1128="CA HT REEL",SUMIF('[3]Correpondance  PREPA MARG'!A:A,'Prépa marge'!T1128,'[3]Correpondance  PREPA MARG'!AB:AB),""))</f>
        <v/>
      </c>
      <c r="AB1128" t="str">
        <f>IF(U1128="","",IF(U1128="CAMV REEL",SUMIF('[3]Correpondance  PREPA MARG'!A:A,'Prépa marge'!T1128,'[3]Correpondance  PREPA MARG'!BB:BB),""))</f>
        <v/>
      </c>
      <c r="AC1128" t="str">
        <f>IF(U1128="","",IF(U1128="démarque connue (valeur)",SUMIF('[3]Correpondance  PREPA MARG'!A:A,'Prépa marge'!T1128,'[3]Correpondance  PREPA MARG'!DO:DO),""))</f>
        <v/>
      </c>
      <c r="AD1128" s="2" t="str">
        <f t="shared" si="627"/>
        <v/>
      </c>
      <c r="AF1128" t="s">
        <v>20</v>
      </c>
    </row>
    <row r="1129" spans="1:32">
      <c r="A1129" s="23"/>
      <c r="B1129" s="23"/>
      <c r="C1129" s="100" t="s">
        <v>36</v>
      </c>
      <c r="D1129" s="47">
        <f t="shared" ref="D1129:L1129" si="643">D1109-D1121-D1124-D1125-D1127</f>
        <v>0</v>
      </c>
      <c r="E1129" s="47">
        <f t="shared" si="643"/>
        <v>0</v>
      </c>
      <c r="F1129" s="47">
        <f t="shared" si="643"/>
        <v>0</v>
      </c>
      <c r="G1129" s="47">
        <f t="shared" si="643"/>
        <v>0</v>
      </c>
      <c r="H1129" s="47">
        <f t="shared" si="643"/>
        <v>0</v>
      </c>
      <c r="I1129" s="47">
        <f t="shared" si="643"/>
        <v>0</v>
      </c>
      <c r="J1129" s="47">
        <f t="shared" si="643"/>
        <v>0</v>
      </c>
      <c r="K1129" s="47">
        <f t="shared" si="643"/>
        <v>0</v>
      </c>
      <c r="L1129" s="47">
        <f t="shared" si="643"/>
        <v>0</v>
      </c>
      <c r="M1129" s="47">
        <f>M1109-M1121-M1124-M1125-M1127</f>
        <v>0</v>
      </c>
      <c r="N1129" s="47">
        <f>N1109-N1121-N1124-N1125-N1127</f>
        <v>0</v>
      </c>
      <c r="O1129" s="47">
        <f>O1109-O1121-O1124-O1125-O1127</f>
        <v>0</v>
      </c>
      <c r="P1129" s="101">
        <f>SUM(D1129:O1129)</f>
        <v>0</v>
      </c>
      <c r="Q1129" s="23"/>
      <c r="R1129" s="102" t="s">
        <v>20</v>
      </c>
      <c r="S1129" s="92"/>
      <c r="T1129" s="23" t="str">
        <f>IF(COUNTIF('[3]Correpondance  PREPA MARG'!A:A,'Prépa marge'!C1129)=0,IF(U1128="démarque connue (valeur)","",T1128),'Prépa marge'!C1129)</f>
        <v/>
      </c>
      <c r="U1129" s="23" t="str">
        <f t="shared" si="628"/>
        <v/>
      </c>
      <c r="V1129" t="str">
        <f>IF(U1129="","",IF(U1129="CA HT",SUMIF('[3]Correpondance  PREPA MARG'!A:A,'Prépa marge'!T1129,'[3]Correpondance  PREPA MARG'!CO:CO),""))</f>
        <v/>
      </c>
      <c r="W1129" t="str">
        <f t="shared" si="625"/>
        <v/>
      </c>
      <c r="X1129" t="str">
        <f>IF(U1129="","",IF(AND(U1129="Marge ABACO (valeur)",X1123=""),SUMIF('[3]Correpondance  PREPA MARG'!A:A,'Prépa marge'!T1129,'[3]Correpondance  PREPA MARG'!DB:DB),""))</f>
        <v/>
      </c>
      <c r="Y1129" t="str">
        <f>IF(U1129="","",IF(U1129="Frais accessoires",SUMIF('[3]Correpondance  PREPA MARG'!A:A,'Prépa marge'!T1129,'[3]Correpondance  PREPA MARG'!AO:AO),""))</f>
        <v/>
      </c>
      <c r="Z1129" t="str">
        <f>IF(U1129="","",IF(U1129="Cotisation Centrale",SUMIF('[3]Correpondance  PREPA MARG'!A:A,'Prépa marge'!T1129,'[3]Correpondance  PREPA MARG'!BO:BO),""))</f>
        <v/>
      </c>
      <c r="AA1129" t="str">
        <f>IF(U1129="","",IF(U1129="CA HT REEL",SUMIF('[3]Correpondance  PREPA MARG'!A:A,'Prépa marge'!T1129,'[3]Correpondance  PREPA MARG'!AB:AB),""))</f>
        <v/>
      </c>
      <c r="AB1129" t="str">
        <f>IF(U1129="","",IF(U1129="CAMV REEL",SUMIF('[3]Correpondance  PREPA MARG'!A:A,'Prépa marge'!T1129,'[3]Correpondance  PREPA MARG'!BB:BB),""))</f>
        <v/>
      </c>
      <c r="AC1129" t="str">
        <f>IF(U1129="","",IF(U1129="démarque connue (valeur)",SUMIF('[3]Correpondance  PREPA MARG'!A:A,'Prépa marge'!T1129,'[3]Correpondance  PREPA MARG'!DO:DO),""))</f>
        <v/>
      </c>
      <c r="AD1129" s="2" t="str">
        <f t="shared" si="627"/>
        <v/>
      </c>
      <c r="AF1129" t="s">
        <v>20</v>
      </c>
    </row>
    <row r="1130" spans="1:32">
      <c r="A1130" s="23"/>
      <c r="B1130" s="23"/>
      <c r="C1130" s="50" t="s">
        <v>37</v>
      </c>
      <c r="D1130" s="67">
        <f t="shared" ref="D1130:L1130" si="644">D1122+D1123+D1126+D1128</f>
        <v>1.4999999999999999E-2</v>
      </c>
      <c r="E1130" s="67">
        <f t="shared" si="644"/>
        <v>1.4999999999999999E-2</v>
      </c>
      <c r="F1130" s="67">
        <f t="shared" si="644"/>
        <v>1.4999999999999999E-2</v>
      </c>
      <c r="G1130" s="67">
        <f t="shared" si="644"/>
        <v>1.4999999999999999E-2</v>
      </c>
      <c r="H1130" s="67">
        <f t="shared" si="644"/>
        <v>1.4999999999999999E-2</v>
      </c>
      <c r="I1130" s="67">
        <f t="shared" si="644"/>
        <v>1.4999999999999999E-2</v>
      </c>
      <c r="J1130" s="67">
        <f t="shared" si="644"/>
        <v>1.4999999999999999E-2</v>
      </c>
      <c r="K1130" s="67">
        <f t="shared" si="644"/>
        <v>1.4999999999999999E-2</v>
      </c>
      <c r="L1130" s="67">
        <f t="shared" si="644"/>
        <v>1.4999999999999999E-2</v>
      </c>
      <c r="M1130" s="67">
        <f>M1122+M1123+M1126+M1128</f>
        <v>1.4999999999999999E-2</v>
      </c>
      <c r="N1130" s="67">
        <f>N1122+N1123+N1126+N1128</f>
        <v>1.4999999999999999E-2</v>
      </c>
      <c r="O1130" s="67">
        <f>O1122+O1123+O1126+O1128</f>
        <v>1.4999999999999999E-2</v>
      </c>
      <c r="P1130" s="67">
        <f>P1122+P1123+P1126+P1128</f>
        <v>0</v>
      </c>
      <c r="Q1130" s="23"/>
      <c r="R1130" s="68" t="s">
        <v>20</v>
      </c>
      <c r="S1130" s="92"/>
      <c r="T1130" s="23" t="str">
        <f>IF(COUNTIF('[3]Correpondance  PREPA MARG'!A:A,'Prépa marge'!C1130)=0,IF(U1129="démarque connue (valeur)","",T1129),'Prépa marge'!C1130)</f>
        <v/>
      </c>
      <c r="U1130" s="23" t="str">
        <f t="shared" si="628"/>
        <v/>
      </c>
      <c r="V1130" t="str">
        <f>IF(U1130="","",IF(U1130="CA HT",SUMIF('[3]Correpondance  PREPA MARG'!A:A,'Prépa marge'!T1130,'[3]Correpondance  PREPA MARG'!CO:CO),""))</f>
        <v/>
      </c>
      <c r="W1130" t="str">
        <f t="shared" si="625"/>
        <v/>
      </c>
      <c r="X1130" t="str">
        <f>IF(U1130="","",IF(AND(U1130="Marge ABACO (valeur)",X1124=""),SUMIF('[3]Correpondance  PREPA MARG'!A:A,'Prépa marge'!T1130,'[3]Correpondance  PREPA MARG'!DB:DB),""))</f>
        <v/>
      </c>
      <c r="Y1130" t="str">
        <f>IF(U1130="","",IF(U1130="Frais accessoires",SUMIF('[3]Correpondance  PREPA MARG'!A:A,'Prépa marge'!T1130,'[3]Correpondance  PREPA MARG'!AO:AO),""))</f>
        <v/>
      </c>
      <c r="Z1130" t="str">
        <f>IF(U1130="","",IF(U1130="Cotisation Centrale",SUMIF('[3]Correpondance  PREPA MARG'!A:A,'Prépa marge'!T1130,'[3]Correpondance  PREPA MARG'!BO:BO),""))</f>
        <v/>
      </c>
      <c r="AA1130" t="str">
        <f>IF(U1130="","",IF(U1130="CA HT REEL",SUMIF('[3]Correpondance  PREPA MARG'!A:A,'Prépa marge'!T1130,'[3]Correpondance  PREPA MARG'!AB:AB),""))</f>
        <v/>
      </c>
      <c r="AB1130" t="str">
        <f>IF(U1130="","",IF(U1130="CAMV REEL",SUMIF('[3]Correpondance  PREPA MARG'!A:A,'Prépa marge'!T1130,'[3]Correpondance  PREPA MARG'!BB:BB),""))</f>
        <v/>
      </c>
      <c r="AC1130" t="str">
        <f>IF(U1130="","",IF(U1130="démarque connue (valeur)",SUMIF('[3]Correpondance  PREPA MARG'!A:A,'Prépa marge'!T1130,'[3]Correpondance  PREPA MARG'!DO:DO),""))</f>
        <v/>
      </c>
      <c r="AD1130" s="2" t="str">
        <f t="shared" si="627"/>
        <v/>
      </c>
      <c r="AF1130" t="s">
        <v>20</v>
      </c>
    </row>
    <row r="1131" spans="1:32">
      <c r="A1131" s="23"/>
      <c r="B1131" s="23"/>
      <c r="C1131" s="50" t="s">
        <v>38</v>
      </c>
      <c r="D1131" s="103">
        <f t="shared" ref="D1131:L1131" si="645">D1121+D1124+D1125+D1127</f>
        <v>0</v>
      </c>
      <c r="E1131" s="103">
        <f t="shared" si="645"/>
        <v>0</v>
      </c>
      <c r="F1131" s="103">
        <f t="shared" si="645"/>
        <v>0</v>
      </c>
      <c r="G1131" s="103">
        <f t="shared" si="645"/>
        <v>0</v>
      </c>
      <c r="H1131" s="103">
        <f t="shared" si="645"/>
        <v>0</v>
      </c>
      <c r="I1131" s="103">
        <f t="shared" si="645"/>
        <v>0</v>
      </c>
      <c r="J1131" s="103">
        <f t="shared" si="645"/>
        <v>0</v>
      </c>
      <c r="K1131" s="103">
        <f t="shared" si="645"/>
        <v>0</v>
      </c>
      <c r="L1131" s="103">
        <f t="shared" si="645"/>
        <v>0</v>
      </c>
      <c r="M1131" s="103">
        <f>M1121+M1124+M1125+M1127</f>
        <v>0</v>
      </c>
      <c r="N1131" s="103">
        <f>N1121+N1124+N1125+N1127</f>
        <v>0</v>
      </c>
      <c r="O1131" s="103">
        <f>O1121+O1124+O1125+O1127</f>
        <v>0</v>
      </c>
      <c r="P1131" s="103">
        <f>P1121+P1124+P1125+P1127</f>
        <v>0</v>
      </c>
      <c r="Q1131" s="23"/>
      <c r="R1131" s="104" t="s">
        <v>20</v>
      </c>
      <c r="S1131" s="92"/>
      <c r="T1131" s="23" t="str">
        <f>IF(COUNTIF('[3]Correpondance  PREPA MARG'!A:A,'Prépa marge'!C1131)=0,IF(U1130="démarque connue (valeur)","",T1130),'Prépa marge'!C1131)</f>
        <v/>
      </c>
      <c r="U1131" s="23" t="str">
        <f t="shared" si="628"/>
        <v/>
      </c>
      <c r="V1131" t="str">
        <f>IF(U1131="","",IF(U1131="CA HT",SUMIF('[3]Correpondance  PREPA MARG'!A:A,'Prépa marge'!T1131,'[3]Correpondance  PREPA MARG'!CO:CO),""))</f>
        <v/>
      </c>
      <c r="W1131" t="str">
        <f t="shared" si="625"/>
        <v/>
      </c>
      <c r="X1131" t="str">
        <f>IF(U1131="","",IF(AND(U1131="Marge ABACO (valeur)",X1125=""),SUMIF('[3]Correpondance  PREPA MARG'!A:A,'Prépa marge'!T1131,'[3]Correpondance  PREPA MARG'!DB:DB),""))</f>
        <v/>
      </c>
      <c r="Y1131" t="str">
        <f>IF(U1131="","",IF(U1131="Frais accessoires",SUMIF('[3]Correpondance  PREPA MARG'!A:A,'Prépa marge'!T1131,'[3]Correpondance  PREPA MARG'!AO:AO),""))</f>
        <v/>
      </c>
      <c r="Z1131" t="str">
        <f>IF(U1131="","",IF(U1131="Cotisation Centrale",SUMIF('[3]Correpondance  PREPA MARG'!A:A,'Prépa marge'!T1131,'[3]Correpondance  PREPA MARG'!BO:BO),""))</f>
        <v/>
      </c>
      <c r="AA1131" t="str">
        <f>IF(U1131="","",IF(U1131="CA HT REEL",SUMIF('[3]Correpondance  PREPA MARG'!A:A,'Prépa marge'!T1131,'[3]Correpondance  PREPA MARG'!AB:AB),""))</f>
        <v/>
      </c>
      <c r="AB1131" t="str">
        <f>IF(U1131="","",IF(U1131="CAMV REEL",SUMIF('[3]Correpondance  PREPA MARG'!A:A,'Prépa marge'!T1131,'[3]Correpondance  PREPA MARG'!BB:BB),""))</f>
        <v/>
      </c>
      <c r="AC1131" t="str">
        <f>IF(U1131="","",IF(U1131="démarque connue (valeur)",SUMIF('[3]Correpondance  PREPA MARG'!A:A,'Prépa marge'!T1131,'[3]Correpondance  PREPA MARG'!DO:DO),""))</f>
        <v/>
      </c>
      <c r="AD1131" s="2" t="str">
        <f t="shared" si="627"/>
        <v/>
      </c>
      <c r="AF1131" t="s">
        <v>20</v>
      </c>
    </row>
    <row r="1132" spans="1:32">
      <c r="A1132" s="23"/>
      <c r="B1132" s="23"/>
      <c r="C1132" s="23"/>
      <c r="D1132" s="23"/>
      <c r="E1132" s="23"/>
      <c r="F1132" s="23"/>
      <c r="G1132" s="23"/>
      <c r="H1132" s="23"/>
      <c r="I1132" s="23"/>
      <c r="J1132" s="23"/>
      <c r="K1132" s="23"/>
      <c r="L1132" s="23"/>
      <c r="M1132" s="23"/>
      <c r="N1132" s="23"/>
      <c r="O1132" s="23"/>
      <c r="P1132" s="23"/>
      <c r="Q1132" s="23"/>
      <c r="R1132" s="29" t="s">
        <v>20</v>
      </c>
      <c r="S1132" s="23"/>
      <c r="T1132" s="23" t="str">
        <f>IF(COUNTIF('[3]Correpondance  PREPA MARG'!A:A,'Prépa marge'!C1132)=0,IF(U1131="démarque connue (valeur)","",T1131),'Prépa marge'!C1132)</f>
        <v/>
      </c>
      <c r="U1132" s="23" t="str">
        <f t="shared" si="628"/>
        <v/>
      </c>
      <c r="V1132" t="str">
        <f>IF(U1132="","",IF(U1132="CA HT",SUMIF('[3]Correpondance  PREPA MARG'!A:A,'Prépa marge'!T1132,'[3]Correpondance  PREPA MARG'!CO:CO),""))</f>
        <v/>
      </c>
      <c r="W1132" t="str">
        <f t="shared" si="625"/>
        <v/>
      </c>
      <c r="X1132" t="str">
        <f>IF(U1132="","",IF(AND(U1132="Marge ABACO (valeur)",X1126=""),SUMIF('[3]Correpondance  PREPA MARG'!A:A,'Prépa marge'!T1132,'[3]Correpondance  PREPA MARG'!DB:DB),""))</f>
        <v/>
      </c>
      <c r="Y1132" t="str">
        <f>IF(U1132="","",IF(U1132="Frais accessoires",SUMIF('[3]Correpondance  PREPA MARG'!A:A,'Prépa marge'!T1132,'[3]Correpondance  PREPA MARG'!AO:AO),""))</f>
        <v/>
      </c>
      <c r="Z1132" t="str">
        <f>IF(U1132="","",IF(U1132="Cotisation Centrale",SUMIF('[3]Correpondance  PREPA MARG'!A:A,'Prépa marge'!T1132,'[3]Correpondance  PREPA MARG'!BO:BO),""))</f>
        <v/>
      </c>
      <c r="AA1132" t="str">
        <f>IF(U1132="","",IF(U1132="CA HT REEL",SUMIF('[3]Correpondance  PREPA MARG'!A:A,'Prépa marge'!T1132,'[3]Correpondance  PREPA MARG'!AB:AB),""))</f>
        <v/>
      </c>
      <c r="AB1132" t="str">
        <f>IF(U1132="","",IF(U1132="CAMV REEL",SUMIF('[3]Correpondance  PREPA MARG'!A:A,'Prépa marge'!T1132,'[3]Correpondance  PREPA MARG'!BB:BB),""))</f>
        <v/>
      </c>
      <c r="AC1132" t="str">
        <f>IF(U1132="","",IF(U1132="démarque connue (valeur)",SUMIF('[3]Correpondance  PREPA MARG'!A:A,'Prépa marge'!T1132,'[3]Correpondance  PREPA MARG'!DO:DO),""))</f>
        <v/>
      </c>
      <c r="AD1132" s="2" t="str">
        <f t="shared" si="627"/>
        <v/>
      </c>
      <c r="AF1132" t="s">
        <v>20</v>
      </c>
    </row>
    <row r="1133" spans="1:32">
      <c r="A1133" s="23"/>
      <c r="B1133" s="23"/>
      <c r="C1133" s="30" t="s">
        <v>39</v>
      </c>
      <c r="D1133" s="105"/>
      <c r="E1133" s="105"/>
      <c r="F1133" s="105"/>
      <c r="G1133" s="105"/>
      <c r="H1133" s="105"/>
      <c r="I1133" s="105"/>
      <c r="J1133" s="105"/>
      <c r="K1133" s="105"/>
      <c r="L1133" s="105"/>
      <c r="M1133" s="105"/>
      <c r="N1133" s="105"/>
      <c r="O1133" s="105"/>
      <c r="P1133" s="32"/>
      <c r="Q1133" s="23"/>
      <c r="R1133" s="33" t="s">
        <v>20</v>
      </c>
      <c r="S1133" s="92"/>
      <c r="T1133" s="23" t="str">
        <f>IF(COUNTIF('[3]Correpondance  PREPA MARG'!A:A,'Prépa marge'!C1133)=0,IF(U1132="démarque connue (valeur)","",T1132),'Prépa marge'!C1133)</f>
        <v/>
      </c>
      <c r="U1133" s="23" t="str">
        <f t="shared" si="628"/>
        <v/>
      </c>
      <c r="V1133" t="str">
        <f>IF(U1133="","",IF(U1133="CA HT",SUMIF('[3]Correpondance  PREPA MARG'!A:A,'Prépa marge'!T1133,'[3]Correpondance  PREPA MARG'!CO:CO),""))</f>
        <v/>
      </c>
      <c r="W1133" t="str">
        <f t="shared" si="625"/>
        <v/>
      </c>
      <c r="X1133" t="str">
        <f>IF(U1133="","",IF(AND(U1133="Marge ABACO (valeur)",X1127=""),SUMIF('[3]Correpondance  PREPA MARG'!A:A,'Prépa marge'!T1133,'[3]Correpondance  PREPA MARG'!DB:DB),""))</f>
        <v/>
      </c>
      <c r="Y1133" t="str">
        <f>IF(U1133="","",IF(U1133="Frais accessoires",SUMIF('[3]Correpondance  PREPA MARG'!A:A,'Prépa marge'!T1133,'[3]Correpondance  PREPA MARG'!AO:AO),""))</f>
        <v/>
      </c>
      <c r="Z1133" t="str">
        <f>IF(U1133="","",IF(U1133="Cotisation Centrale",SUMIF('[3]Correpondance  PREPA MARG'!A:A,'Prépa marge'!T1133,'[3]Correpondance  PREPA MARG'!BO:BO),""))</f>
        <v/>
      </c>
      <c r="AA1133" t="str">
        <f>IF(U1133="","",IF(U1133="CA HT REEL",SUMIF('[3]Correpondance  PREPA MARG'!A:A,'Prépa marge'!T1133,'[3]Correpondance  PREPA MARG'!AB:AB),""))</f>
        <v/>
      </c>
      <c r="AB1133" t="str">
        <f>IF(U1133="","",IF(U1133="CAMV REEL",SUMIF('[3]Correpondance  PREPA MARG'!A:A,'Prépa marge'!T1133,'[3]Correpondance  PREPA MARG'!BB:BB),""))</f>
        <v/>
      </c>
      <c r="AC1133" t="str">
        <f>IF(U1133="","",IF(U1133="démarque connue (valeur)",SUMIF('[3]Correpondance  PREPA MARG'!A:A,'Prépa marge'!T1133,'[3]Correpondance  PREPA MARG'!DO:DO),""))</f>
        <v/>
      </c>
      <c r="AD1133" s="2" t="str">
        <f t="shared" si="627"/>
        <v/>
      </c>
      <c r="AF1133" t="s">
        <v>20</v>
      </c>
    </row>
    <row r="1134" spans="1:32">
      <c r="A1134" s="23"/>
      <c r="B1134" s="23"/>
      <c r="C1134" s="106" t="s">
        <v>40</v>
      </c>
      <c r="D1134" s="107">
        <f t="shared" ref="D1134:L1134" si="646">IF(D1113&lt;&gt;0,D1129/D1113,0)</f>
        <v>0</v>
      </c>
      <c r="E1134" s="107">
        <f t="shared" si="646"/>
        <v>0</v>
      </c>
      <c r="F1134" s="107">
        <f t="shared" si="646"/>
        <v>0</v>
      </c>
      <c r="G1134" s="107">
        <f t="shared" si="646"/>
        <v>0</v>
      </c>
      <c r="H1134" s="107">
        <f t="shared" si="646"/>
        <v>0</v>
      </c>
      <c r="I1134" s="107">
        <f t="shared" si="646"/>
        <v>0</v>
      </c>
      <c r="J1134" s="107">
        <f t="shared" si="646"/>
        <v>0</v>
      </c>
      <c r="K1134" s="107">
        <f t="shared" si="646"/>
        <v>0</v>
      </c>
      <c r="L1134" s="107">
        <f t="shared" si="646"/>
        <v>0</v>
      </c>
      <c r="M1134" s="107">
        <f>IF(M1113&lt;&gt;0,M1129/M1113,0)</f>
        <v>0</v>
      </c>
      <c r="N1134" s="107">
        <f>IF(N1113&lt;&gt;0,N1129/N1113,0)</f>
        <v>0</v>
      </c>
      <c r="O1134" s="107">
        <f>IF(O1113&lt;&gt;0,O1129/O1113,0)</f>
        <v>0</v>
      </c>
      <c r="P1134" s="107">
        <f>IF(P1113&lt;&gt;0,P1129/P1113,0)</f>
        <v>0</v>
      </c>
      <c r="Q1134" s="23"/>
      <c r="R1134" s="108" t="s">
        <v>20</v>
      </c>
      <c r="S1134" s="92"/>
      <c r="T1134" s="23" t="str">
        <f>IF(COUNTIF('[3]Correpondance  PREPA MARG'!A:A,'Prépa marge'!C1134)=0,IF(U1133="démarque connue (valeur)","",T1133),'Prépa marge'!C1134)</f>
        <v/>
      </c>
      <c r="U1134" s="23" t="str">
        <f t="shared" si="628"/>
        <v/>
      </c>
      <c r="V1134" t="str">
        <f>IF(U1134="","",IF(U1134="CA HT",SUMIF('[3]Correpondance  PREPA MARG'!A:A,'Prépa marge'!T1134,'[3]Correpondance  PREPA MARG'!CO:CO),""))</f>
        <v/>
      </c>
      <c r="W1134" t="str">
        <f t="shared" si="625"/>
        <v/>
      </c>
      <c r="X1134" t="str">
        <f>IF(U1134="","",IF(AND(U1134="Marge ABACO (valeur)",X1128=""),SUMIF('[3]Correpondance  PREPA MARG'!A:A,'Prépa marge'!T1134,'[3]Correpondance  PREPA MARG'!DB:DB),""))</f>
        <v/>
      </c>
      <c r="Y1134" t="str">
        <f>IF(U1134="","",IF(U1134="Frais accessoires",SUMIF('[3]Correpondance  PREPA MARG'!A:A,'Prépa marge'!T1134,'[3]Correpondance  PREPA MARG'!AO:AO),""))</f>
        <v/>
      </c>
      <c r="Z1134" t="str">
        <f>IF(U1134="","",IF(U1134="Cotisation Centrale",SUMIF('[3]Correpondance  PREPA MARG'!A:A,'Prépa marge'!T1134,'[3]Correpondance  PREPA MARG'!BO:BO),""))</f>
        <v/>
      </c>
      <c r="AA1134" t="str">
        <f>IF(U1134="","",IF(U1134="CA HT REEL",SUMIF('[3]Correpondance  PREPA MARG'!A:A,'Prépa marge'!T1134,'[3]Correpondance  PREPA MARG'!AB:AB),""))</f>
        <v/>
      </c>
      <c r="AB1134" t="str">
        <f>IF(U1134="","",IF(U1134="CAMV REEL",SUMIF('[3]Correpondance  PREPA MARG'!A:A,'Prépa marge'!T1134,'[3]Correpondance  PREPA MARG'!BB:BB),""))</f>
        <v/>
      </c>
      <c r="AC1134" t="str">
        <f>IF(U1134="","",IF(U1134="démarque connue (valeur)",SUMIF('[3]Correpondance  PREPA MARG'!A:A,'Prépa marge'!T1134,'[3]Correpondance  PREPA MARG'!DO:DO),""))</f>
        <v/>
      </c>
      <c r="AD1134" s="2" t="str">
        <f t="shared" si="627"/>
        <v/>
      </c>
      <c r="AF1134" t="s">
        <v>20</v>
      </c>
    </row>
    <row r="1135" spans="1:32">
      <c r="A1135" s="23"/>
      <c r="B1135" s="23"/>
      <c r="C1135" s="109" t="s">
        <v>41</v>
      </c>
      <c r="D1135" s="110">
        <f>D1129</f>
        <v>0</v>
      </c>
      <c r="E1135" s="110">
        <f t="shared" ref="E1135:L1135" si="647">D1135+E1129</f>
        <v>0</v>
      </c>
      <c r="F1135" s="110">
        <f t="shared" si="647"/>
        <v>0</v>
      </c>
      <c r="G1135" s="110">
        <f t="shared" si="647"/>
        <v>0</v>
      </c>
      <c r="H1135" s="110">
        <f t="shared" si="647"/>
        <v>0</v>
      </c>
      <c r="I1135" s="110">
        <f t="shared" si="647"/>
        <v>0</v>
      </c>
      <c r="J1135" s="110">
        <f t="shared" si="647"/>
        <v>0</v>
      </c>
      <c r="K1135" s="110">
        <f t="shared" si="647"/>
        <v>0</v>
      </c>
      <c r="L1135" s="110">
        <f t="shared" si="647"/>
        <v>0</v>
      </c>
      <c r="M1135" s="110">
        <f>L1135+M1129</f>
        <v>0</v>
      </c>
      <c r="N1135" s="110">
        <f>M1135+N1129</f>
        <v>0</v>
      </c>
      <c r="O1135" s="110">
        <f>N1135+O1129</f>
        <v>0</v>
      </c>
      <c r="P1135" s="111"/>
      <c r="Q1135" s="23"/>
      <c r="R1135" s="112" t="s">
        <v>20</v>
      </c>
      <c r="S1135" s="92"/>
      <c r="T1135" s="23" t="str">
        <f>IF(COUNTIF('[3]Correpondance  PREPA MARG'!A:A,'Prépa marge'!C1135)=0,IF(U1134="démarque connue (valeur)","",T1134),'Prépa marge'!C1135)</f>
        <v/>
      </c>
      <c r="U1135" s="23" t="str">
        <f t="shared" si="628"/>
        <v/>
      </c>
      <c r="V1135" t="str">
        <f>IF(U1135="","",IF(U1135="CA HT",SUMIF('[3]Correpondance  PREPA MARG'!A:A,'Prépa marge'!T1135,'[3]Correpondance  PREPA MARG'!CO:CO),""))</f>
        <v/>
      </c>
      <c r="W1135" t="str">
        <f t="shared" si="625"/>
        <v/>
      </c>
      <c r="X1135" t="str">
        <f>IF(U1135="","",IF(AND(U1135="Marge ABACO (valeur)",X1129=""),SUMIF('[3]Correpondance  PREPA MARG'!A:A,'Prépa marge'!T1135,'[3]Correpondance  PREPA MARG'!DB:DB),""))</f>
        <v/>
      </c>
      <c r="Y1135" t="str">
        <f>IF(U1135="","",IF(U1135="Frais accessoires",SUMIF('[3]Correpondance  PREPA MARG'!A:A,'Prépa marge'!T1135,'[3]Correpondance  PREPA MARG'!AO:AO),""))</f>
        <v/>
      </c>
      <c r="Z1135" t="str">
        <f>IF(U1135="","",IF(U1135="Cotisation Centrale",SUMIF('[3]Correpondance  PREPA MARG'!A:A,'Prépa marge'!T1135,'[3]Correpondance  PREPA MARG'!BO:BO),""))</f>
        <v/>
      </c>
      <c r="AA1135" t="str">
        <f>IF(U1135="","",IF(U1135="CA HT REEL",SUMIF('[3]Correpondance  PREPA MARG'!A:A,'Prépa marge'!T1135,'[3]Correpondance  PREPA MARG'!AB:AB),""))</f>
        <v/>
      </c>
      <c r="AB1135" t="str">
        <f>IF(U1135="","",IF(U1135="CAMV REEL",SUMIF('[3]Correpondance  PREPA MARG'!A:A,'Prépa marge'!T1135,'[3]Correpondance  PREPA MARG'!BB:BB),""))</f>
        <v/>
      </c>
      <c r="AC1135" t="str">
        <f>IF(U1135="","",IF(U1135="démarque connue (valeur)",SUMIF('[3]Correpondance  PREPA MARG'!A:A,'Prépa marge'!T1135,'[3]Correpondance  PREPA MARG'!DO:DO),""))</f>
        <v/>
      </c>
      <c r="AD1135" s="2" t="str">
        <f t="shared" si="627"/>
        <v/>
      </c>
      <c r="AF1135" t="s">
        <v>20</v>
      </c>
    </row>
    <row r="1136" spans="1:32">
      <c r="A1136" s="23"/>
      <c r="B1136" s="23"/>
      <c r="C1136" s="109" t="s">
        <v>42</v>
      </c>
      <c r="D1136" s="110">
        <f>D1113</f>
        <v>0</v>
      </c>
      <c r="E1136" s="110">
        <f t="shared" ref="E1136:L1136" si="648">D1136+E1113</f>
        <v>0</v>
      </c>
      <c r="F1136" s="110">
        <f t="shared" si="648"/>
        <v>0</v>
      </c>
      <c r="G1136" s="110">
        <f t="shared" si="648"/>
        <v>0</v>
      </c>
      <c r="H1136" s="110">
        <f t="shared" si="648"/>
        <v>0</v>
      </c>
      <c r="I1136" s="110">
        <f t="shared" si="648"/>
        <v>0</v>
      </c>
      <c r="J1136" s="110">
        <f t="shared" si="648"/>
        <v>0</v>
      </c>
      <c r="K1136" s="110">
        <f t="shared" si="648"/>
        <v>0</v>
      </c>
      <c r="L1136" s="110">
        <f t="shared" si="648"/>
        <v>0</v>
      </c>
      <c r="M1136" s="110">
        <f>L1136+M1113</f>
        <v>0</v>
      </c>
      <c r="N1136" s="110">
        <f>M1136+N1113</f>
        <v>0</v>
      </c>
      <c r="O1136" s="110">
        <f>N1136+O1113</f>
        <v>0</v>
      </c>
      <c r="P1136" s="111"/>
      <c r="Q1136" s="23"/>
      <c r="R1136" s="112" t="s">
        <v>20</v>
      </c>
      <c r="S1136" s="92"/>
      <c r="T1136" s="23" t="str">
        <f>IF(COUNTIF('[3]Correpondance  PREPA MARG'!A:A,'Prépa marge'!C1136)=0,IF(U1135="démarque connue (valeur)","",T1135),'Prépa marge'!C1136)</f>
        <v/>
      </c>
      <c r="U1136" s="23" t="str">
        <f t="shared" si="628"/>
        <v/>
      </c>
      <c r="V1136" t="str">
        <f>IF(U1136="","",IF(U1136="CA HT",SUMIF('[3]Correpondance  PREPA MARG'!A:A,'Prépa marge'!T1136,'[3]Correpondance  PREPA MARG'!CO:CO),""))</f>
        <v/>
      </c>
      <c r="W1136" t="str">
        <f t="shared" si="625"/>
        <v/>
      </c>
      <c r="X1136" t="str">
        <f>IF(U1136="","",IF(AND(U1136="Marge ABACO (valeur)",X1130=""),SUMIF('[3]Correpondance  PREPA MARG'!A:A,'Prépa marge'!T1136,'[3]Correpondance  PREPA MARG'!DB:DB),""))</f>
        <v/>
      </c>
      <c r="Y1136" t="str">
        <f>IF(U1136="","",IF(U1136="Frais accessoires",SUMIF('[3]Correpondance  PREPA MARG'!A:A,'Prépa marge'!T1136,'[3]Correpondance  PREPA MARG'!AO:AO),""))</f>
        <v/>
      </c>
      <c r="Z1136" t="str">
        <f>IF(U1136="","",IF(U1136="Cotisation Centrale",SUMIF('[3]Correpondance  PREPA MARG'!A:A,'Prépa marge'!T1136,'[3]Correpondance  PREPA MARG'!BO:BO),""))</f>
        <v/>
      </c>
      <c r="AA1136" t="str">
        <f>IF(U1136="","",IF(U1136="CA HT REEL",SUMIF('[3]Correpondance  PREPA MARG'!A:A,'Prépa marge'!T1136,'[3]Correpondance  PREPA MARG'!AB:AB),""))</f>
        <v/>
      </c>
      <c r="AB1136" t="str">
        <f>IF(U1136="","",IF(U1136="CAMV REEL",SUMIF('[3]Correpondance  PREPA MARG'!A:A,'Prépa marge'!T1136,'[3]Correpondance  PREPA MARG'!BB:BB),""))</f>
        <v/>
      </c>
      <c r="AC1136" t="str">
        <f>IF(U1136="","",IF(U1136="démarque connue (valeur)",SUMIF('[3]Correpondance  PREPA MARG'!A:A,'Prépa marge'!T1136,'[3]Correpondance  PREPA MARG'!DO:DO),""))</f>
        <v/>
      </c>
      <c r="AD1136" s="2" t="str">
        <f t="shared" si="627"/>
        <v/>
      </c>
      <c r="AF1136" t="s">
        <v>20</v>
      </c>
    </row>
    <row r="1137" spans="1:32" ht="15.75" thickBot="1">
      <c r="A1137" s="23"/>
      <c r="B1137" s="23"/>
      <c r="C1137" s="113" t="s">
        <v>43</v>
      </c>
      <c r="D1137" s="114">
        <f>D1134</f>
        <v>0</v>
      </c>
      <c r="E1137" s="114">
        <f t="shared" ref="E1137:L1137" si="649">IF(E1113&lt;&gt;0,E1135/E1136,0)</f>
        <v>0</v>
      </c>
      <c r="F1137" s="114">
        <f t="shared" si="649"/>
        <v>0</v>
      </c>
      <c r="G1137" s="114">
        <f t="shared" si="649"/>
        <v>0</v>
      </c>
      <c r="H1137" s="114">
        <f t="shared" si="649"/>
        <v>0</v>
      </c>
      <c r="I1137" s="114">
        <f t="shared" si="649"/>
        <v>0</v>
      </c>
      <c r="J1137" s="114">
        <f t="shared" si="649"/>
        <v>0</v>
      </c>
      <c r="K1137" s="114">
        <f t="shared" si="649"/>
        <v>0</v>
      </c>
      <c r="L1137" s="114">
        <f t="shared" si="649"/>
        <v>0</v>
      </c>
      <c r="M1137" s="114">
        <f>IF(M1113&lt;&gt;0,M1135/M1136,0)</f>
        <v>0</v>
      </c>
      <c r="N1137" s="114">
        <f>IF(N1113&lt;&gt;0,N1135/N1136,0)</f>
        <v>0</v>
      </c>
      <c r="O1137" s="114">
        <f>IF(O1113&lt;&gt;0,O1135/O1136,0)</f>
        <v>0</v>
      </c>
      <c r="P1137" s="115"/>
      <c r="Q1137" s="23"/>
      <c r="R1137" s="116" t="s">
        <v>20</v>
      </c>
      <c r="S1137" s="92"/>
      <c r="T1137" s="23" t="str">
        <f>IF(COUNTIF('[3]Correpondance  PREPA MARG'!A:A,'Prépa marge'!C1137)=0,IF(U1136="démarque connue (valeur)","",T1136),'Prépa marge'!C1137)</f>
        <v/>
      </c>
      <c r="U1137" s="23" t="str">
        <f t="shared" si="628"/>
        <v/>
      </c>
      <c r="V1137" t="str">
        <f>IF(U1137="","",IF(U1137="CA HT",SUMIF('[3]Correpondance  PREPA MARG'!A:A,'Prépa marge'!T1137,'[3]Correpondance  PREPA MARG'!CO:CO),""))</f>
        <v/>
      </c>
      <c r="W1137" t="str">
        <f t="shared" si="625"/>
        <v/>
      </c>
      <c r="X1137" t="str">
        <f>IF(U1137="","",IF(AND(U1137="Marge ABACO (valeur)",X1131=""),SUMIF('[3]Correpondance  PREPA MARG'!A:A,'Prépa marge'!T1137,'[3]Correpondance  PREPA MARG'!DB:DB),""))</f>
        <v/>
      </c>
      <c r="Y1137" t="str">
        <f>IF(U1137="","",IF(U1137="Frais accessoires",SUMIF('[3]Correpondance  PREPA MARG'!A:A,'Prépa marge'!T1137,'[3]Correpondance  PREPA MARG'!AO:AO),""))</f>
        <v/>
      </c>
      <c r="Z1137" t="str">
        <f>IF(U1137="","",IF(U1137="Cotisation Centrale",SUMIF('[3]Correpondance  PREPA MARG'!A:A,'Prépa marge'!T1137,'[3]Correpondance  PREPA MARG'!BO:BO),""))</f>
        <v/>
      </c>
      <c r="AA1137" t="str">
        <f>IF(U1137="","",IF(U1137="CA HT REEL",SUMIF('[3]Correpondance  PREPA MARG'!A:A,'Prépa marge'!T1137,'[3]Correpondance  PREPA MARG'!AB:AB),""))</f>
        <v/>
      </c>
      <c r="AB1137" t="str">
        <f>IF(U1137="","",IF(U1137="CAMV REEL",SUMIF('[3]Correpondance  PREPA MARG'!A:A,'Prépa marge'!T1137,'[3]Correpondance  PREPA MARG'!BB:BB),""))</f>
        <v/>
      </c>
      <c r="AC1137" t="str">
        <f>IF(U1137="","",IF(U1137="démarque connue (valeur)",SUMIF('[3]Correpondance  PREPA MARG'!A:A,'Prépa marge'!T1137,'[3]Correpondance  PREPA MARG'!DO:DO),""))</f>
        <v/>
      </c>
      <c r="AD1137" s="2" t="str">
        <f t="shared" si="627"/>
        <v/>
      </c>
      <c r="AF1137" t="s">
        <v>20</v>
      </c>
    </row>
    <row r="1138" spans="1:32" ht="15.75" thickBot="1">
      <c r="A1138" s="23"/>
      <c r="B1138" s="23"/>
      <c r="C1138" s="117" t="s">
        <v>44</v>
      </c>
      <c r="D1138" s="119" t="s">
        <v>11</v>
      </c>
      <c r="E1138" s="119" t="s">
        <v>11</v>
      </c>
      <c r="F1138" s="119" t="s">
        <v>11</v>
      </c>
      <c r="G1138" s="119" t="s">
        <v>11</v>
      </c>
      <c r="H1138" s="119" t="s">
        <v>11</v>
      </c>
      <c r="I1138" s="119" t="s">
        <v>14</v>
      </c>
      <c r="J1138" s="119" t="s">
        <v>11</v>
      </c>
      <c r="K1138" s="119" t="s">
        <v>11</v>
      </c>
      <c r="L1138" s="119" t="s">
        <v>11</v>
      </c>
      <c r="M1138" s="119" t="s">
        <v>11</v>
      </c>
      <c r="N1138" s="119" t="s">
        <v>11</v>
      </c>
      <c r="O1138" s="119" t="s">
        <v>14</v>
      </c>
      <c r="P1138" s="120" t="s">
        <v>14</v>
      </c>
      <c r="Q1138" s="23"/>
      <c r="R1138" s="121" t="s">
        <v>20</v>
      </c>
      <c r="S1138" s="92"/>
      <c r="T1138" s="23" t="str">
        <f>IF(COUNTIF('[3]Correpondance  PREPA MARG'!A:A,'Prépa marge'!C1138)=0,IF(U1137="démarque connue (valeur)","",T1137),'Prépa marge'!C1138)</f>
        <v/>
      </c>
      <c r="U1138" s="23" t="str">
        <f t="shared" si="628"/>
        <v/>
      </c>
      <c r="V1138" t="str">
        <f>IF(U1138="","",IF(U1138="CA HT",SUMIF('[3]Correpondance  PREPA MARG'!A:A,'Prépa marge'!T1138,'[3]Correpondance  PREPA MARG'!CO:CO),""))</f>
        <v/>
      </c>
      <c r="W1138" t="str">
        <f t="shared" si="625"/>
        <v/>
      </c>
      <c r="X1138" t="str">
        <f>IF(U1138="","",IF(AND(U1138="Marge ABACO (valeur)",X1132=""),SUMIF('[3]Correpondance  PREPA MARG'!A:A,'Prépa marge'!T1138,'[3]Correpondance  PREPA MARG'!DB:DB),""))</f>
        <v/>
      </c>
      <c r="Y1138" t="str">
        <f>IF(U1138="","",IF(U1138="Frais accessoires",SUMIF('[3]Correpondance  PREPA MARG'!A:A,'Prépa marge'!T1138,'[3]Correpondance  PREPA MARG'!AO:AO),""))</f>
        <v/>
      </c>
      <c r="Z1138" t="str">
        <f>IF(U1138="","",IF(U1138="Cotisation Centrale",SUMIF('[3]Correpondance  PREPA MARG'!A:A,'Prépa marge'!T1138,'[3]Correpondance  PREPA MARG'!BO:BO),""))</f>
        <v/>
      </c>
      <c r="AA1138" t="str">
        <f>IF(U1138="","",IF(U1138="CA HT REEL",SUMIF('[3]Correpondance  PREPA MARG'!A:A,'Prépa marge'!T1138,'[3]Correpondance  PREPA MARG'!AB:AB),""))</f>
        <v/>
      </c>
      <c r="AB1138" t="str">
        <f>IF(U1138="","",IF(U1138="CAMV REEL",SUMIF('[3]Correpondance  PREPA MARG'!A:A,'Prépa marge'!T1138,'[3]Correpondance  PREPA MARG'!BB:BB),""))</f>
        <v/>
      </c>
      <c r="AC1138" t="str">
        <f>IF(U1138="","",IF(U1138="démarque connue (valeur)",SUMIF('[3]Correpondance  PREPA MARG'!A:A,'Prépa marge'!T1138,'[3]Correpondance  PREPA MARG'!DO:DO),""))</f>
        <v/>
      </c>
      <c r="AD1138" s="2" t="str">
        <f t="shared" si="627"/>
        <v/>
      </c>
      <c r="AF1138" t="s">
        <v>20</v>
      </c>
    </row>
    <row r="1139" spans="1:32">
      <c r="A1139" s="23"/>
      <c r="B1139" s="23"/>
      <c r="C1139" s="23"/>
      <c r="D1139" s="23"/>
      <c r="E1139" s="23"/>
      <c r="F1139" s="23"/>
      <c r="G1139" s="23"/>
      <c r="H1139" s="23"/>
      <c r="I1139" s="23"/>
      <c r="J1139" s="23"/>
      <c r="K1139" s="23"/>
      <c r="L1139" s="23"/>
      <c r="M1139" s="23"/>
      <c r="N1139" s="23"/>
      <c r="O1139" s="23"/>
      <c r="P1139" s="23"/>
      <c r="Q1139" s="23"/>
      <c r="R1139" s="29" t="s">
        <v>20</v>
      </c>
      <c r="S1139" s="92"/>
      <c r="T1139" s="23" t="str">
        <f>IF(COUNTIF('[3]Correpondance  PREPA MARG'!A:A,'Prépa marge'!C1139)=0,IF(U1138="démarque connue (valeur)","",T1138),'Prépa marge'!C1139)</f>
        <v/>
      </c>
      <c r="U1139" s="23" t="str">
        <f t="shared" si="628"/>
        <v/>
      </c>
      <c r="V1139" t="str">
        <f>IF(U1139="","",IF(U1139="CA HT",SUMIF('[3]Correpondance  PREPA MARG'!A:A,'Prépa marge'!T1139,'[3]Correpondance  PREPA MARG'!CO:CO),""))</f>
        <v/>
      </c>
      <c r="W1139" t="str">
        <f t="shared" si="625"/>
        <v/>
      </c>
      <c r="X1139" t="str">
        <f>IF(U1139="","",IF(AND(U1139="Marge ABACO (valeur)",X1133=""),SUMIF('[3]Correpondance  PREPA MARG'!A:A,'Prépa marge'!T1139,'[3]Correpondance  PREPA MARG'!DB:DB),""))</f>
        <v/>
      </c>
      <c r="Y1139" t="str">
        <f>IF(U1139="","",IF(U1139="Frais accessoires",SUMIF('[3]Correpondance  PREPA MARG'!A:A,'Prépa marge'!T1139,'[3]Correpondance  PREPA MARG'!AO:AO),""))</f>
        <v/>
      </c>
      <c r="Z1139" t="str">
        <f>IF(U1139="","",IF(U1139="Cotisation Centrale",SUMIF('[3]Correpondance  PREPA MARG'!A:A,'Prépa marge'!T1139,'[3]Correpondance  PREPA MARG'!BO:BO),""))</f>
        <v/>
      </c>
      <c r="AA1139" t="str">
        <f>IF(U1139="","",IF(U1139="CA HT REEL",SUMIF('[3]Correpondance  PREPA MARG'!A:A,'Prépa marge'!T1139,'[3]Correpondance  PREPA MARG'!AB:AB),""))</f>
        <v/>
      </c>
      <c r="AB1139" t="str">
        <f>IF(U1139="","",IF(U1139="CAMV REEL",SUMIF('[3]Correpondance  PREPA MARG'!A:A,'Prépa marge'!T1139,'[3]Correpondance  PREPA MARG'!BB:BB),""))</f>
        <v/>
      </c>
      <c r="AC1139" t="str">
        <f>IF(U1139="","",IF(U1139="démarque connue (valeur)",SUMIF('[3]Correpondance  PREPA MARG'!A:A,'Prépa marge'!T1139,'[3]Correpondance  PREPA MARG'!DO:DO),""))</f>
        <v/>
      </c>
      <c r="AD1139" s="2" t="str">
        <f t="shared" si="627"/>
        <v/>
      </c>
      <c r="AF1139" t="s">
        <v>20</v>
      </c>
    </row>
    <row r="1140" spans="1:32">
      <c r="A1140" s="23"/>
      <c r="B1140" s="23"/>
      <c r="C1140" s="24" t="str">
        <f>[2]Rens!$C$43</f>
        <v>PEM</v>
      </c>
      <c r="D1140" s="26">
        <f>+D1098</f>
        <v>41943</v>
      </c>
      <c r="E1140" s="26">
        <f t="shared" ref="E1140:L1140" si="650">DATE(YEAR(D1140),MONTH(D1140)+2,0)</f>
        <v>41973</v>
      </c>
      <c r="F1140" s="26">
        <f t="shared" si="650"/>
        <v>42004</v>
      </c>
      <c r="G1140" s="26">
        <f t="shared" si="650"/>
        <v>42035</v>
      </c>
      <c r="H1140" s="26">
        <f t="shared" si="650"/>
        <v>42063</v>
      </c>
      <c r="I1140" s="26">
        <f t="shared" si="650"/>
        <v>42094</v>
      </c>
      <c r="J1140" s="26">
        <f t="shared" si="650"/>
        <v>42124</v>
      </c>
      <c r="K1140" s="26">
        <f t="shared" si="650"/>
        <v>42155</v>
      </c>
      <c r="L1140" s="26">
        <f t="shared" si="650"/>
        <v>42185</v>
      </c>
      <c r="M1140" s="26">
        <f>DATE(YEAR(L1140),MONTH(L1140)+2,0)</f>
        <v>42216</v>
      </c>
      <c r="N1140" s="26">
        <f>DATE(YEAR(M1140),MONTH(M1140)+2,0)</f>
        <v>42247</v>
      </c>
      <c r="O1140" s="26">
        <f>DATE(YEAR(N1140),MONTH(N1140)+2,0)</f>
        <v>42277</v>
      </c>
      <c r="P1140" s="27" t="s">
        <v>16</v>
      </c>
      <c r="Q1140" s="23"/>
      <c r="R1140" s="28" t="s">
        <v>20</v>
      </c>
      <c r="S1140" s="23"/>
      <c r="T1140" s="23" t="str">
        <f>IF(COUNTIF('[3]Correpondance  PREPA MARG'!A:A,'Prépa marge'!C1140)=0,IF(U1139="démarque connue (valeur)","",T1139),'Prépa marge'!C1140)</f>
        <v>PEM</v>
      </c>
      <c r="U1140" s="23" t="str">
        <f t="shared" si="628"/>
        <v/>
      </c>
      <c r="V1140" t="str">
        <f>IF(U1140="","",IF(U1140="CA HT",SUMIF('[3]Correpondance  PREPA MARG'!A:A,'Prépa marge'!T1140,'[3]Correpondance  PREPA MARG'!CO:CO),""))</f>
        <v/>
      </c>
      <c r="W1140" t="str">
        <f t="shared" si="625"/>
        <v/>
      </c>
      <c r="X1140" t="str">
        <f>IF(U1140="","",IF(AND(U1140="Marge ABACO (valeur)",X1134=""),SUMIF('[3]Correpondance  PREPA MARG'!A:A,'Prépa marge'!T1140,'[3]Correpondance  PREPA MARG'!DB:DB),""))</f>
        <v/>
      </c>
      <c r="Y1140" t="str">
        <f>IF(U1140="","",IF(U1140="Frais accessoires",SUMIF('[3]Correpondance  PREPA MARG'!A:A,'Prépa marge'!T1140,'[3]Correpondance  PREPA MARG'!AO:AO),""))</f>
        <v/>
      </c>
      <c r="Z1140" t="str">
        <f>IF(U1140="","",IF(U1140="Cotisation Centrale",SUMIF('[3]Correpondance  PREPA MARG'!A:A,'Prépa marge'!T1140,'[3]Correpondance  PREPA MARG'!BO:BO),""))</f>
        <v/>
      </c>
      <c r="AA1140" t="str">
        <f>IF(U1140="","",IF(U1140="CA HT REEL",SUMIF('[3]Correpondance  PREPA MARG'!A:A,'Prépa marge'!T1140,'[3]Correpondance  PREPA MARG'!AB:AB),""))</f>
        <v/>
      </c>
      <c r="AB1140" t="str">
        <f>IF(U1140="","",IF(U1140="CAMV REEL",SUMIF('[3]Correpondance  PREPA MARG'!A:A,'Prépa marge'!T1140,'[3]Correpondance  PREPA MARG'!BB:BB),""))</f>
        <v/>
      </c>
      <c r="AC1140" t="str">
        <f>IF(U1140="","",IF(U1140="démarque connue (valeur)",SUMIF('[3]Correpondance  PREPA MARG'!A:A,'Prépa marge'!T1140,'[3]Correpondance  PREPA MARG'!DO:DO),""))</f>
        <v/>
      </c>
      <c r="AD1140" s="2" t="str">
        <f t="shared" si="627"/>
        <v/>
      </c>
      <c r="AF1140" t="s">
        <v>20</v>
      </c>
    </row>
    <row r="1141" spans="1:32">
      <c r="A1141" s="23"/>
      <c r="B1141" s="23"/>
      <c r="C1141" s="23"/>
      <c r="D1141" s="23"/>
      <c r="E1141" s="23"/>
      <c r="F1141" s="23"/>
      <c r="G1141" s="23"/>
      <c r="H1141" s="23"/>
      <c r="I1141" s="23"/>
      <c r="J1141" s="23"/>
      <c r="K1141" s="23"/>
      <c r="L1141" s="23"/>
      <c r="M1141" s="23"/>
      <c r="N1141" s="23"/>
      <c r="O1141" s="23"/>
      <c r="P1141" s="23"/>
      <c r="Q1141" s="23"/>
      <c r="R1141" s="29" t="s">
        <v>20</v>
      </c>
      <c r="S1141" s="23"/>
      <c r="T1141" s="23" t="str">
        <f>IF(COUNTIF('[3]Correpondance  PREPA MARG'!A:A,'Prépa marge'!C1141)=0,IF(U1140="démarque connue (valeur)","",T1140),'Prépa marge'!C1141)</f>
        <v>PEM</v>
      </c>
      <c r="U1141" s="23" t="str">
        <f t="shared" si="628"/>
        <v/>
      </c>
      <c r="V1141" t="str">
        <f>IF(U1141="","",IF(U1141="CA HT",SUMIF('[3]Correpondance  PREPA MARG'!A:A,'Prépa marge'!T1141,'[3]Correpondance  PREPA MARG'!CO:CO),""))</f>
        <v/>
      </c>
      <c r="W1141" t="str">
        <f t="shared" si="625"/>
        <v/>
      </c>
      <c r="X1141" t="str">
        <f>IF(U1141="","",IF(AND(U1141="Marge ABACO (valeur)",X1135=""),SUMIF('[3]Correpondance  PREPA MARG'!A:A,'Prépa marge'!T1141,'[3]Correpondance  PREPA MARG'!DB:DB),""))</f>
        <v/>
      </c>
      <c r="Y1141" t="str">
        <f>IF(U1141="","",IF(U1141="Frais accessoires",SUMIF('[3]Correpondance  PREPA MARG'!A:A,'Prépa marge'!T1141,'[3]Correpondance  PREPA MARG'!AO:AO),""))</f>
        <v/>
      </c>
      <c r="Z1141" t="str">
        <f>IF(U1141="","",IF(U1141="Cotisation Centrale",SUMIF('[3]Correpondance  PREPA MARG'!A:A,'Prépa marge'!T1141,'[3]Correpondance  PREPA MARG'!BO:BO),""))</f>
        <v/>
      </c>
      <c r="AA1141" t="str">
        <f>IF(U1141="","",IF(U1141="CA HT REEL",SUMIF('[3]Correpondance  PREPA MARG'!A:A,'Prépa marge'!T1141,'[3]Correpondance  PREPA MARG'!AB:AB),""))</f>
        <v/>
      </c>
      <c r="AB1141" t="str">
        <f>IF(U1141="","",IF(U1141="CAMV REEL",SUMIF('[3]Correpondance  PREPA MARG'!A:A,'Prépa marge'!T1141,'[3]Correpondance  PREPA MARG'!BB:BB),""))</f>
        <v/>
      </c>
      <c r="AC1141" t="str">
        <f>IF(U1141="","",IF(U1141="démarque connue (valeur)",SUMIF('[3]Correpondance  PREPA MARG'!A:A,'Prépa marge'!T1141,'[3]Correpondance  PREPA MARG'!DO:DO),""))</f>
        <v/>
      </c>
      <c r="AD1141" s="2" t="str">
        <f t="shared" si="627"/>
        <v/>
      </c>
      <c r="AF1141" t="s">
        <v>20</v>
      </c>
    </row>
    <row r="1142" spans="1:32" ht="15.75" thickBot="1">
      <c r="A1142" s="23"/>
      <c r="B1142" s="23"/>
      <c r="C1142" s="30" t="s">
        <v>18</v>
      </c>
      <c r="D1142" s="31"/>
      <c r="E1142" s="31"/>
      <c r="F1142" s="31"/>
      <c r="G1142" s="31"/>
      <c r="H1142" s="31"/>
      <c r="I1142" s="31"/>
      <c r="J1142" s="31"/>
      <c r="K1142" s="31"/>
      <c r="L1142" s="31"/>
      <c r="M1142" s="31"/>
      <c r="N1142" s="31"/>
      <c r="O1142" s="31"/>
      <c r="P1142" s="32"/>
      <c r="Q1142" s="23"/>
      <c r="R1142" s="33" t="s">
        <v>20</v>
      </c>
      <c r="S1142" s="23"/>
      <c r="T1142" s="23" t="str">
        <f>IF(COUNTIF('[3]Correpondance  PREPA MARG'!A:A,'Prépa marge'!C1142)=0,IF(U1141="démarque connue (valeur)","",T1141),'Prépa marge'!C1142)</f>
        <v>PEM</v>
      </c>
      <c r="U1142" s="23" t="str">
        <f t="shared" si="628"/>
        <v/>
      </c>
      <c r="V1142" t="str">
        <f>IF(U1142="","",IF(U1142="CA HT",SUMIF('[3]Correpondance  PREPA MARG'!A:A,'Prépa marge'!T1142,'[3]Correpondance  PREPA MARG'!CO:CO),""))</f>
        <v/>
      </c>
      <c r="W1142" t="str">
        <f t="shared" si="625"/>
        <v/>
      </c>
      <c r="X1142" t="str">
        <f>IF(U1142="","",IF(AND(U1142="Marge ABACO (valeur)",X1136=""),SUMIF('[3]Correpondance  PREPA MARG'!A:A,'Prépa marge'!T1142,'[3]Correpondance  PREPA MARG'!DB:DB),""))</f>
        <v/>
      </c>
      <c r="Y1142" t="str">
        <f>IF(U1142="","",IF(U1142="Frais accessoires",SUMIF('[3]Correpondance  PREPA MARG'!A:A,'Prépa marge'!T1142,'[3]Correpondance  PREPA MARG'!AO:AO),""))</f>
        <v/>
      </c>
      <c r="Z1142" t="str">
        <f>IF(U1142="","",IF(U1142="Cotisation Centrale",SUMIF('[3]Correpondance  PREPA MARG'!A:A,'Prépa marge'!T1142,'[3]Correpondance  PREPA MARG'!BO:BO),""))</f>
        <v/>
      </c>
      <c r="AA1142" t="str">
        <f>IF(U1142="","",IF(U1142="CA HT REEL",SUMIF('[3]Correpondance  PREPA MARG'!A:A,'Prépa marge'!T1142,'[3]Correpondance  PREPA MARG'!AB:AB),""))</f>
        <v/>
      </c>
      <c r="AB1142" t="str">
        <f>IF(U1142="","",IF(U1142="CAMV REEL",SUMIF('[3]Correpondance  PREPA MARG'!A:A,'Prépa marge'!T1142,'[3]Correpondance  PREPA MARG'!BB:BB),""))</f>
        <v/>
      </c>
      <c r="AC1142" t="str">
        <f>IF(U1142="","",IF(U1142="démarque connue (valeur)",SUMIF('[3]Correpondance  PREPA MARG'!A:A,'Prépa marge'!T1142,'[3]Correpondance  PREPA MARG'!DO:DO),""))</f>
        <v/>
      </c>
      <c r="AD1142" s="2" t="str">
        <f t="shared" si="627"/>
        <v/>
      </c>
      <c r="AF1142" t="s">
        <v>20</v>
      </c>
    </row>
    <row r="1143" spans="1:32">
      <c r="A1143" s="23"/>
      <c r="B1143" s="23"/>
      <c r="C1143" s="34" t="s">
        <v>0</v>
      </c>
      <c r="D1143" s="35"/>
      <c r="E1143" s="36"/>
      <c r="F1143" s="36"/>
      <c r="G1143" s="36"/>
      <c r="H1143" s="36"/>
      <c r="I1143" s="36"/>
      <c r="J1143" s="36"/>
      <c r="K1143" s="36"/>
      <c r="L1143" s="36"/>
      <c r="M1143" s="36"/>
      <c r="N1143" s="36"/>
      <c r="O1143" s="37"/>
      <c r="P1143" s="38">
        <f>SUM(D1143:O1143)</f>
        <v>0</v>
      </c>
      <c r="Q1143" s="23"/>
      <c r="R1143" s="39">
        <v>37211</v>
      </c>
      <c r="S1143" s="23"/>
      <c r="T1143" s="23" t="str">
        <f>IF(COUNTIF('[3]Correpondance  PREPA MARG'!A:A,'Prépa marge'!C1143)=0,IF(U1142="démarque connue (valeur)","",T1142),'Prépa marge'!C1143)</f>
        <v>PEM</v>
      </c>
      <c r="U1143" s="23" t="str">
        <f t="shared" si="628"/>
        <v>CA HT</v>
      </c>
      <c r="V1143">
        <f ca="1">IF(U1143="","",IF(U1143="CA HT",SUMIF('[3]Correpondance  PREPA MARG'!A:A,'Prépa marge'!T1143,'[3]Correpondance  PREPA MARG'!CO:CO),""))</f>
        <v>90</v>
      </c>
      <c r="W1143" t="str">
        <f t="shared" si="625"/>
        <v/>
      </c>
      <c r="X1143" t="str">
        <f>IF(U1143="","",IF(AND(U1143="Marge ABACO (valeur)",X1137=""),SUMIF('[3]Correpondance  PREPA MARG'!A:A,'Prépa marge'!T1143,'[3]Correpondance  PREPA MARG'!DB:DB),""))</f>
        <v/>
      </c>
      <c r="Y1143" t="str">
        <f>IF(U1143="","",IF(U1143="Frais accessoires",SUMIF('[3]Correpondance  PREPA MARG'!A:A,'Prépa marge'!T1143,'[3]Correpondance  PREPA MARG'!AO:AO),""))</f>
        <v/>
      </c>
      <c r="Z1143" t="str">
        <f>IF(U1143="","",IF(U1143="Cotisation Centrale",SUMIF('[3]Correpondance  PREPA MARG'!A:A,'Prépa marge'!T1143,'[3]Correpondance  PREPA MARG'!BO:BO),""))</f>
        <v/>
      </c>
      <c r="AA1143" t="str">
        <f>IF(U1143="","",IF(U1143="CA HT REEL",SUMIF('[3]Correpondance  PREPA MARG'!A:A,'Prépa marge'!T1143,'[3]Correpondance  PREPA MARG'!AB:AB),""))</f>
        <v/>
      </c>
      <c r="AB1143" t="str">
        <f>IF(U1143="","",IF(U1143="CAMV REEL",SUMIF('[3]Correpondance  PREPA MARG'!A:A,'Prépa marge'!T1143,'[3]Correpondance  PREPA MARG'!BB:BB),""))</f>
        <v/>
      </c>
      <c r="AC1143" t="str">
        <f>IF(U1143="","",IF(U1143="démarque connue (valeur)",SUMIF('[3]Correpondance  PREPA MARG'!A:A,'Prépa marge'!T1143,'[3]Correpondance  PREPA MARG'!DO:DO),""))</f>
        <v/>
      </c>
      <c r="AD1143" s="2">
        <f t="shared" ca="1" si="627"/>
        <v>90</v>
      </c>
      <c r="AF1143">
        <v>39201</v>
      </c>
    </row>
    <row r="1144" spans="1:32" ht="15.75" thickBot="1">
      <c r="A1144" s="23"/>
      <c r="B1144" s="23"/>
      <c r="C1144" s="40" t="s">
        <v>1</v>
      </c>
      <c r="D1144" s="41"/>
      <c r="E1144" s="42"/>
      <c r="F1144" s="42"/>
      <c r="G1144" s="42"/>
      <c r="H1144" s="42"/>
      <c r="I1144" s="42"/>
      <c r="J1144" s="42"/>
      <c r="K1144" s="42"/>
      <c r="L1144" s="42"/>
      <c r="M1144" s="42"/>
      <c r="N1144" s="42"/>
      <c r="O1144" s="43"/>
      <c r="P1144" s="44">
        <f>SUM(D1144:O1144)</f>
        <v>0</v>
      </c>
      <c r="Q1144" s="23"/>
      <c r="R1144" s="45">
        <v>26848</v>
      </c>
      <c r="S1144" s="23"/>
      <c r="T1144" s="23" t="str">
        <f>IF(COUNTIF('[3]Correpondance  PREPA MARG'!A:A,'Prépa marge'!C1144)=0,IF(U1143="démarque connue (valeur)","",T1143),'Prépa marge'!C1144)</f>
        <v>PEM</v>
      </c>
      <c r="U1144" s="23" t="str">
        <f t="shared" si="628"/>
        <v>PRMV ABACO</v>
      </c>
      <c r="V1144" t="str">
        <f>IF(U1144="","",IF(U1144="CA HT",SUMIF('[3]Correpondance  PREPA MARG'!A:A,'Prépa marge'!T1144,'[3]Correpondance  PREPA MARG'!CO:CO),""))</f>
        <v/>
      </c>
      <c r="W1144">
        <f t="shared" ca="1" si="625"/>
        <v>55</v>
      </c>
      <c r="X1144" t="str">
        <f>IF(U1144="","",IF(AND(U1144="Marge ABACO (valeur)",X1138=""),SUMIF('[3]Correpondance  PREPA MARG'!A:A,'Prépa marge'!T1144,'[3]Correpondance  PREPA MARG'!DB:DB),""))</f>
        <v/>
      </c>
      <c r="Y1144" t="str">
        <f>IF(U1144="","",IF(U1144="Frais accessoires",SUMIF('[3]Correpondance  PREPA MARG'!A:A,'Prépa marge'!T1144,'[3]Correpondance  PREPA MARG'!AO:AO),""))</f>
        <v/>
      </c>
      <c r="Z1144" t="str">
        <f>IF(U1144="","",IF(U1144="Cotisation Centrale",SUMIF('[3]Correpondance  PREPA MARG'!A:A,'Prépa marge'!T1144,'[3]Correpondance  PREPA MARG'!BO:BO),""))</f>
        <v/>
      </c>
      <c r="AA1144" t="str">
        <f>IF(U1144="","",IF(U1144="CA HT REEL",SUMIF('[3]Correpondance  PREPA MARG'!A:A,'Prépa marge'!T1144,'[3]Correpondance  PREPA MARG'!AB:AB),""))</f>
        <v/>
      </c>
      <c r="AB1144" t="str">
        <f>IF(U1144="","",IF(U1144="CAMV REEL",SUMIF('[3]Correpondance  PREPA MARG'!A:A,'Prépa marge'!T1144,'[3]Correpondance  PREPA MARG'!BB:BB),""))</f>
        <v/>
      </c>
      <c r="AC1144" t="str">
        <f>IF(U1144="","",IF(U1144="démarque connue (valeur)",SUMIF('[3]Correpondance  PREPA MARG'!A:A,'Prépa marge'!T1144,'[3]Correpondance  PREPA MARG'!DO:DO),""))</f>
        <v/>
      </c>
      <c r="AD1144" s="2">
        <f t="shared" ca="1" si="627"/>
        <v>55</v>
      </c>
      <c r="AF1144">
        <v>28430</v>
      </c>
    </row>
    <row r="1145" spans="1:32">
      <c r="A1145" s="23"/>
      <c r="B1145" s="23"/>
      <c r="C1145" s="46" t="s">
        <v>19</v>
      </c>
      <c r="D1145" s="47">
        <f t="shared" ref="D1145:L1145" si="651">D1143-D1144</f>
        <v>0</v>
      </c>
      <c r="E1145" s="47">
        <f t="shared" si="651"/>
        <v>0</v>
      </c>
      <c r="F1145" s="47">
        <f t="shared" si="651"/>
        <v>0</v>
      </c>
      <c r="G1145" s="47">
        <f t="shared" si="651"/>
        <v>0</v>
      </c>
      <c r="H1145" s="47">
        <f t="shared" si="651"/>
        <v>0</v>
      </c>
      <c r="I1145" s="47">
        <f t="shared" si="651"/>
        <v>0</v>
      </c>
      <c r="J1145" s="47">
        <f t="shared" si="651"/>
        <v>0</v>
      </c>
      <c r="K1145" s="47">
        <f t="shared" si="651"/>
        <v>0</v>
      </c>
      <c r="L1145" s="47">
        <f t="shared" si="651"/>
        <v>0</v>
      </c>
      <c r="M1145" s="47">
        <f>M1143-M1144</f>
        <v>0</v>
      </c>
      <c r="N1145" s="47">
        <f>N1143-N1144</f>
        <v>0</v>
      </c>
      <c r="O1145" s="47">
        <f>O1143-O1144</f>
        <v>0</v>
      </c>
      <c r="P1145" s="48">
        <f>P1143-P1144</f>
        <v>0</v>
      </c>
      <c r="Q1145" s="23"/>
      <c r="R1145" s="49" t="s">
        <v>20</v>
      </c>
      <c r="S1145" s="23"/>
      <c r="T1145" s="23" t="str">
        <f>IF(COUNTIF('[3]Correpondance  PREPA MARG'!A:A,'Prépa marge'!C1145)=0,IF(U1144="démarque connue (valeur)","",T1144),'Prépa marge'!C1145)</f>
        <v>PEM</v>
      </c>
      <c r="U1145" s="23" t="str">
        <f t="shared" si="628"/>
        <v>Marge ABACO (valeur)</v>
      </c>
      <c r="V1145" t="str">
        <f>IF(U1145="","",IF(U1145="CA HT",SUMIF('[3]Correpondance  PREPA MARG'!A:A,'Prépa marge'!T1145,'[3]Correpondance  PREPA MARG'!CO:CO),""))</f>
        <v/>
      </c>
      <c r="W1145" t="str">
        <f t="shared" si="625"/>
        <v/>
      </c>
      <c r="X1145">
        <f ca="1">IF(U1145="","",IF(AND(U1145="Marge ABACO (valeur)",X1139=""),SUMIF('[3]Correpondance  PREPA MARG'!A:A,'Prépa marge'!T1145,'[3]Correpondance  PREPA MARG'!DB:DB),""))</f>
        <v>35</v>
      </c>
      <c r="Y1145" t="str">
        <f>IF(U1145="","",IF(U1145="Frais accessoires",SUMIF('[3]Correpondance  PREPA MARG'!A:A,'Prépa marge'!T1145,'[3]Correpondance  PREPA MARG'!AO:AO),""))</f>
        <v/>
      </c>
      <c r="Z1145" t="str">
        <f>IF(U1145="","",IF(U1145="Cotisation Centrale",SUMIF('[3]Correpondance  PREPA MARG'!A:A,'Prépa marge'!T1145,'[3]Correpondance  PREPA MARG'!BO:BO),""))</f>
        <v/>
      </c>
      <c r="AA1145" t="str">
        <f>IF(U1145="","",IF(U1145="CA HT REEL",SUMIF('[3]Correpondance  PREPA MARG'!A:A,'Prépa marge'!T1145,'[3]Correpondance  PREPA MARG'!AB:AB),""))</f>
        <v/>
      </c>
      <c r="AB1145" t="str">
        <f>IF(U1145="","",IF(U1145="CAMV REEL",SUMIF('[3]Correpondance  PREPA MARG'!A:A,'Prépa marge'!T1145,'[3]Correpondance  PREPA MARG'!BB:BB),""))</f>
        <v/>
      </c>
      <c r="AC1145" t="str">
        <f>IF(U1145="","",IF(U1145="démarque connue (valeur)",SUMIF('[3]Correpondance  PREPA MARG'!A:A,'Prépa marge'!T1145,'[3]Correpondance  PREPA MARG'!DO:DO),""))</f>
        <v/>
      </c>
      <c r="AD1145" s="2" t="str">
        <f t="shared" ca="1" si="627"/>
        <v/>
      </c>
      <c r="AF1145" t="s">
        <v>20</v>
      </c>
    </row>
    <row r="1146" spans="1:32" ht="15.75" thickBot="1">
      <c r="A1146" s="23"/>
      <c r="B1146" s="23"/>
      <c r="C1146" s="50" t="s">
        <v>21</v>
      </c>
      <c r="D1146" s="51">
        <f t="shared" ref="D1146:L1146" si="652">IF(D1143=0,0,D1145/D1143)</f>
        <v>0</v>
      </c>
      <c r="E1146" s="51">
        <f t="shared" si="652"/>
        <v>0</v>
      </c>
      <c r="F1146" s="51">
        <f t="shared" si="652"/>
        <v>0</v>
      </c>
      <c r="G1146" s="51">
        <f t="shared" si="652"/>
        <v>0</v>
      </c>
      <c r="H1146" s="51">
        <f t="shared" si="652"/>
        <v>0</v>
      </c>
      <c r="I1146" s="51">
        <f t="shared" si="652"/>
        <v>0</v>
      </c>
      <c r="J1146" s="51">
        <f t="shared" si="652"/>
        <v>0</v>
      </c>
      <c r="K1146" s="51">
        <f t="shared" si="652"/>
        <v>0</v>
      </c>
      <c r="L1146" s="51">
        <f t="shared" si="652"/>
        <v>0</v>
      </c>
      <c r="M1146" s="51">
        <f>IF(M1143=0,0,M1145/M1143)</f>
        <v>0</v>
      </c>
      <c r="N1146" s="51">
        <f>IF(N1143=0,0,N1145/N1143)</f>
        <v>0</v>
      </c>
      <c r="O1146" s="51">
        <f>IF(O1143=0,0,O1145/O1143)</f>
        <v>0</v>
      </c>
      <c r="P1146" s="52">
        <f>IF(P1143=0,0,P1145/P1143)</f>
        <v>0</v>
      </c>
      <c r="Q1146" s="23"/>
      <c r="R1146" s="53" t="s">
        <v>20</v>
      </c>
      <c r="S1146" s="23"/>
      <c r="T1146" s="23" t="str">
        <f>IF(COUNTIF('[3]Correpondance  PREPA MARG'!A:A,'Prépa marge'!C1146)=0,IF(U1145="démarque connue (valeur)","",T1145),'Prépa marge'!C1146)</f>
        <v>PEM</v>
      </c>
      <c r="U1146" s="23" t="str">
        <f t="shared" si="628"/>
        <v/>
      </c>
      <c r="V1146" t="str">
        <f>IF(U1146="","",IF(U1146="CA HT",SUMIF('[3]Correpondance  PREPA MARG'!A:A,'Prépa marge'!T1146,'[3]Correpondance  PREPA MARG'!CO:CO),""))</f>
        <v/>
      </c>
      <c r="W1146" t="str">
        <f t="shared" si="625"/>
        <v/>
      </c>
      <c r="X1146" t="str">
        <f>IF(U1146="","",IF(AND(U1146="Marge ABACO (valeur)",X1140=""),SUMIF('[3]Correpondance  PREPA MARG'!A:A,'Prépa marge'!T1146,'[3]Correpondance  PREPA MARG'!DB:DB),""))</f>
        <v/>
      </c>
      <c r="Y1146" t="str">
        <f>IF(U1146="","",IF(U1146="Frais accessoires",SUMIF('[3]Correpondance  PREPA MARG'!A:A,'Prépa marge'!T1146,'[3]Correpondance  PREPA MARG'!AO:AO),""))</f>
        <v/>
      </c>
      <c r="Z1146" t="str">
        <f>IF(U1146="","",IF(U1146="Cotisation Centrale",SUMIF('[3]Correpondance  PREPA MARG'!A:A,'Prépa marge'!T1146,'[3]Correpondance  PREPA MARG'!BO:BO),""))</f>
        <v/>
      </c>
      <c r="AA1146" t="str">
        <f>IF(U1146="","",IF(U1146="CA HT REEL",SUMIF('[3]Correpondance  PREPA MARG'!A:A,'Prépa marge'!T1146,'[3]Correpondance  PREPA MARG'!AB:AB),""))</f>
        <v/>
      </c>
      <c r="AB1146" t="str">
        <f>IF(U1146="","",IF(U1146="CAMV REEL",SUMIF('[3]Correpondance  PREPA MARG'!A:A,'Prépa marge'!T1146,'[3]Correpondance  PREPA MARG'!BB:BB),""))</f>
        <v/>
      </c>
      <c r="AC1146" t="str">
        <f>IF(U1146="","",IF(U1146="démarque connue (valeur)",SUMIF('[3]Correpondance  PREPA MARG'!A:A,'Prépa marge'!T1146,'[3]Correpondance  PREPA MARG'!DO:DO),""))</f>
        <v/>
      </c>
      <c r="AD1146" s="2" t="str">
        <f t="shared" si="627"/>
        <v/>
      </c>
      <c r="AF1146" t="s">
        <v>20</v>
      </c>
    </row>
    <row r="1147" spans="1:32">
      <c r="A1147" s="23"/>
      <c r="B1147" s="23"/>
      <c r="C1147" s="54" t="s">
        <v>3</v>
      </c>
      <c r="D1147" s="35"/>
      <c r="E1147" s="36"/>
      <c r="F1147" s="36"/>
      <c r="G1147" s="36"/>
      <c r="H1147" s="36"/>
      <c r="I1147" s="55"/>
      <c r="J1147" s="55"/>
      <c r="K1147" s="36"/>
      <c r="L1147" s="36"/>
      <c r="M1147" s="36"/>
      <c r="N1147" s="36"/>
      <c r="O1147" s="37"/>
      <c r="P1147" s="56">
        <f>SUM(D1147:O1147)</f>
        <v>0</v>
      </c>
      <c r="Q1147" s="23"/>
      <c r="R1147" s="57">
        <v>163.04999999999995</v>
      </c>
      <c r="S1147" s="23"/>
      <c r="T1147" s="23" t="str">
        <f>IF(COUNTIF('[3]Correpondance  PREPA MARG'!A:A,'Prépa marge'!C1147)=0,IF(U1146="démarque connue (valeur)","",T1146),'Prépa marge'!C1147)</f>
        <v>PEM</v>
      </c>
      <c r="U1147" s="23" t="str">
        <f t="shared" si="628"/>
        <v>Frais accessoires</v>
      </c>
      <c r="V1147" t="str">
        <f>IF(U1147="","",IF(U1147="CA HT",SUMIF('[3]Correpondance  PREPA MARG'!A:A,'Prépa marge'!T1147,'[3]Correpondance  PREPA MARG'!CO:CO),""))</f>
        <v/>
      </c>
      <c r="W1147" t="str">
        <f t="shared" si="625"/>
        <v/>
      </c>
      <c r="X1147" t="str">
        <f>IF(U1147="","",IF(AND(U1147="Marge ABACO (valeur)",X1141=""),SUMIF('[3]Correpondance  PREPA MARG'!A:A,'Prépa marge'!T1147,'[3]Correpondance  PREPA MARG'!DB:DB),""))</f>
        <v/>
      </c>
      <c r="Y1147">
        <f ca="1">IF(U1147="","",IF(U1147="Frais accessoires",SUMIF('[3]Correpondance  PREPA MARG'!A:A,'Prépa marge'!T1147,'[3]Correpondance  PREPA MARG'!AO:AO),""))</f>
        <v>0</v>
      </c>
      <c r="Z1147" t="str">
        <f>IF(U1147="","",IF(U1147="Cotisation Centrale",SUMIF('[3]Correpondance  PREPA MARG'!A:A,'Prépa marge'!T1147,'[3]Correpondance  PREPA MARG'!BO:BO),""))</f>
        <v/>
      </c>
      <c r="AA1147" t="str">
        <f>IF(U1147="","",IF(U1147="CA HT REEL",SUMIF('[3]Correpondance  PREPA MARG'!A:A,'Prépa marge'!T1147,'[3]Correpondance  PREPA MARG'!AB:AB),""))</f>
        <v/>
      </c>
      <c r="AB1147" t="str">
        <f>IF(U1147="","",IF(U1147="CAMV REEL",SUMIF('[3]Correpondance  PREPA MARG'!A:A,'Prépa marge'!T1147,'[3]Correpondance  PREPA MARG'!BB:BB),""))</f>
        <v/>
      </c>
      <c r="AC1147" t="str">
        <f>IF(U1147="","",IF(U1147="démarque connue (valeur)",SUMIF('[3]Correpondance  PREPA MARG'!A:A,'Prépa marge'!T1147,'[3]Correpondance  PREPA MARG'!DO:DO),""))</f>
        <v/>
      </c>
      <c r="AD1147" s="2" t="str">
        <f t="shared" ca="1" si="627"/>
        <v/>
      </c>
      <c r="AF1147">
        <v>274.70999999999998</v>
      </c>
    </row>
    <row r="1148" spans="1:32" ht="15.75" thickBot="1">
      <c r="A1148" s="23"/>
      <c r="B1148" s="23"/>
      <c r="C1148" s="58" t="s">
        <v>4</v>
      </c>
      <c r="D1148" s="41"/>
      <c r="E1148" s="42"/>
      <c r="F1148" s="42"/>
      <c r="G1148" s="42"/>
      <c r="H1148" s="42"/>
      <c r="I1148" s="42"/>
      <c r="J1148" s="42"/>
      <c r="K1148" s="42"/>
      <c r="L1148" s="42"/>
      <c r="M1148" s="42"/>
      <c r="N1148" s="42"/>
      <c r="O1148" s="43"/>
      <c r="P1148" s="56">
        <f>SUM(D1148:O1148)</f>
        <v>0</v>
      </c>
      <c r="Q1148" s="23"/>
      <c r="R1148" s="57">
        <v>2496.9199999999983</v>
      </c>
      <c r="S1148" s="23"/>
      <c r="T1148" s="23" t="str">
        <f>IF(COUNTIF('[3]Correpondance  PREPA MARG'!A:A,'Prépa marge'!C1148)=0,IF(U1147="démarque connue (valeur)","",T1147),'Prépa marge'!C1148)</f>
        <v>PEM</v>
      </c>
      <c r="U1148" s="23" t="str">
        <f t="shared" si="628"/>
        <v>Cotisation Centrale</v>
      </c>
      <c r="V1148" t="str">
        <f>IF(U1148="","",IF(U1148="CA HT",SUMIF('[3]Correpondance  PREPA MARG'!A:A,'Prépa marge'!T1148,'[3]Correpondance  PREPA MARG'!CO:CO),""))</f>
        <v/>
      </c>
      <c r="W1148" t="str">
        <f t="shared" si="625"/>
        <v/>
      </c>
      <c r="X1148" t="str">
        <f>IF(U1148="","",IF(AND(U1148="Marge ABACO (valeur)",X1142=""),SUMIF('[3]Correpondance  PREPA MARG'!A:A,'Prépa marge'!T1148,'[3]Correpondance  PREPA MARG'!DB:DB),""))</f>
        <v/>
      </c>
      <c r="Y1148" t="str">
        <f>IF(U1148="","",IF(U1148="Frais accessoires",SUMIF('[3]Correpondance  PREPA MARG'!A:A,'Prépa marge'!T1148,'[3]Correpondance  PREPA MARG'!AO:AO),""))</f>
        <v/>
      </c>
      <c r="Z1148">
        <f ca="1">IF(U1148="","",IF(U1148="Cotisation Centrale",SUMIF('[3]Correpondance  PREPA MARG'!A:A,'Prépa marge'!T1148,'[3]Correpondance  PREPA MARG'!BO:BO),""))</f>
        <v>0</v>
      </c>
      <c r="AA1148" t="str">
        <f>IF(U1148="","",IF(U1148="CA HT REEL",SUMIF('[3]Correpondance  PREPA MARG'!A:A,'Prépa marge'!T1148,'[3]Correpondance  PREPA MARG'!AB:AB),""))</f>
        <v/>
      </c>
      <c r="AB1148" t="str">
        <f>IF(U1148="","",IF(U1148="CAMV REEL",SUMIF('[3]Correpondance  PREPA MARG'!A:A,'Prépa marge'!T1148,'[3]Correpondance  PREPA MARG'!BB:BB),""))</f>
        <v/>
      </c>
      <c r="AC1148" t="str">
        <f>IF(U1148="","",IF(U1148="démarque connue (valeur)",SUMIF('[3]Correpondance  PREPA MARG'!A:A,'Prépa marge'!T1148,'[3]Correpondance  PREPA MARG'!DO:DO),""))</f>
        <v/>
      </c>
      <c r="AD1148" s="2" t="str">
        <f t="shared" ca="1" si="627"/>
        <v/>
      </c>
      <c r="AF1148">
        <v>4178.57</v>
      </c>
    </row>
    <row r="1149" spans="1:32">
      <c r="A1149" s="23"/>
      <c r="B1149" s="23"/>
      <c r="C1149" s="59" t="s">
        <v>22</v>
      </c>
      <c r="D1149" s="60">
        <f t="shared" ref="D1149:L1149" si="653">IF(D1155&lt;&gt;0,(D1147+D1148)/D1155,0)</f>
        <v>0</v>
      </c>
      <c r="E1149" s="60">
        <f t="shared" si="653"/>
        <v>0</v>
      </c>
      <c r="F1149" s="60">
        <f t="shared" si="653"/>
        <v>0</v>
      </c>
      <c r="G1149" s="60">
        <f t="shared" si="653"/>
        <v>0</v>
      </c>
      <c r="H1149" s="60">
        <f t="shared" si="653"/>
        <v>0</v>
      </c>
      <c r="I1149" s="60">
        <f t="shared" si="653"/>
        <v>0</v>
      </c>
      <c r="J1149" s="60">
        <f t="shared" si="653"/>
        <v>0</v>
      </c>
      <c r="K1149" s="60">
        <f t="shared" si="653"/>
        <v>0</v>
      </c>
      <c r="L1149" s="60">
        <f t="shared" si="653"/>
        <v>0</v>
      </c>
      <c r="M1149" s="60">
        <f>IF(M1155&lt;&gt;0,(M1147+M1148)/M1155,0)</f>
        <v>0</v>
      </c>
      <c r="N1149" s="60">
        <f>IF(N1155&lt;&gt;0,(N1147+N1148)/N1155,0)</f>
        <v>0</v>
      </c>
      <c r="O1149" s="60">
        <f>IF(O1155&lt;&gt;0,(O1147+O1148)/O1155,0)</f>
        <v>0</v>
      </c>
      <c r="P1149" s="61">
        <f>IF(P1155&lt;&gt;0,(P1147+P1148)/P1155,0)</f>
        <v>0</v>
      </c>
      <c r="Q1149" s="23"/>
      <c r="R1149" s="62" t="s">
        <v>20</v>
      </c>
      <c r="S1149" s="23"/>
      <c r="T1149" s="23" t="str">
        <f>IF(COUNTIF('[3]Correpondance  PREPA MARG'!A:A,'Prépa marge'!C1149)=0,IF(U1148="démarque connue (valeur)","",T1148),'Prépa marge'!C1149)</f>
        <v>PEM</v>
      </c>
      <c r="U1149" s="23" t="str">
        <f t="shared" si="628"/>
        <v/>
      </c>
      <c r="V1149" t="str">
        <f>IF(U1149="","",IF(U1149="CA HT",SUMIF('[3]Correpondance  PREPA MARG'!A:A,'Prépa marge'!T1149,'[3]Correpondance  PREPA MARG'!CO:CO),""))</f>
        <v/>
      </c>
      <c r="W1149" t="str">
        <f t="shared" si="625"/>
        <v/>
      </c>
      <c r="X1149" t="str">
        <f>IF(U1149="","",IF(AND(U1149="Marge ABACO (valeur)",X1143=""),SUMIF('[3]Correpondance  PREPA MARG'!A:A,'Prépa marge'!T1149,'[3]Correpondance  PREPA MARG'!DB:DB),""))</f>
        <v/>
      </c>
      <c r="Y1149" t="str">
        <f>IF(U1149="","",IF(U1149="Frais accessoires",SUMIF('[3]Correpondance  PREPA MARG'!A:A,'Prépa marge'!T1149,'[3]Correpondance  PREPA MARG'!AO:AO),""))</f>
        <v/>
      </c>
      <c r="Z1149" t="str">
        <f>IF(U1149="","",IF(U1149="Cotisation Centrale",SUMIF('[3]Correpondance  PREPA MARG'!A:A,'Prépa marge'!T1149,'[3]Correpondance  PREPA MARG'!BO:BO),""))</f>
        <v/>
      </c>
      <c r="AA1149" t="str">
        <f>IF(U1149="","",IF(U1149="CA HT REEL",SUMIF('[3]Correpondance  PREPA MARG'!A:A,'Prépa marge'!T1149,'[3]Correpondance  PREPA MARG'!AB:AB),""))</f>
        <v/>
      </c>
      <c r="AB1149" t="str">
        <f>IF(U1149="","",IF(U1149="CAMV REEL",SUMIF('[3]Correpondance  PREPA MARG'!A:A,'Prépa marge'!T1149,'[3]Correpondance  PREPA MARG'!BB:BB),""))</f>
        <v/>
      </c>
      <c r="AC1149" t="str">
        <f>IF(U1149="","",IF(U1149="démarque connue (valeur)",SUMIF('[3]Correpondance  PREPA MARG'!A:A,'Prépa marge'!T1149,'[3]Correpondance  PREPA MARG'!DO:DO),""))</f>
        <v/>
      </c>
      <c r="AD1149" s="2" t="str">
        <f t="shared" si="627"/>
        <v/>
      </c>
      <c r="AF1149" t="s">
        <v>20</v>
      </c>
    </row>
    <row r="1150" spans="1:32">
      <c r="A1150" s="23"/>
      <c r="B1150" s="23"/>
      <c r="C1150" s="63" t="s">
        <v>23</v>
      </c>
      <c r="D1150" s="64">
        <f>D1144+D1147+D1148</f>
        <v>0</v>
      </c>
      <c r="E1150" s="64">
        <f t="shared" ref="E1150:L1150" si="654">E1144+E1147+E1148</f>
        <v>0</v>
      </c>
      <c r="F1150" s="64">
        <f t="shared" si="654"/>
        <v>0</v>
      </c>
      <c r="G1150" s="64">
        <f t="shared" si="654"/>
        <v>0</v>
      </c>
      <c r="H1150" s="64">
        <f t="shared" si="654"/>
        <v>0</v>
      </c>
      <c r="I1150" s="64">
        <f t="shared" si="654"/>
        <v>0</v>
      </c>
      <c r="J1150" s="64">
        <f t="shared" si="654"/>
        <v>0</v>
      </c>
      <c r="K1150" s="64">
        <f t="shared" si="654"/>
        <v>0</v>
      </c>
      <c r="L1150" s="64">
        <f t="shared" si="654"/>
        <v>0</v>
      </c>
      <c r="M1150" s="64">
        <f>M1144+M1147+M1148</f>
        <v>0</v>
      </c>
      <c r="N1150" s="64">
        <f>N1144+N1147+N1148</f>
        <v>0</v>
      </c>
      <c r="O1150" s="64">
        <f>O1144+O1147+O1148</f>
        <v>0</v>
      </c>
      <c r="P1150" s="65">
        <f>SUM(D1150:O1150)</f>
        <v>0</v>
      </c>
      <c r="Q1150" s="23"/>
      <c r="R1150" s="66" t="s">
        <v>20</v>
      </c>
      <c r="S1150" s="23"/>
      <c r="T1150" s="23" t="str">
        <f>IF(COUNTIF('[3]Correpondance  PREPA MARG'!A:A,'Prépa marge'!C1150)=0,IF(U1149="démarque connue (valeur)","",T1149),'Prépa marge'!C1150)</f>
        <v>PEM</v>
      </c>
      <c r="U1150" s="23" t="str">
        <f t="shared" si="628"/>
        <v/>
      </c>
      <c r="V1150" t="str">
        <f>IF(U1150="","",IF(U1150="CA HT",SUMIF('[3]Correpondance  PREPA MARG'!A:A,'Prépa marge'!T1150,'[3]Correpondance  PREPA MARG'!CO:CO),""))</f>
        <v/>
      </c>
      <c r="W1150" t="str">
        <f t="shared" ca="1" si="625"/>
        <v/>
      </c>
      <c r="X1150" t="str">
        <f>IF(U1150="","",IF(AND(U1150="Marge ABACO (valeur)",X1144=""),SUMIF('[3]Correpondance  PREPA MARG'!A:A,'Prépa marge'!T1150,'[3]Correpondance  PREPA MARG'!DB:DB),""))</f>
        <v/>
      </c>
      <c r="Y1150" t="str">
        <f>IF(U1150="","",IF(U1150="Frais accessoires",SUMIF('[3]Correpondance  PREPA MARG'!A:A,'Prépa marge'!T1150,'[3]Correpondance  PREPA MARG'!AO:AO),""))</f>
        <v/>
      </c>
      <c r="Z1150" t="str">
        <f>IF(U1150="","",IF(U1150="Cotisation Centrale",SUMIF('[3]Correpondance  PREPA MARG'!A:A,'Prépa marge'!T1150,'[3]Correpondance  PREPA MARG'!BO:BO),""))</f>
        <v/>
      </c>
      <c r="AA1150" t="str">
        <f>IF(U1150="","",IF(U1150="CA HT REEL",SUMIF('[3]Correpondance  PREPA MARG'!A:A,'Prépa marge'!T1150,'[3]Correpondance  PREPA MARG'!AB:AB),""))</f>
        <v/>
      </c>
      <c r="AB1150" t="str">
        <f>IF(U1150="","",IF(U1150="CAMV REEL",SUMIF('[3]Correpondance  PREPA MARG'!A:A,'Prépa marge'!T1150,'[3]Correpondance  PREPA MARG'!BB:BB),""))</f>
        <v/>
      </c>
      <c r="AC1150" t="str">
        <f>IF(U1150="","",IF(U1150="démarque connue (valeur)",SUMIF('[3]Correpondance  PREPA MARG'!A:A,'Prépa marge'!T1150,'[3]Correpondance  PREPA MARG'!DO:DO),""))</f>
        <v/>
      </c>
      <c r="AD1150" s="2" t="str">
        <f t="shared" ca="1" si="627"/>
        <v/>
      </c>
      <c r="AF1150" t="s">
        <v>20</v>
      </c>
    </row>
    <row r="1151" spans="1:32">
      <c r="A1151" s="23"/>
      <c r="B1151" s="23"/>
      <c r="C1151" s="63" t="s">
        <v>19</v>
      </c>
      <c r="D1151" s="64">
        <f t="shared" ref="D1151:L1151" si="655">D1143-D1150</f>
        <v>0</v>
      </c>
      <c r="E1151" s="64">
        <f t="shared" si="655"/>
        <v>0</v>
      </c>
      <c r="F1151" s="64">
        <f t="shared" si="655"/>
        <v>0</v>
      </c>
      <c r="G1151" s="64">
        <f t="shared" si="655"/>
        <v>0</v>
      </c>
      <c r="H1151" s="64">
        <f t="shared" si="655"/>
        <v>0</v>
      </c>
      <c r="I1151" s="64">
        <f t="shared" si="655"/>
        <v>0</v>
      </c>
      <c r="J1151" s="64">
        <f t="shared" si="655"/>
        <v>0</v>
      </c>
      <c r="K1151" s="64">
        <f t="shared" si="655"/>
        <v>0</v>
      </c>
      <c r="L1151" s="64">
        <f t="shared" si="655"/>
        <v>0</v>
      </c>
      <c r="M1151" s="64">
        <f>M1143-M1150</f>
        <v>0</v>
      </c>
      <c r="N1151" s="64">
        <f>N1143-N1150</f>
        <v>0</v>
      </c>
      <c r="O1151" s="64">
        <f>O1143-O1150</f>
        <v>0</v>
      </c>
      <c r="P1151" s="65">
        <f>SUM(D1151:O1151)</f>
        <v>0</v>
      </c>
      <c r="Q1151" s="23"/>
      <c r="R1151" s="66" t="s">
        <v>20</v>
      </c>
      <c r="S1151" s="23"/>
      <c r="T1151" s="23" t="str">
        <f>IF(COUNTIF('[3]Correpondance  PREPA MARG'!A:A,'Prépa marge'!C1151)=0,IF(U1150="démarque connue (valeur)","",T1150),'Prépa marge'!C1151)</f>
        <v>PEM</v>
      </c>
      <c r="U1151" s="23" t="str">
        <f t="shared" si="628"/>
        <v>Marge ABACO (valeur)</v>
      </c>
      <c r="V1151" t="str">
        <f>IF(U1151="","",IF(U1151="CA HT",SUMIF('[3]Correpondance  PREPA MARG'!A:A,'Prépa marge'!T1151,'[3]Correpondance  PREPA MARG'!CO:CO),""))</f>
        <v/>
      </c>
      <c r="W1151" t="str">
        <f t="shared" si="625"/>
        <v/>
      </c>
      <c r="X1151" t="str">
        <f ca="1">IF(U1151="","",IF(AND(U1151="Marge ABACO (valeur)",X1145=""),SUMIF('[3]Correpondance  PREPA MARG'!A:A,'Prépa marge'!T1151,'[3]Correpondance  PREPA MARG'!DB:DB),""))</f>
        <v/>
      </c>
      <c r="Y1151" t="str">
        <f>IF(U1151="","",IF(U1151="Frais accessoires",SUMIF('[3]Correpondance  PREPA MARG'!A:A,'Prépa marge'!T1151,'[3]Correpondance  PREPA MARG'!AO:AO),""))</f>
        <v/>
      </c>
      <c r="Z1151" t="str">
        <f>IF(U1151="","",IF(U1151="Cotisation Centrale",SUMIF('[3]Correpondance  PREPA MARG'!A:A,'Prépa marge'!T1151,'[3]Correpondance  PREPA MARG'!BO:BO),""))</f>
        <v/>
      </c>
      <c r="AA1151" t="str">
        <f>IF(U1151="","",IF(U1151="CA HT REEL",SUMIF('[3]Correpondance  PREPA MARG'!A:A,'Prépa marge'!T1151,'[3]Correpondance  PREPA MARG'!AB:AB),""))</f>
        <v/>
      </c>
      <c r="AB1151" t="str">
        <f>IF(U1151="","",IF(U1151="CAMV REEL",SUMIF('[3]Correpondance  PREPA MARG'!A:A,'Prépa marge'!T1151,'[3]Correpondance  PREPA MARG'!BB:BB),""))</f>
        <v/>
      </c>
      <c r="AC1151" t="str">
        <f>IF(U1151="","",IF(U1151="démarque connue (valeur)",SUMIF('[3]Correpondance  PREPA MARG'!A:A,'Prépa marge'!T1151,'[3]Correpondance  PREPA MARG'!DO:DO),""))</f>
        <v/>
      </c>
      <c r="AD1151" s="2" t="str">
        <f t="shared" ca="1" si="627"/>
        <v/>
      </c>
      <c r="AF1151" t="s">
        <v>20</v>
      </c>
    </row>
    <row r="1152" spans="1:32">
      <c r="A1152" s="23"/>
      <c r="B1152" s="23"/>
      <c r="C1152" s="50" t="s">
        <v>24</v>
      </c>
      <c r="D1152" s="67">
        <f t="shared" ref="D1152:L1152" si="656">IF(D1143=0,0,D1151/D1143)</f>
        <v>0</v>
      </c>
      <c r="E1152" s="67">
        <f t="shared" si="656"/>
        <v>0</v>
      </c>
      <c r="F1152" s="67">
        <f t="shared" si="656"/>
        <v>0</v>
      </c>
      <c r="G1152" s="67">
        <f t="shared" si="656"/>
        <v>0</v>
      </c>
      <c r="H1152" s="67">
        <f t="shared" si="656"/>
        <v>0</v>
      </c>
      <c r="I1152" s="67">
        <f t="shared" si="656"/>
        <v>0</v>
      </c>
      <c r="J1152" s="67">
        <f t="shared" si="656"/>
        <v>0</v>
      </c>
      <c r="K1152" s="67">
        <f t="shared" si="656"/>
        <v>0</v>
      </c>
      <c r="L1152" s="67">
        <f t="shared" si="656"/>
        <v>0</v>
      </c>
      <c r="M1152" s="67">
        <f>IF(M1143=0,0,M1151/M1143)</f>
        <v>0</v>
      </c>
      <c r="N1152" s="67">
        <f>IF(N1143=0,0,N1151/N1143)</f>
        <v>0</v>
      </c>
      <c r="O1152" s="67">
        <f>IF(O1143=0,0,O1151/O1143)</f>
        <v>0</v>
      </c>
      <c r="P1152" s="67">
        <f>IF(P1143=0,0,P1151/P1143)</f>
        <v>0</v>
      </c>
      <c r="Q1152" s="23"/>
      <c r="R1152" s="68" t="s">
        <v>20</v>
      </c>
      <c r="S1152" s="23"/>
      <c r="T1152" s="23" t="str">
        <f>IF(COUNTIF('[3]Correpondance  PREPA MARG'!A:A,'Prépa marge'!C1152)=0,IF(U1151="démarque connue (valeur)","",T1151),'Prépa marge'!C1152)</f>
        <v>PEM</v>
      </c>
      <c r="U1152" s="23" t="str">
        <f t="shared" si="628"/>
        <v/>
      </c>
      <c r="V1152" t="str">
        <f>IF(U1152="","",IF(U1152="CA HT",SUMIF('[3]Correpondance  PREPA MARG'!A:A,'Prépa marge'!T1152,'[3]Correpondance  PREPA MARG'!CO:CO),""))</f>
        <v/>
      </c>
      <c r="W1152" t="str">
        <f t="shared" si="625"/>
        <v/>
      </c>
      <c r="X1152" t="str">
        <f>IF(U1152="","",IF(AND(U1152="Marge ABACO (valeur)",X1146=""),SUMIF('[3]Correpondance  PREPA MARG'!A:A,'Prépa marge'!T1152,'[3]Correpondance  PREPA MARG'!DB:DB),""))</f>
        <v/>
      </c>
      <c r="Y1152" t="str">
        <f>IF(U1152="","",IF(U1152="Frais accessoires",SUMIF('[3]Correpondance  PREPA MARG'!A:A,'Prépa marge'!T1152,'[3]Correpondance  PREPA MARG'!AO:AO),""))</f>
        <v/>
      </c>
      <c r="Z1152" t="str">
        <f>IF(U1152="","",IF(U1152="Cotisation Centrale",SUMIF('[3]Correpondance  PREPA MARG'!A:A,'Prépa marge'!T1152,'[3]Correpondance  PREPA MARG'!BO:BO),""))</f>
        <v/>
      </c>
      <c r="AA1152" t="str">
        <f>IF(U1152="","",IF(U1152="CA HT REEL",SUMIF('[3]Correpondance  PREPA MARG'!A:A,'Prépa marge'!T1152,'[3]Correpondance  PREPA MARG'!AB:AB),""))</f>
        <v/>
      </c>
      <c r="AB1152" t="str">
        <f>IF(U1152="","",IF(U1152="CAMV REEL",SUMIF('[3]Correpondance  PREPA MARG'!A:A,'Prépa marge'!T1152,'[3]Correpondance  PREPA MARG'!BB:BB),""))</f>
        <v/>
      </c>
      <c r="AC1152" t="str">
        <f>IF(U1152="","",IF(U1152="démarque connue (valeur)",SUMIF('[3]Correpondance  PREPA MARG'!A:A,'Prépa marge'!T1152,'[3]Correpondance  PREPA MARG'!DO:DO),""))</f>
        <v/>
      </c>
      <c r="AD1152" s="2" t="str">
        <f t="shared" si="627"/>
        <v/>
      </c>
      <c r="AF1152" t="s">
        <v>20</v>
      </c>
    </row>
    <row r="1153" spans="1:32">
      <c r="A1153" s="23"/>
      <c r="B1153" s="23"/>
      <c r="C1153" s="23"/>
      <c r="D1153" s="23"/>
      <c r="E1153" s="23"/>
      <c r="F1153" s="23"/>
      <c r="G1153" s="23"/>
      <c r="H1153" s="23"/>
      <c r="I1153" s="23"/>
      <c r="J1153" s="23"/>
      <c r="K1153" s="23"/>
      <c r="L1153" s="23"/>
      <c r="M1153" s="23"/>
      <c r="N1153" s="23"/>
      <c r="O1153" s="23"/>
      <c r="P1153" s="23"/>
      <c r="Q1153" s="23"/>
      <c r="R1153" s="29" t="s">
        <v>20</v>
      </c>
      <c r="S1153" s="23"/>
      <c r="T1153" s="23" t="str">
        <f>IF(COUNTIF('[3]Correpondance  PREPA MARG'!A:A,'Prépa marge'!C1153)=0,IF(U1152="démarque connue (valeur)","",T1152),'Prépa marge'!C1153)</f>
        <v>PEM</v>
      </c>
      <c r="U1153" s="23" t="str">
        <f t="shared" si="628"/>
        <v/>
      </c>
      <c r="V1153" t="str">
        <f>IF(U1153="","",IF(U1153="CA HT",SUMIF('[3]Correpondance  PREPA MARG'!A:A,'Prépa marge'!T1153,'[3]Correpondance  PREPA MARG'!CO:CO),""))</f>
        <v/>
      </c>
      <c r="W1153" t="str">
        <f t="shared" si="625"/>
        <v/>
      </c>
      <c r="X1153" t="str">
        <f>IF(U1153="","",IF(AND(U1153="Marge ABACO (valeur)",X1147=""),SUMIF('[3]Correpondance  PREPA MARG'!A:A,'Prépa marge'!T1153,'[3]Correpondance  PREPA MARG'!DB:DB),""))</f>
        <v/>
      </c>
      <c r="Y1153" t="str">
        <f>IF(U1153="","",IF(U1153="Frais accessoires",SUMIF('[3]Correpondance  PREPA MARG'!A:A,'Prépa marge'!T1153,'[3]Correpondance  PREPA MARG'!AO:AO),""))</f>
        <v/>
      </c>
      <c r="Z1153" t="str">
        <f>IF(U1153="","",IF(U1153="Cotisation Centrale",SUMIF('[3]Correpondance  PREPA MARG'!A:A,'Prépa marge'!T1153,'[3]Correpondance  PREPA MARG'!BO:BO),""))</f>
        <v/>
      </c>
      <c r="AA1153" t="str">
        <f>IF(U1153="","",IF(U1153="CA HT REEL",SUMIF('[3]Correpondance  PREPA MARG'!A:A,'Prépa marge'!T1153,'[3]Correpondance  PREPA MARG'!AB:AB),""))</f>
        <v/>
      </c>
      <c r="AB1153" t="str">
        <f>IF(U1153="","",IF(U1153="CAMV REEL",SUMIF('[3]Correpondance  PREPA MARG'!A:A,'Prépa marge'!T1153,'[3]Correpondance  PREPA MARG'!BB:BB),""))</f>
        <v/>
      </c>
      <c r="AC1153" t="str">
        <f>IF(U1153="","",IF(U1153="démarque connue (valeur)",SUMIF('[3]Correpondance  PREPA MARG'!A:A,'Prépa marge'!T1153,'[3]Correpondance  PREPA MARG'!DO:DO),""))</f>
        <v/>
      </c>
      <c r="AD1153" s="2" t="str">
        <f t="shared" si="627"/>
        <v/>
      </c>
      <c r="AF1153" t="s">
        <v>20</v>
      </c>
    </row>
    <row r="1154" spans="1:32" ht="15.75" thickBot="1">
      <c r="A1154" s="23"/>
      <c r="B1154" s="23"/>
      <c r="C1154" s="30" t="s">
        <v>25</v>
      </c>
      <c r="D1154" s="31"/>
      <c r="E1154" s="31"/>
      <c r="F1154" s="31"/>
      <c r="G1154" s="31"/>
      <c r="H1154" s="31"/>
      <c r="I1154" s="31"/>
      <c r="J1154" s="31"/>
      <c r="K1154" s="31"/>
      <c r="L1154" s="31"/>
      <c r="M1154" s="31"/>
      <c r="N1154" s="31"/>
      <c r="O1154" s="31"/>
      <c r="P1154" s="32"/>
      <c r="Q1154" s="23"/>
      <c r="R1154" s="33" t="s">
        <v>20</v>
      </c>
      <c r="S1154" s="23"/>
      <c r="T1154" s="23" t="str">
        <f>IF(COUNTIF('[3]Correpondance  PREPA MARG'!A:A,'Prépa marge'!C1154)=0,IF(U1153="démarque connue (valeur)","",T1153),'Prépa marge'!C1154)</f>
        <v>PEM</v>
      </c>
      <c r="U1154" s="23" t="str">
        <f t="shared" si="628"/>
        <v/>
      </c>
      <c r="V1154" t="str">
        <f>IF(U1154="","",IF(U1154="CA HT",SUMIF('[3]Correpondance  PREPA MARG'!A:A,'Prépa marge'!T1154,'[3]Correpondance  PREPA MARG'!CO:CO),""))</f>
        <v/>
      </c>
      <c r="W1154" t="str">
        <f t="shared" si="625"/>
        <v/>
      </c>
      <c r="X1154" t="str">
        <f>IF(U1154="","",IF(AND(U1154="Marge ABACO (valeur)",X1148=""),SUMIF('[3]Correpondance  PREPA MARG'!A:A,'Prépa marge'!T1154,'[3]Correpondance  PREPA MARG'!DB:DB),""))</f>
        <v/>
      </c>
      <c r="Y1154" t="str">
        <f>IF(U1154="","",IF(U1154="Frais accessoires",SUMIF('[3]Correpondance  PREPA MARG'!A:A,'Prépa marge'!T1154,'[3]Correpondance  PREPA MARG'!AO:AO),""))</f>
        <v/>
      </c>
      <c r="Z1154" t="str">
        <f>IF(U1154="","",IF(U1154="Cotisation Centrale",SUMIF('[3]Correpondance  PREPA MARG'!A:A,'Prépa marge'!T1154,'[3]Correpondance  PREPA MARG'!BO:BO),""))</f>
        <v/>
      </c>
      <c r="AA1154" t="str">
        <f>IF(U1154="","",IF(U1154="CA HT REEL",SUMIF('[3]Correpondance  PREPA MARG'!A:A,'Prépa marge'!T1154,'[3]Correpondance  PREPA MARG'!AB:AB),""))</f>
        <v/>
      </c>
      <c r="AB1154" t="str">
        <f>IF(U1154="","",IF(U1154="CAMV REEL",SUMIF('[3]Correpondance  PREPA MARG'!A:A,'Prépa marge'!T1154,'[3]Correpondance  PREPA MARG'!BB:BB),""))</f>
        <v/>
      </c>
      <c r="AC1154" t="str">
        <f>IF(U1154="","",IF(U1154="démarque connue (valeur)",SUMIF('[3]Correpondance  PREPA MARG'!A:A,'Prépa marge'!T1154,'[3]Correpondance  PREPA MARG'!DO:DO),""))</f>
        <v/>
      </c>
      <c r="AD1154" s="2" t="str">
        <f t="shared" si="627"/>
        <v/>
      </c>
      <c r="AF1154" t="s">
        <v>20</v>
      </c>
    </row>
    <row r="1155" spans="1:32">
      <c r="A1155" s="23"/>
      <c r="B1155" s="23"/>
      <c r="C1155" s="69" t="s">
        <v>5</v>
      </c>
      <c r="D1155" s="35"/>
      <c r="E1155" s="36"/>
      <c r="F1155" s="36"/>
      <c r="G1155" s="36"/>
      <c r="H1155" s="36"/>
      <c r="I1155" s="36"/>
      <c r="J1155" s="55"/>
      <c r="K1155" s="55"/>
      <c r="L1155" s="55"/>
      <c r="M1155" s="55"/>
      <c r="N1155" s="55"/>
      <c r="O1155" s="70"/>
      <c r="P1155" s="38">
        <f>SUM(D1155:O1155)</f>
        <v>0</v>
      </c>
      <c r="Q1155" s="23"/>
      <c r="R1155" s="39">
        <v>37211.69</v>
      </c>
      <c r="S1155" s="23"/>
      <c r="T1155" s="23" t="str">
        <f>IF(COUNTIF('[3]Correpondance  PREPA MARG'!A:A,'Prépa marge'!C1155)=0,IF(U1154="démarque connue (valeur)","",T1154),'Prépa marge'!C1155)</f>
        <v>PEM</v>
      </c>
      <c r="U1155" s="23" t="str">
        <f t="shared" si="628"/>
        <v>CA HT REEL</v>
      </c>
      <c r="V1155" t="str">
        <f>IF(U1155="","",IF(U1155="CA HT",SUMIF('[3]Correpondance  PREPA MARG'!A:A,'Prépa marge'!T1155,'[3]Correpondance  PREPA MARG'!CO:CO),""))</f>
        <v/>
      </c>
      <c r="W1155" t="str">
        <f t="shared" si="625"/>
        <v/>
      </c>
      <c r="X1155" t="str">
        <f>IF(U1155="","",IF(AND(U1155="Marge ABACO (valeur)",X1149=""),SUMIF('[3]Correpondance  PREPA MARG'!A:A,'Prépa marge'!T1155,'[3]Correpondance  PREPA MARG'!DB:DB),""))</f>
        <v/>
      </c>
      <c r="Y1155" t="str">
        <f>IF(U1155="","",IF(U1155="Frais accessoires",SUMIF('[3]Correpondance  PREPA MARG'!A:A,'Prépa marge'!T1155,'[3]Correpondance  PREPA MARG'!AO:AO),""))</f>
        <v/>
      </c>
      <c r="Z1155" t="str">
        <f>IF(U1155="","",IF(U1155="Cotisation Centrale",SUMIF('[3]Correpondance  PREPA MARG'!A:A,'Prépa marge'!T1155,'[3]Correpondance  PREPA MARG'!BO:BO),""))</f>
        <v/>
      </c>
      <c r="AA1155">
        <f ca="1">IF(U1155="","",IF(U1155="CA HT REEL",SUMIF('[3]Correpondance  PREPA MARG'!A:A,'Prépa marge'!T1155,'[3]Correpondance  PREPA MARG'!AB:AB),""))</f>
        <v>90.43</v>
      </c>
      <c r="AB1155" t="str">
        <f>IF(U1155="","",IF(U1155="CAMV REEL",SUMIF('[3]Correpondance  PREPA MARG'!A:A,'Prépa marge'!T1155,'[3]Correpondance  PREPA MARG'!BB:BB),""))</f>
        <v/>
      </c>
      <c r="AC1155" t="str">
        <f>IF(U1155="","",IF(U1155="démarque connue (valeur)",SUMIF('[3]Correpondance  PREPA MARG'!A:A,'Prépa marge'!T1155,'[3]Correpondance  PREPA MARG'!DO:DO),""))</f>
        <v/>
      </c>
      <c r="AD1155" s="2">
        <f t="shared" ca="1" si="627"/>
        <v>90.43</v>
      </c>
      <c r="AF1155">
        <v>39201.06</v>
      </c>
    </row>
    <row r="1156" spans="1:32" ht="15.75" thickBot="1">
      <c r="A1156" s="23"/>
      <c r="B1156" s="23"/>
      <c r="C1156" s="58" t="s">
        <v>6</v>
      </c>
      <c r="D1156" s="41"/>
      <c r="E1156" s="42"/>
      <c r="F1156" s="42"/>
      <c r="G1156" s="42"/>
      <c r="H1156" s="42"/>
      <c r="I1156" s="42"/>
      <c r="J1156" s="71"/>
      <c r="K1156" s="71"/>
      <c r="L1156" s="71"/>
      <c r="M1156" s="71"/>
      <c r="N1156" s="71"/>
      <c r="O1156" s="72"/>
      <c r="P1156" s="56">
        <f>SUM(D1156:O1156)</f>
        <v>0</v>
      </c>
      <c r="Q1156" s="23"/>
      <c r="R1156" s="57">
        <v>33787.060000000056</v>
      </c>
      <c r="S1156" s="23"/>
      <c r="T1156" s="23" t="str">
        <f>IF(COUNTIF('[3]Correpondance  PREPA MARG'!A:A,'Prépa marge'!C1156)=0,IF(U1155="démarque connue (valeur)","",T1155),'Prépa marge'!C1156)</f>
        <v>PEM</v>
      </c>
      <c r="U1156" s="23" t="str">
        <f t="shared" si="628"/>
        <v>CAMV REEL</v>
      </c>
      <c r="V1156" t="str">
        <f>IF(U1156="","",IF(U1156="CA HT",SUMIF('[3]Correpondance  PREPA MARG'!A:A,'Prépa marge'!T1156,'[3]Correpondance  PREPA MARG'!CO:CO),""))</f>
        <v/>
      </c>
      <c r="W1156" t="str">
        <f t="shared" si="625"/>
        <v/>
      </c>
      <c r="X1156" t="str">
        <f>IF(U1156="","",IF(AND(U1156="Marge ABACO (valeur)",X1150=""),SUMIF('[3]Correpondance  PREPA MARG'!A:A,'Prépa marge'!T1156,'[3]Correpondance  PREPA MARG'!DB:DB),""))</f>
        <v/>
      </c>
      <c r="Y1156" t="str">
        <f>IF(U1156="","",IF(U1156="Frais accessoires",SUMIF('[3]Correpondance  PREPA MARG'!A:A,'Prépa marge'!T1156,'[3]Correpondance  PREPA MARG'!AO:AO),""))</f>
        <v/>
      </c>
      <c r="Z1156" t="str">
        <f>IF(U1156="","",IF(U1156="Cotisation Centrale",SUMIF('[3]Correpondance  PREPA MARG'!A:A,'Prépa marge'!T1156,'[3]Correpondance  PREPA MARG'!BO:BO),""))</f>
        <v/>
      </c>
      <c r="AA1156" t="str">
        <f>IF(U1156="","",IF(U1156="CA HT REEL",SUMIF('[3]Correpondance  PREPA MARG'!A:A,'Prépa marge'!T1156,'[3]Correpondance  PREPA MARG'!AB:AB),""))</f>
        <v/>
      </c>
      <c r="AB1156">
        <f ca="1">IF(U1156="","",IF(U1156="CAMV REEL",SUMIF('[3]Correpondance  PREPA MARG'!A:A,'Prépa marge'!T1156,'[3]Correpondance  PREPA MARG'!BB:BB),""))</f>
        <v>55.44</v>
      </c>
      <c r="AC1156" t="str">
        <f>IF(U1156="","",IF(U1156="démarque connue (valeur)",SUMIF('[3]Correpondance  PREPA MARG'!A:A,'Prépa marge'!T1156,'[3]Correpondance  PREPA MARG'!DO:DO),""))</f>
        <v/>
      </c>
      <c r="AD1156" s="2">
        <f t="shared" ca="1" si="627"/>
        <v>55.44</v>
      </c>
      <c r="AF1156">
        <v>28188.42</v>
      </c>
    </row>
    <row r="1157" spans="1:32">
      <c r="A1157" s="23"/>
      <c r="B1157" s="23"/>
      <c r="C1157" s="59" t="s">
        <v>26</v>
      </c>
      <c r="D1157" s="73">
        <f t="shared" ref="D1157:L1157" si="657">D1155-D1156-D1147-D1148</f>
        <v>0</v>
      </c>
      <c r="E1157" s="73">
        <f t="shared" si="657"/>
        <v>0</v>
      </c>
      <c r="F1157" s="73">
        <f t="shared" si="657"/>
        <v>0</v>
      </c>
      <c r="G1157" s="73">
        <f t="shared" si="657"/>
        <v>0</v>
      </c>
      <c r="H1157" s="73">
        <f t="shared" si="657"/>
        <v>0</v>
      </c>
      <c r="I1157" s="73">
        <f t="shared" si="657"/>
        <v>0</v>
      </c>
      <c r="J1157" s="73">
        <f t="shared" si="657"/>
        <v>0</v>
      </c>
      <c r="K1157" s="73">
        <f t="shared" si="657"/>
        <v>0</v>
      </c>
      <c r="L1157" s="73">
        <f t="shared" si="657"/>
        <v>0</v>
      </c>
      <c r="M1157" s="73">
        <f>M1155-M1156-M1147-M1148</f>
        <v>0</v>
      </c>
      <c r="N1157" s="73">
        <f>N1155-N1156-N1147-N1148</f>
        <v>0</v>
      </c>
      <c r="O1157" s="73">
        <f>O1155-O1156-O1147-O1148</f>
        <v>0</v>
      </c>
      <c r="P1157" s="74">
        <f>SUM(D1157:O1157)</f>
        <v>0</v>
      </c>
      <c r="Q1157" s="23"/>
      <c r="R1157" s="57" t="s">
        <v>20</v>
      </c>
      <c r="S1157" s="23"/>
      <c r="T1157" s="23" t="str">
        <f>IF(COUNTIF('[3]Correpondance  PREPA MARG'!A:A,'Prépa marge'!C1157)=0,IF(U1156="démarque connue (valeur)","",T1156),'Prépa marge'!C1157)</f>
        <v>PEM</v>
      </c>
      <c r="U1157" s="23" t="str">
        <f t="shared" si="628"/>
        <v/>
      </c>
      <c r="V1157" t="str">
        <f>IF(U1157="","",IF(U1157="CA HT",SUMIF('[3]Correpondance  PREPA MARG'!A:A,'Prépa marge'!T1157,'[3]Correpondance  PREPA MARG'!CO:CO),""))</f>
        <v/>
      </c>
      <c r="W1157" t="str">
        <f t="shared" si="625"/>
        <v/>
      </c>
      <c r="X1157" t="str">
        <f>IF(U1157="","",IF(AND(U1157="Marge ABACO (valeur)",X1151=""),SUMIF('[3]Correpondance  PREPA MARG'!A:A,'Prépa marge'!T1157,'[3]Correpondance  PREPA MARG'!DB:DB),""))</f>
        <v/>
      </c>
      <c r="Y1157" t="str">
        <f>IF(U1157="","",IF(U1157="Frais accessoires",SUMIF('[3]Correpondance  PREPA MARG'!A:A,'Prépa marge'!T1157,'[3]Correpondance  PREPA MARG'!AO:AO),""))</f>
        <v/>
      </c>
      <c r="Z1157" t="str">
        <f>IF(U1157="","",IF(U1157="Cotisation Centrale",SUMIF('[3]Correpondance  PREPA MARG'!A:A,'Prépa marge'!T1157,'[3]Correpondance  PREPA MARG'!BO:BO),""))</f>
        <v/>
      </c>
      <c r="AA1157" t="str">
        <f>IF(U1157="","",IF(U1157="CA HT REEL",SUMIF('[3]Correpondance  PREPA MARG'!A:A,'Prépa marge'!T1157,'[3]Correpondance  PREPA MARG'!AB:AB),""))</f>
        <v/>
      </c>
      <c r="AB1157" t="str">
        <f>IF(U1157="","",IF(U1157="CAMV REEL",SUMIF('[3]Correpondance  PREPA MARG'!A:A,'Prépa marge'!T1157,'[3]Correpondance  PREPA MARG'!BB:BB),""))</f>
        <v/>
      </c>
      <c r="AC1157" t="str">
        <f>IF(U1157="","",IF(U1157="démarque connue (valeur)",SUMIF('[3]Correpondance  PREPA MARG'!A:A,'Prépa marge'!T1157,'[3]Correpondance  PREPA MARG'!DO:DO),""))</f>
        <v/>
      </c>
      <c r="AD1157" s="2" t="str">
        <f t="shared" si="627"/>
        <v/>
      </c>
      <c r="AF1157" t="s">
        <v>20</v>
      </c>
    </row>
    <row r="1158" spans="1:32">
      <c r="A1158" s="23"/>
      <c r="B1158" s="23"/>
      <c r="C1158" s="50" t="s">
        <v>27</v>
      </c>
      <c r="D1158" s="67" t="str">
        <f t="shared" ref="D1158:L1158" si="658">IF(D1180="ABACO","     néant",IF(D1143=0,0,D1157/D1155))</f>
        <v xml:space="preserve">     néant</v>
      </c>
      <c r="E1158" s="67" t="str">
        <f t="shared" si="658"/>
        <v xml:space="preserve">     néant</v>
      </c>
      <c r="F1158" s="67" t="str">
        <f t="shared" si="658"/>
        <v xml:space="preserve">     néant</v>
      </c>
      <c r="G1158" s="67" t="str">
        <f t="shared" si="658"/>
        <v xml:space="preserve">     néant</v>
      </c>
      <c r="H1158" s="67" t="str">
        <f t="shared" si="658"/>
        <v xml:space="preserve">     néant</v>
      </c>
      <c r="I1158" s="67">
        <f t="shared" si="658"/>
        <v>0</v>
      </c>
      <c r="J1158" s="67" t="str">
        <f t="shared" si="658"/>
        <v xml:space="preserve">     néant</v>
      </c>
      <c r="K1158" s="67" t="str">
        <f t="shared" si="658"/>
        <v xml:space="preserve">     néant</v>
      </c>
      <c r="L1158" s="67" t="str">
        <f t="shared" si="658"/>
        <v xml:space="preserve">     néant</v>
      </c>
      <c r="M1158" s="67" t="str">
        <f>IF(M1180="ABACO","     néant",IF(M1143=0,0,M1157/M1155))</f>
        <v xml:space="preserve">     néant</v>
      </c>
      <c r="N1158" s="67" t="str">
        <f>IF(N1180="ABACO","     néant",IF(N1143=0,0,N1157/N1155))</f>
        <v xml:space="preserve">     néant</v>
      </c>
      <c r="O1158" s="67">
        <f>IF(O1180="ABACO","     néant",IF(O1143=0,0,O1157/O1155))</f>
        <v>0</v>
      </c>
      <c r="P1158" s="67">
        <f>IF(P1180="ABACO","     néant",IF(P1143=0,0,P1157/P1155))</f>
        <v>0</v>
      </c>
      <c r="Q1158" s="23"/>
      <c r="R1158" s="68" t="s">
        <v>20</v>
      </c>
      <c r="S1158" s="23"/>
      <c r="T1158" s="23" t="str">
        <f>IF(COUNTIF('[3]Correpondance  PREPA MARG'!A:A,'Prépa marge'!C1158)=0,IF(U1157="démarque connue (valeur)","",T1157),'Prépa marge'!C1158)</f>
        <v>PEM</v>
      </c>
      <c r="U1158" s="23" t="str">
        <f t="shared" si="628"/>
        <v/>
      </c>
      <c r="V1158" t="str">
        <f>IF(U1158="","",IF(U1158="CA HT",SUMIF('[3]Correpondance  PREPA MARG'!A:A,'Prépa marge'!T1158,'[3]Correpondance  PREPA MARG'!CO:CO),""))</f>
        <v/>
      </c>
      <c r="W1158" t="str">
        <f t="shared" si="625"/>
        <v/>
      </c>
      <c r="X1158" t="str">
        <f>IF(U1158="","",IF(AND(U1158="Marge ABACO (valeur)",X1152=""),SUMIF('[3]Correpondance  PREPA MARG'!A:A,'Prépa marge'!T1158,'[3]Correpondance  PREPA MARG'!DB:DB),""))</f>
        <v/>
      </c>
      <c r="Y1158" t="str">
        <f>IF(U1158="","",IF(U1158="Frais accessoires",SUMIF('[3]Correpondance  PREPA MARG'!A:A,'Prépa marge'!T1158,'[3]Correpondance  PREPA MARG'!AO:AO),""))</f>
        <v/>
      </c>
      <c r="Z1158" t="str">
        <f>IF(U1158="","",IF(U1158="Cotisation Centrale",SUMIF('[3]Correpondance  PREPA MARG'!A:A,'Prépa marge'!T1158,'[3]Correpondance  PREPA MARG'!BO:BO),""))</f>
        <v/>
      </c>
      <c r="AA1158" t="str">
        <f>IF(U1158="","",IF(U1158="CA HT REEL",SUMIF('[3]Correpondance  PREPA MARG'!A:A,'Prépa marge'!T1158,'[3]Correpondance  PREPA MARG'!AB:AB),""))</f>
        <v/>
      </c>
      <c r="AB1158" t="str">
        <f>IF(U1158="","",IF(U1158="CAMV REEL",SUMIF('[3]Correpondance  PREPA MARG'!A:A,'Prépa marge'!T1158,'[3]Correpondance  PREPA MARG'!BB:BB),""))</f>
        <v/>
      </c>
      <c r="AC1158" t="str">
        <f>IF(U1158="","",IF(U1158="démarque connue (valeur)",SUMIF('[3]Correpondance  PREPA MARG'!A:A,'Prépa marge'!T1158,'[3]Correpondance  PREPA MARG'!DO:DO),""))</f>
        <v/>
      </c>
      <c r="AD1158" s="2" t="str">
        <f t="shared" si="627"/>
        <v/>
      </c>
      <c r="AF1158" t="s">
        <v>20</v>
      </c>
    </row>
    <row r="1159" spans="1:32">
      <c r="A1159" s="23"/>
      <c r="B1159" s="23"/>
      <c r="C1159" s="23"/>
      <c r="D1159" s="23"/>
      <c r="E1159" s="23"/>
      <c r="F1159" s="23"/>
      <c r="G1159" s="23"/>
      <c r="H1159" s="23"/>
      <c r="I1159" s="23"/>
      <c r="J1159" s="23"/>
      <c r="K1159" s="23"/>
      <c r="L1159" s="23"/>
      <c r="M1159" s="23"/>
      <c r="N1159" s="23"/>
      <c r="O1159" s="23"/>
      <c r="P1159" s="23"/>
      <c r="Q1159" s="23"/>
      <c r="R1159" s="29" t="s">
        <v>20</v>
      </c>
      <c r="S1159" s="23"/>
      <c r="T1159" s="23" t="str">
        <f>IF(COUNTIF('[3]Correpondance  PREPA MARG'!A:A,'Prépa marge'!C1159)=0,IF(U1158="démarque connue (valeur)","",T1158),'Prépa marge'!C1159)</f>
        <v>PEM</v>
      </c>
      <c r="U1159" s="23" t="str">
        <f t="shared" si="628"/>
        <v/>
      </c>
      <c r="V1159" t="str">
        <f>IF(U1159="","",IF(U1159="CA HT",SUMIF('[3]Correpondance  PREPA MARG'!A:A,'Prépa marge'!T1159,'[3]Correpondance  PREPA MARG'!CO:CO),""))</f>
        <v/>
      </c>
      <c r="W1159" t="str">
        <f t="shared" ref="W1159:W1222" si="659">IF(AND(V1158&lt;&gt;"",X1160&lt;&gt;""),V1158-X1160,"")</f>
        <v/>
      </c>
      <c r="X1159" t="str">
        <f>IF(U1159="","",IF(AND(U1159="Marge ABACO (valeur)",X1153=""),SUMIF('[3]Correpondance  PREPA MARG'!A:A,'Prépa marge'!T1159,'[3]Correpondance  PREPA MARG'!DB:DB),""))</f>
        <v/>
      </c>
      <c r="Y1159" t="str">
        <f>IF(U1159="","",IF(U1159="Frais accessoires",SUMIF('[3]Correpondance  PREPA MARG'!A:A,'Prépa marge'!T1159,'[3]Correpondance  PREPA MARG'!AO:AO),""))</f>
        <v/>
      </c>
      <c r="Z1159" t="str">
        <f>IF(U1159="","",IF(U1159="Cotisation Centrale",SUMIF('[3]Correpondance  PREPA MARG'!A:A,'Prépa marge'!T1159,'[3]Correpondance  PREPA MARG'!BO:BO),""))</f>
        <v/>
      </c>
      <c r="AA1159" t="str">
        <f>IF(U1159="","",IF(U1159="CA HT REEL",SUMIF('[3]Correpondance  PREPA MARG'!A:A,'Prépa marge'!T1159,'[3]Correpondance  PREPA MARG'!AB:AB),""))</f>
        <v/>
      </c>
      <c r="AB1159" t="str">
        <f>IF(U1159="","",IF(U1159="CAMV REEL",SUMIF('[3]Correpondance  PREPA MARG'!A:A,'Prépa marge'!T1159,'[3]Correpondance  PREPA MARG'!BB:BB),""))</f>
        <v/>
      </c>
      <c r="AC1159" t="str">
        <f>IF(U1159="","",IF(U1159="démarque connue (valeur)",SUMIF('[3]Correpondance  PREPA MARG'!A:A,'Prépa marge'!T1159,'[3]Correpondance  PREPA MARG'!DO:DO),""))</f>
        <v/>
      </c>
      <c r="AD1159" s="2" t="str">
        <f t="shared" si="627"/>
        <v/>
      </c>
      <c r="AF1159" t="s">
        <v>20</v>
      </c>
    </row>
    <row r="1160" spans="1:32">
      <c r="A1160" s="23"/>
      <c r="B1160" s="23"/>
      <c r="C1160" s="75" t="s">
        <v>28</v>
      </c>
      <c r="D1160" s="76" t="str">
        <f t="shared" ref="D1160:L1160" si="660">IF(D1180="ABACO","       NA",D1152-D1158)</f>
        <v xml:space="preserve">       NA</v>
      </c>
      <c r="E1160" s="76" t="str">
        <f t="shared" si="660"/>
        <v xml:space="preserve">       NA</v>
      </c>
      <c r="F1160" s="76" t="str">
        <f t="shared" si="660"/>
        <v xml:space="preserve">       NA</v>
      </c>
      <c r="G1160" s="76" t="str">
        <f t="shared" si="660"/>
        <v xml:space="preserve">       NA</v>
      </c>
      <c r="H1160" s="76" t="str">
        <f t="shared" si="660"/>
        <v xml:space="preserve">       NA</v>
      </c>
      <c r="I1160" s="76">
        <f t="shared" si="660"/>
        <v>0</v>
      </c>
      <c r="J1160" s="76" t="str">
        <f t="shared" si="660"/>
        <v xml:space="preserve">       NA</v>
      </c>
      <c r="K1160" s="76" t="str">
        <f t="shared" si="660"/>
        <v xml:space="preserve">       NA</v>
      </c>
      <c r="L1160" s="76" t="str">
        <f t="shared" si="660"/>
        <v xml:space="preserve">       NA</v>
      </c>
      <c r="M1160" s="76" t="str">
        <f>IF(M1180="ABACO","       NA",M1152-M1158)</f>
        <v xml:space="preserve">       NA</v>
      </c>
      <c r="N1160" s="76" t="str">
        <f>IF(N1180="ABACO","       NA",N1152-N1158)</f>
        <v xml:space="preserve">       NA</v>
      </c>
      <c r="O1160" s="76">
        <f>IF(O1180="ABACO","       NA",O1152-O1158)</f>
        <v>0</v>
      </c>
      <c r="P1160" s="76">
        <f>IF(P1180="ABACO","       NA",P1152-P1158)</f>
        <v>0</v>
      </c>
      <c r="Q1160" s="23"/>
      <c r="R1160" s="77" t="s">
        <v>20</v>
      </c>
      <c r="S1160" s="23"/>
      <c r="T1160" s="23" t="str">
        <f>IF(COUNTIF('[3]Correpondance  PREPA MARG'!A:A,'Prépa marge'!C1160)=0,IF(U1159="démarque connue (valeur)","",T1159),'Prépa marge'!C1160)</f>
        <v>PEM</v>
      </c>
      <c r="U1160" s="23" t="str">
        <f t="shared" si="628"/>
        <v/>
      </c>
      <c r="V1160" t="str">
        <f>IF(U1160="","",IF(U1160="CA HT",SUMIF('[3]Correpondance  PREPA MARG'!A:A,'Prépa marge'!T1160,'[3]Correpondance  PREPA MARG'!CO:CO),""))</f>
        <v/>
      </c>
      <c r="W1160" t="str">
        <f t="shared" si="659"/>
        <v/>
      </c>
      <c r="X1160" t="str">
        <f>IF(U1160="","",IF(AND(U1160="Marge ABACO (valeur)",X1154=""),SUMIF('[3]Correpondance  PREPA MARG'!A:A,'Prépa marge'!T1160,'[3]Correpondance  PREPA MARG'!DB:DB),""))</f>
        <v/>
      </c>
      <c r="Y1160" t="str">
        <f>IF(U1160="","",IF(U1160="Frais accessoires",SUMIF('[3]Correpondance  PREPA MARG'!A:A,'Prépa marge'!T1160,'[3]Correpondance  PREPA MARG'!AO:AO),""))</f>
        <v/>
      </c>
      <c r="Z1160" t="str">
        <f>IF(U1160="","",IF(U1160="Cotisation Centrale",SUMIF('[3]Correpondance  PREPA MARG'!A:A,'Prépa marge'!T1160,'[3]Correpondance  PREPA MARG'!BO:BO),""))</f>
        <v/>
      </c>
      <c r="AA1160" t="str">
        <f>IF(U1160="","",IF(U1160="CA HT REEL",SUMIF('[3]Correpondance  PREPA MARG'!A:A,'Prépa marge'!T1160,'[3]Correpondance  PREPA MARG'!AB:AB),""))</f>
        <v/>
      </c>
      <c r="AB1160" t="str">
        <f>IF(U1160="","",IF(U1160="CAMV REEL",SUMIF('[3]Correpondance  PREPA MARG'!A:A,'Prépa marge'!T1160,'[3]Correpondance  PREPA MARG'!BB:BB),""))</f>
        <v/>
      </c>
      <c r="AC1160" t="str">
        <f>IF(U1160="","",IF(U1160="démarque connue (valeur)",SUMIF('[3]Correpondance  PREPA MARG'!A:A,'Prépa marge'!T1160,'[3]Correpondance  PREPA MARG'!DO:DO),""))</f>
        <v/>
      </c>
      <c r="AD1160" s="2" t="str">
        <f t="shared" si="627"/>
        <v/>
      </c>
      <c r="AF1160" t="s">
        <v>20</v>
      </c>
    </row>
    <row r="1161" spans="1:32">
      <c r="A1161" s="23"/>
      <c r="B1161" s="23"/>
      <c r="C1161" s="23"/>
      <c r="D1161" s="23"/>
      <c r="E1161" s="23"/>
      <c r="F1161" s="23"/>
      <c r="G1161" s="23"/>
      <c r="H1161" s="23"/>
      <c r="I1161" s="23"/>
      <c r="J1161" s="23"/>
      <c r="K1161" s="23"/>
      <c r="L1161" s="23"/>
      <c r="M1161" s="23"/>
      <c r="N1161" s="23"/>
      <c r="O1161" s="23"/>
      <c r="P1161" s="23"/>
      <c r="Q1161" s="23"/>
      <c r="R1161" s="29" t="s">
        <v>20</v>
      </c>
      <c r="S1161" s="23"/>
      <c r="T1161" s="23" t="str">
        <f>IF(COUNTIF('[3]Correpondance  PREPA MARG'!A:A,'Prépa marge'!C1161)=0,IF(U1160="démarque connue (valeur)","",T1160),'Prépa marge'!C1161)</f>
        <v>PEM</v>
      </c>
      <c r="U1161" s="23" t="str">
        <f t="shared" si="628"/>
        <v/>
      </c>
      <c r="V1161" t="str">
        <f>IF(U1161="","",IF(U1161="CA HT",SUMIF('[3]Correpondance  PREPA MARG'!A:A,'Prépa marge'!T1161,'[3]Correpondance  PREPA MARG'!CO:CO),""))</f>
        <v/>
      </c>
      <c r="W1161" t="str">
        <f t="shared" si="659"/>
        <v/>
      </c>
      <c r="X1161" t="str">
        <f>IF(U1161="","",IF(AND(U1161="Marge ABACO (valeur)",X1155=""),SUMIF('[3]Correpondance  PREPA MARG'!A:A,'Prépa marge'!T1161,'[3]Correpondance  PREPA MARG'!DB:DB),""))</f>
        <v/>
      </c>
      <c r="Y1161" t="str">
        <f>IF(U1161="","",IF(U1161="Frais accessoires",SUMIF('[3]Correpondance  PREPA MARG'!A:A,'Prépa marge'!T1161,'[3]Correpondance  PREPA MARG'!AO:AO),""))</f>
        <v/>
      </c>
      <c r="Z1161" t="str">
        <f>IF(U1161="","",IF(U1161="Cotisation Centrale",SUMIF('[3]Correpondance  PREPA MARG'!A:A,'Prépa marge'!T1161,'[3]Correpondance  PREPA MARG'!BO:BO),""))</f>
        <v/>
      </c>
      <c r="AA1161" t="str">
        <f>IF(U1161="","",IF(U1161="CA HT REEL",SUMIF('[3]Correpondance  PREPA MARG'!A:A,'Prépa marge'!T1161,'[3]Correpondance  PREPA MARG'!AB:AB),""))</f>
        <v/>
      </c>
      <c r="AB1161" t="str">
        <f>IF(U1161="","",IF(U1161="CAMV REEL",SUMIF('[3]Correpondance  PREPA MARG'!A:A,'Prépa marge'!T1161,'[3]Correpondance  PREPA MARG'!BB:BB),""))</f>
        <v/>
      </c>
      <c r="AC1161" t="str">
        <f>IF(U1161="","",IF(U1161="démarque connue (valeur)",SUMIF('[3]Correpondance  PREPA MARG'!A:A,'Prépa marge'!T1161,'[3]Correpondance  PREPA MARG'!DO:DO),""))</f>
        <v/>
      </c>
      <c r="AD1161" s="2" t="str">
        <f t="shared" si="627"/>
        <v/>
      </c>
      <c r="AF1161" t="s">
        <v>20</v>
      </c>
    </row>
    <row r="1162" spans="1:32" ht="15.75" thickBot="1">
      <c r="A1162" s="23"/>
      <c r="B1162" s="23"/>
      <c r="C1162" s="30" t="s">
        <v>29</v>
      </c>
      <c r="D1162" s="31"/>
      <c r="E1162" s="31"/>
      <c r="F1162" s="31"/>
      <c r="G1162" s="31"/>
      <c r="H1162" s="31"/>
      <c r="I1162" s="31"/>
      <c r="J1162" s="31"/>
      <c r="K1162" s="31"/>
      <c r="L1162" s="31"/>
      <c r="M1162" s="31"/>
      <c r="N1162" s="31"/>
      <c r="O1162" s="31"/>
      <c r="P1162" s="32"/>
      <c r="Q1162" s="23"/>
      <c r="R1162" s="33" t="s">
        <v>20</v>
      </c>
      <c r="S1162" s="23"/>
      <c r="T1162" s="23" t="str">
        <f>IF(COUNTIF('[3]Correpondance  PREPA MARG'!A:A,'Prépa marge'!C1162)=0,IF(U1161="démarque connue (valeur)","",T1161),'Prépa marge'!C1162)</f>
        <v>PEM</v>
      </c>
      <c r="U1162" s="23" t="str">
        <f t="shared" si="628"/>
        <v/>
      </c>
      <c r="V1162" t="str">
        <f>IF(U1162="","",IF(U1162="CA HT",SUMIF('[3]Correpondance  PREPA MARG'!A:A,'Prépa marge'!T1162,'[3]Correpondance  PREPA MARG'!CO:CO),""))</f>
        <v/>
      </c>
      <c r="W1162" t="str">
        <f t="shared" si="659"/>
        <v/>
      </c>
      <c r="X1162" t="str">
        <f>IF(U1162="","",IF(AND(U1162="Marge ABACO (valeur)",X1156=""),SUMIF('[3]Correpondance  PREPA MARG'!A:A,'Prépa marge'!T1162,'[3]Correpondance  PREPA MARG'!DB:DB),""))</f>
        <v/>
      </c>
      <c r="Y1162" t="str">
        <f>IF(U1162="","",IF(U1162="Frais accessoires",SUMIF('[3]Correpondance  PREPA MARG'!A:A,'Prépa marge'!T1162,'[3]Correpondance  PREPA MARG'!AO:AO),""))</f>
        <v/>
      </c>
      <c r="Z1162" t="str">
        <f>IF(U1162="","",IF(U1162="Cotisation Centrale",SUMIF('[3]Correpondance  PREPA MARG'!A:A,'Prépa marge'!T1162,'[3]Correpondance  PREPA MARG'!BO:BO),""))</f>
        <v/>
      </c>
      <c r="AA1162" t="str">
        <f>IF(U1162="","",IF(U1162="CA HT REEL",SUMIF('[3]Correpondance  PREPA MARG'!A:A,'Prépa marge'!T1162,'[3]Correpondance  PREPA MARG'!AB:AB),""))</f>
        <v/>
      </c>
      <c r="AB1162" t="str">
        <f>IF(U1162="","",IF(U1162="CAMV REEL",SUMIF('[3]Correpondance  PREPA MARG'!A:A,'Prépa marge'!T1162,'[3]Correpondance  PREPA MARG'!BB:BB),""))</f>
        <v/>
      </c>
      <c r="AC1162" t="str">
        <f>IF(U1162="","",IF(U1162="démarque connue (valeur)",SUMIF('[3]Correpondance  PREPA MARG'!A:A,'Prépa marge'!T1162,'[3]Correpondance  PREPA MARG'!DO:DO),""))</f>
        <v/>
      </c>
      <c r="AD1162" s="2" t="str">
        <f t="shared" si="627"/>
        <v/>
      </c>
      <c r="AF1162" t="s">
        <v>20</v>
      </c>
    </row>
    <row r="1163" spans="1:32" ht="15.75" thickBot="1">
      <c r="A1163" s="23"/>
      <c r="B1163" s="23"/>
      <c r="C1163" s="54" t="s">
        <v>7</v>
      </c>
      <c r="D1163" s="78"/>
      <c r="E1163" s="79"/>
      <c r="F1163" s="79"/>
      <c r="G1163" s="79"/>
      <c r="H1163" s="79"/>
      <c r="I1163" s="79"/>
      <c r="J1163" s="79"/>
      <c r="K1163" s="79"/>
      <c r="L1163" s="79"/>
      <c r="M1163" s="79"/>
      <c r="N1163" s="79"/>
      <c r="O1163" s="80"/>
      <c r="P1163" s="44">
        <f>SUM(D1163:O1163)</f>
        <v>0</v>
      </c>
      <c r="Q1163" s="23"/>
      <c r="R1163" s="45">
        <v>71</v>
      </c>
      <c r="S1163" s="23"/>
      <c r="T1163" s="23" t="str">
        <f>IF(COUNTIF('[3]Correpondance  PREPA MARG'!A:A,'Prépa marge'!C1163)=0,IF(U1162="démarque connue (valeur)","",T1162),'Prépa marge'!C1163)</f>
        <v>PEM</v>
      </c>
      <c r="U1163" s="23" t="str">
        <f t="shared" si="628"/>
        <v>démarque connue (valeur)</v>
      </c>
      <c r="V1163" t="str">
        <f>IF(U1163="","",IF(U1163="CA HT",SUMIF('[3]Correpondance  PREPA MARG'!A:A,'Prépa marge'!T1163,'[3]Correpondance  PREPA MARG'!CO:CO),""))</f>
        <v/>
      </c>
      <c r="W1163" t="str">
        <f t="shared" si="659"/>
        <v/>
      </c>
      <c r="X1163" t="str">
        <f>IF(U1163="","",IF(AND(U1163="Marge ABACO (valeur)",X1157=""),SUMIF('[3]Correpondance  PREPA MARG'!A:A,'Prépa marge'!T1163,'[3]Correpondance  PREPA MARG'!DB:DB),""))</f>
        <v/>
      </c>
      <c r="Y1163" t="str">
        <f>IF(U1163="","",IF(U1163="Frais accessoires",SUMIF('[3]Correpondance  PREPA MARG'!A:A,'Prépa marge'!T1163,'[3]Correpondance  PREPA MARG'!AO:AO),""))</f>
        <v/>
      </c>
      <c r="Z1163" t="str">
        <f>IF(U1163="","",IF(U1163="Cotisation Centrale",SUMIF('[3]Correpondance  PREPA MARG'!A:A,'Prépa marge'!T1163,'[3]Correpondance  PREPA MARG'!BO:BO),""))</f>
        <v/>
      </c>
      <c r="AA1163" t="str">
        <f>IF(U1163="","",IF(U1163="CA HT REEL",SUMIF('[3]Correpondance  PREPA MARG'!A:A,'Prépa marge'!T1163,'[3]Correpondance  PREPA MARG'!AB:AB),""))</f>
        <v/>
      </c>
      <c r="AB1163" t="str">
        <f>IF(U1163="","",IF(U1163="CAMV REEL",SUMIF('[3]Correpondance  PREPA MARG'!A:A,'Prépa marge'!T1163,'[3]Correpondance  PREPA MARG'!BB:BB),""))</f>
        <v/>
      </c>
      <c r="AC1163">
        <f ca="1">IF(U1163="","",IF(U1163="démarque connue (valeur)",SUMIF('[3]Correpondance  PREPA MARG'!A:A,'Prépa marge'!T1163,'[3]Correpondance  PREPA MARG'!DO:DO),""))</f>
        <v>0</v>
      </c>
      <c r="AD1163" s="2" t="str">
        <f t="shared" ref="AD1163:AD1226" ca="1" si="661">IF(SUM(V1163:AC1163)=0,"",IF(U1163="Marge ABACO (valeur)","",SUM(V1163:AC1163)-P1163))</f>
        <v/>
      </c>
      <c r="AF1163">
        <v>33</v>
      </c>
    </row>
    <row r="1164" spans="1:32" ht="15.75" thickBot="1">
      <c r="A1164" s="23"/>
      <c r="B1164" s="23"/>
      <c r="C1164" s="59" t="s">
        <v>30</v>
      </c>
      <c r="D1164" s="81">
        <f t="shared" ref="D1164:L1164" si="662">IF(D1155=0,0,D1163/D1155)</f>
        <v>0</v>
      </c>
      <c r="E1164" s="81">
        <f t="shared" si="662"/>
        <v>0</v>
      </c>
      <c r="F1164" s="81">
        <f t="shared" si="662"/>
        <v>0</v>
      </c>
      <c r="G1164" s="81">
        <f t="shared" si="662"/>
        <v>0</v>
      </c>
      <c r="H1164" s="81">
        <f t="shared" si="662"/>
        <v>0</v>
      </c>
      <c r="I1164" s="81">
        <f t="shared" si="662"/>
        <v>0</v>
      </c>
      <c r="J1164" s="81">
        <f t="shared" si="662"/>
        <v>0</v>
      </c>
      <c r="K1164" s="81">
        <f t="shared" si="662"/>
        <v>0</v>
      </c>
      <c r="L1164" s="81">
        <f t="shared" si="662"/>
        <v>0</v>
      </c>
      <c r="M1164" s="81">
        <f>IF(M1155=0,0,M1163/M1155)</f>
        <v>0</v>
      </c>
      <c r="N1164" s="81">
        <f>IF(N1155=0,0,N1163/N1155)</f>
        <v>0</v>
      </c>
      <c r="O1164" s="81">
        <f>IF(O1155=0,0,O1163/O1155)</f>
        <v>0</v>
      </c>
      <c r="P1164" s="82">
        <f>IF(P1155=0,0,P1163/P1155)</f>
        <v>0</v>
      </c>
      <c r="Q1164" s="23"/>
      <c r="R1164" s="83" t="s">
        <v>20</v>
      </c>
      <c r="S1164" s="23"/>
      <c r="T1164" s="23" t="str">
        <f>IF(COUNTIF('[3]Correpondance  PREPA MARG'!A:A,'Prépa marge'!C1164)=0,IF(U1163="démarque connue (valeur)","",T1163),'Prépa marge'!C1164)</f>
        <v/>
      </c>
      <c r="U1164" s="23" t="str">
        <f t="shared" ref="U1164:U1227" si="663">IF(OR(C1164="CA HT",C1164="PRMV ABACO",C1164="Frais accessoires",C1164="Cotisation Centrale",C1164="CA HT REEL",C1164="CAMV REEL",C1164="démarque connue (valeur)",C1164="Marge ABACO (valeur)"),C1164,"")</f>
        <v/>
      </c>
      <c r="V1164" t="str">
        <f>IF(U1164="","",IF(U1164="CA HT",SUMIF('[3]Correpondance  PREPA MARG'!A:A,'Prépa marge'!T1164,'[3]Correpondance  PREPA MARG'!CO:CO),""))</f>
        <v/>
      </c>
      <c r="W1164" t="str">
        <f t="shared" si="659"/>
        <v/>
      </c>
      <c r="X1164" t="str">
        <f>IF(U1164="","",IF(AND(U1164="Marge ABACO (valeur)",X1158=""),SUMIF('[3]Correpondance  PREPA MARG'!A:A,'Prépa marge'!T1164,'[3]Correpondance  PREPA MARG'!DB:DB),""))</f>
        <v/>
      </c>
      <c r="Y1164" t="str">
        <f>IF(U1164="","",IF(U1164="Frais accessoires",SUMIF('[3]Correpondance  PREPA MARG'!A:A,'Prépa marge'!T1164,'[3]Correpondance  PREPA MARG'!AO:AO),""))</f>
        <v/>
      </c>
      <c r="Z1164" t="str">
        <f>IF(U1164="","",IF(U1164="Cotisation Centrale",SUMIF('[3]Correpondance  PREPA MARG'!A:A,'Prépa marge'!T1164,'[3]Correpondance  PREPA MARG'!BO:BO),""))</f>
        <v/>
      </c>
      <c r="AA1164" t="str">
        <f>IF(U1164="","",IF(U1164="CA HT REEL",SUMIF('[3]Correpondance  PREPA MARG'!A:A,'Prépa marge'!T1164,'[3]Correpondance  PREPA MARG'!AB:AB),""))</f>
        <v/>
      </c>
      <c r="AB1164" t="str">
        <f>IF(U1164="","",IF(U1164="CAMV REEL",SUMIF('[3]Correpondance  PREPA MARG'!A:A,'Prépa marge'!T1164,'[3]Correpondance  PREPA MARG'!BB:BB),""))</f>
        <v/>
      </c>
      <c r="AC1164" t="str">
        <f>IF(U1164="","",IF(U1164="démarque connue (valeur)",SUMIF('[3]Correpondance  PREPA MARG'!A:A,'Prépa marge'!T1164,'[3]Correpondance  PREPA MARG'!DO:DO),""))</f>
        <v/>
      </c>
      <c r="AD1164" s="2" t="str">
        <f t="shared" si="661"/>
        <v/>
      </c>
      <c r="AF1164" t="s">
        <v>20</v>
      </c>
    </row>
    <row r="1165" spans="1:32" ht="15.75" thickBot="1">
      <c r="A1165" s="23"/>
      <c r="B1165" s="23"/>
      <c r="C1165" s="84" t="s">
        <v>31</v>
      </c>
      <c r="D1165" s="85">
        <v>1.4999999999999999E-2</v>
      </c>
      <c r="E1165" s="86">
        <v>1.4999999999999999E-2</v>
      </c>
      <c r="F1165" s="86">
        <v>1.4999999999999999E-2</v>
      </c>
      <c r="G1165" s="86">
        <v>1.4999999999999999E-2</v>
      </c>
      <c r="H1165" s="86">
        <v>1.4999999999999999E-2</v>
      </c>
      <c r="I1165" s="86">
        <v>1.4999999999999999E-2</v>
      </c>
      <c r="J1165" s="86">
        <v>1.4999999999999999E-2</v>
      </c>
      <c r="K1165" s="86">
        <v>1.4999999999999999E-2</v>
      </c>
      <c r="L1165" s="86">
        <v>1.4999999999999999E-2</v>
      </c>
      <c r="M1165" s="86">
        <v>1.4999999999999999E-2</v>
      </c>
      <c r="N1165" s="86">
        <v>1.4999999999999999E-2</v>
      </c>
      <c r="O1165" s="87">
        <v>1.4999999999999999E-2</v>
      </c>
      <c r="P1165" s="88">
        <f>IF(P1155&lt;&gt;0,P1166/P1155,0)</f>
        <v>0</v>
      </c>
      <c r="Q1165" s="23"/>
      <c r="R1165" s="83" t="s">
        <v>20</v>
      </c>
      <c r="S1165" s="23"/>
      <c r="T1165" s="23" t="str">
        <f>IF(COUNTIF('[3]Correpondance  PREPA MARG'!A:A,'Prépa marge'!C1165)=0,IF(U1164="démarque connue (valeur)","",T1164),'Prépa marge'!C1165)</f>
        <v/>
      </c>
      <c r="U1165" s="23" t="str">
        <f t="shared" si="663"/>
        <v/>
      </c>
      <c r="V1165" t="str">
        <f>IF(U1165="","",IF(U1165="CA HT",SUMIF('[3]Correpondance  PREPA MARG'!A:A,'Prépa marge'!T1165,'[3]Correpondance  PREPA MARG'!CO:CO),""))</f>
        <v/>
      </c>
      <c r="W1165" t="str">
        <f t="shared" si="659"/>
        <v/>
      </c>
      <c r="X1165" t="str">
        <f>IF(U1165="","",IF(AND(U1165="Marge ABACO (valeur)",X1159=""),SUMIF('[3]Correpondance  PREPA MARG'!A:A,'Prépa marge'!T1165,'[3]Correpondance  PREPA MARG'!DB:DB),""))</f>
        <v/>
      </c>
      <c r="Y1165" t="str">
        <f>IF(U1165="","",IF(U1165="Frais accessoires",SUMIF('[3]Correpondance  PREPA MARG'!A:A,'Prépa marge'!T1165,'[3]Correpondance  PREPA MARG'!AO:AO),""))</f>
        <v/>
      </c>
      <c r="Z1165" t="str">
        <f>IF(U1165="","",IF(U1165="Cotisation Centrale",SUMIF('[3]Correpondance  PREPA MARG'!A:A,'Prépa marge'!T1165,'[3]Correpondance  PREPA MARG'!BO:BO),""))</f>
        <v/>
      </c>
      <c r="AA1165" t="str">
        <f>IF(U1165="","",IF(U1165="CA HT REEL",SUMIF('[3]Correpondance  PREPA MARG'!A:A,'Prépa marge'!T1165,'[3]Correpondance  PREPA MARG'!AB:AB),""))</f>
        <v/>
      </c>
      <c r="AB1165" t="str">
        <f>IF(U1165="","",IF(U1165="CAMV REEL",SUMIF('[3]Correpondance  PREPA MARG'!A:A,'Prépa marge'!T1165,'[3]Correpondance  PREPA MARG'!BB:BB),""))</f>
        <v/>
      </c>
      <c r="AC1165" t="str">
        <f>IF(U1165="","",IF(U1165="démarque connue (valeur)",SUMIF('[3]Correpondance  PREPA MARG'!A:A,'Prépa marge'!T1165,'[3]Correpondance  PREPA MARG'!DO:DO),""))</f>
        <v/>
      </c>
      <c r="AD1165" s="2" t="str">
        <f t="shared" si="661"/>
        <v/>
      </c>
      <c r="AF1165" t="s">
        <v>20</v>
      </c>
    </row>
    <row r="1166" spans="1:32" ht="15.75" thickBot="1">
      <c r="A1166" s="23"/>
      <c r="B1166" s="23"/>
      <c r="C1166" s="89" t="s">
        <v>32</v>
      </c>
      <c r="D1166" s="47">
        <f t="shared" ref="D1166:L1166" si="664">D1155*D1165</f>
        <v>0</v>
      </c>
      <c r="E1166" s="47">
        <f t="shared" si="664"/>
        <v>0</v>
      </c>
      <c r="F1166" s="47">
        <f t="shared" si="664"/>
        <v>0</v>
      </c>
      <c r="G1166" s="47">
        <f t="shared" si="664"/>
        <v>0</v>
      </c>
      <c r="H1166" s="47">
        <f t="shared" si="664"/>
        <v>0</v>
      </c>
      <c r="I1166" s="47">
        <f t="shared" si="664"/>
        <v>0</v>
      </c>
      <c r="J1166" s="47">
        <f t="shared" si="664"/>
        <v>0</v>
      </c>
      <c r="K1166" s="47">
        <f t="shared" si="664"/>
        <v>0</v>
      </c>
      <c r="L1166" s="47">
        <f t="shared" si="664"/>
        <v>0</v>
      </c>
      <c r="M1166" s="47">
        <f>M1155*M1165</f>
        <v>0</v>
      </c>
      <c r="N1166" s="47">
        <f>N1155*N1165</f>
        <v>0</v>
      </c>
      <c r="O1166" s="47">
        <f>O1155*O1165</f>
        <v>0</v>
      </c>
      <c r="P1166" s="90">
        <f>SUM(D1166:O1166)</f>
        <v>0</v>
      </c>
      <c r="Q1166" s="23"/>
      <c r="R1166" s="91" t="s">
        <v>20</v>
      </c>
      <c r="S1166" s="92"/>
      <c r="T1166" s="23" t="str">
        <f>IF(COUNTIF('[3]Correpondance  PREPA MARG'!A:A,'Prépa marge'!C1166)=0,IF(U1165="démarque connue (valeur)","",T1165),'Prépa marge'!C1166)</f>
        <v/>
      </c>
      <c r="U1166" s="23" t="str">
        <f t="shared" si="663"/>
        <v/>
      </c>
      <c r="V1166" t="str">
        <f>IF(U1166="","",IF(U1166="CA HT",SUMIF('[3]Correpondance  PREPA MARG'!A:A,'Prépa marge'!T1166,'[3]Correpondance  PREPA MARG'!CO:CO),""))</f>
        <v/>
      </c>
      <c r="W1166" t="str">
        <f t="shared" si="659"/>
        <v/>
      </c>
      <c r="X1166" t="str">
        <f>IF(U1166="","",IF(AND(U1166="Marge ABACO (valeur)",X1160=""),SUMIF('[3]Correpondance  PREPA MARG'!A:A,'Prépa marge'!T1166,'[3]Correpondance  PREPA MARG'!DB:DB),""))</f>
        <v/>
      </c>
      <c r="Y1166" t="str">
        <f>IF(U1166="","",IF(U1166="Frais accessoires",SUMIF('[3]Correpondance  PREPA MARG'!A:A,'Prépa marge'!T1166,'[3]Correpondance  PREPA MARG'!AO:AO),""))</f>
        <v/>
      </c>
      <c r="Z1166" t="str">
        <f>IF(U1166="","",IF(U1166="Cotisation Centrale",SUMIF('[3]Correpondance  PREPA MARG'!A:A,'Prépa marge'!T1166,'[3]Correpondance  PREPA MARG'!BO:BO),""))</f>
        <v/>
      </c>
      <c r="AA1166" t="str">
        <f>IF(U1166="","",IF(U1166="CA HT REEL",SUMIF('[3]Correpondance  PREPA MARG'!A:A,'Prépa marge'!T1166,'[3]Correpondance  PREPA MARG'!AB:AB),""))</f>
        <v/>
      </c>
      <c r="AB1166" t="str">
        <f>IF(U1166="","",IF(U1166="CAMV REEL",SUMIF('[3]Correpondance  PREPA MARG'!A:A,'Prépa marge'!T1166,'[3]Correpondance  PREPA MARG'!BB:BB),""))</f>
        <v/>
      </c>
      <c r="AC1166" t="str">
        <f>IF(U1166="","",IF(U1166="démarque connue (valeur)",SUMIF('[3]Correpondance  PREPA MARG'!A:A,'Prépa marge'!T1166,'[3]Correpondance  PREPA MARG'!DO:DO),""))</f>
        <v/>
      </c>
      <c r="AD1166" s="2" t="str">
        <f t="shared" si="661"/>
        <v/>
      </c>
      <c r="AF1166" t="s">
        <v>20</v>
      </c>
    </row>
    <row r="1167" spans="1:32" ht="15.75" thickBot="1">
      <c r="A1167" s="23"/>
      <c r="B1167" s="23"/>
      <c r="C1167" s="84" t="s">
        <v>33</v>
      </c>
      <c r="D1167" s="93"/>
      <c r="E1167" s="94"/>
      <c r="F1167" s="94"/>
      <c r="G1167" s="94"/>
      <c r="H1167" s="94"/>
      <c r="I1167" s="94"/>
      <c r="J1167" s="94"/>
      <c r="K1167" s="94"/>
      <c r="L1167" s="94"/>
      <c r="M1167" s="94"/>
      <c r="N1167" s="94"/>
      <c r="O1167" s="95"/>
      <c r="P1167" s="96">
        <f>SUM(D1167:O1167)</f>
        <v>0</v>
      </c>
      <c r="Q1167" s="23"/>
      <c r="R1167" s="91" t="s">
        <v>20</v>
      </c>
      <c r="S1167" s="92"/>
      <c r="T1167" s="23" t="str">
        <f>IF(COUNTIF('[3]Correpondance  PREPA MARG'!A:A,'Prépa marge'!C1167)=0,IF(U1166="démarque connue (valeur)","",T1166),'Prépa marge'!C1167)</f>
        <v/>
      </c>
      <c r="U1167" s="23" t="str">
        <f t="shared" si="663"/>
        <v/>
      </c>
      <c r="V1167" t="str">
        <f>IF(U1167="","",IF(U1167="CA HT",SUMIF('[3]Correpondance  PREPA MARG'!A:A,'Prépa marge'!T1167,'[3]Correpondance  PREPA MARG'!CO:CO),""))</f>
        <v/>
      </c>
      <c r="W1167" t="str">
        <f t="shared" si="659"/>
        <v/>
      </c>
      <c r="X1167" t="str">
        <f>IF(U1167="","",IF(AND(U1167="Marge ABACO (valeur)",X1161=""),SUMIF('[3]Correpondance  PREPA MARG'!A:A,'Prépa marge'!T1167,'[3]Correpondance  PREPA MARG'!DB:DB),""))</f>
        <v/>
      </c>
      <c r="Y1167" t="str">
        <f>IF(U1167="","",IF(U1167="Frais accessoires",SUMIF('[3]Correpondance  PREPA MARG'!A:A,'Prépa marge'!T1167,'[3]Correpondance  PREPA MARG'!AO:AO),""))</f>
        <v/>
      </c>
      <c r="Z1167" t="str">
        <f>IF(U1167="","",IF(U1167="Cotisation Centrale",SUMIF('[3]Correpondance  PREPA MARG'!A:A,'Prépa marge'!T1167,'[3]Correpondance  PREPA MARG'!BO:BO),""))</f>
        <v/>
      </c>
      <c r="AA1167" t="str">
        <f>IF(U1167="","",IF(U1167="CA HT REEL",SUMIF('[3]Correpondance  PREPA MARG'!A:A,'Prépa marge'!T1167,'[3]Correpondance  PREPA MARG'!AB:AB),""))</f>
        <v/>
      </c>
      <c r="AB1167" t="str">
        <f>IF(U1167="","",IF(U1167="CAMV REEL",SUMIF('[3]Correpondance  PREPA MARG'!A:A,'Prépa marge'!T1167,'[3]Correpondance  PREPA MARG'!BB:BB),""))</f>
        <v/>
      </c>
      <c r="AC1167" t="str">
        <f>IF(U1167="","",IF(U1167="démarque connue (valeur)",SUMIF('[3]Correpondance  PREPA MARG'!A:A,'Prépa marge'!T1167,'[3]Correpondance  PREPA MARG'!DO:DO),""))</f>
        <v/>
      </c>
      <c r="AD1167" s="2" t="str">
        <f t="shared" si="661"/>
        <v/>
      </c>
      <c r="AF1167" t="s">
        <v>20</v>
      </c>
    </row>
    <row r="1168" spans="1:32">
      <c r="A1168" s="23"/>
      <c r="B1168" s="23"/>
      <c r="C1168" s="59" t="s">
        <v>34</v>
      </c>
      <c r="D1168" s="81">
        <f t="shared" ref="D1168:L1168" si="665">IF(D1155&lt;&gt;0,D1167/D1155,0)</f>
        <v>0</v>
      </c>
      <c r="E1168" s="81">
        <f t="shared" si="665"/>
        <v>0</v>
      </c>
      <c r="F1168" s="81">
        <f t="shared" si="665"/>
        <v>0</v>
      </c>
      <c r="G1168" s="81">
        <f t="shared" si="665"/>
        <v>0</v>
      </c>
      <c r="H1168" s="81">
        <f t="shared" si="665"/>
        <v>0</v>
      </c>
      <c r="I1168" s="81">
        <f t="shared" si="665"/>
        <v>0</v>
      </c>
      <c r="J1168" s="81">
        <f t="shared" si="665"/>
        <v>0</v>
      </c>
      <c r="K1168" s="81">
        <f t="shared" si="665"/>
        <v>0</v>
      </c>
      <c r="L1168" s="81">
        <f t="shared" si="665"/>
        <v>0</v>
      </c>
      <c r="M1168" s="81">
        <f>IF(M1155&lt;&gt;0,M1167/M1155,0)</f>
        <v>0</v>
      </c>
      <c r="N1168" s="81">
        <f>IF(N1155&lt;&gt;0,N1167/N1155,0)</f>
        <v>0</v>
      </c>
      <c r="O1168" s="81">
        <f>IF(O1155&lt;&gt;0,O1167/O1155,0)</f>
        <v>0</v>
      </c>
      <c r="P1168" s="82">
        <f>IF(P1155&lt;&gt;0,P1167/P1155,0)</f>
        <v>0</v>
      </c>
      <c r="Q1168" s="23"/>
      <c r="R1168" s="83" t="s">
        <v>20</v>
      </c>
      <c r="S1168" s="97"/>
      <c r="T1168" s="23" t="str">
        <f>IF(COUNTIF('[3]Correpondance  PREPA MARG'!A:A,'Prépa marge'!C1168)=0,IF(U1167="démarque connue (valeur)","",T1167),'Prépa marge'!C1168)</f>
        <v/>
      </c>
      <c r="U1168" s="23" t="str">
        <f t="shared" si="663"/>
        <v/>
      </c>
      <c r="V1168" t="str">
        <f>IF(U1168="","",IF(U1168="CA HT",SUMIF('[3]Correpondance  PREPA MARG'!A:A,'Prépa marge'!T1168,'[3]Correpondance  PREPA MARG'!CO:CO),""))</f>
        <v/>
      </c>
      <c r="W1168" t="str">
        <f t="shared" si="659"/>
        <v/>
      </c>
      <c r="X1168" t="str">
        <f>IF(U1168="","",IF(AND(U1168="Marge ABACO (valeur)",X1162=""),SUMIF('[3]Correpondance  PREPA MARG'!A:A,'Prépa marge'!T1168,'[3]Correpondance  PREPA MARG'!DB:DB),""))</f>
        <v/>
      </c>
      <c r="Y1168" t="str">
        <f>IF(U1168="","",IF(U1168="Frais accessoires",SUMIF('[3]Correpondance  PREPA MARG'!A:A,'Prépa marge'!T1168,'[3]Correpondance  PREPA MARG'!AO:AO),""))</f>
        <v/>
      </c>
      <c r="Z1168" t="str">
        <f>IF(U1168="","",IF(U1168="Cotisation Centrale",SUMIF('[3]Correpondance  PREPA MARG'!A:A,'Prépa marge'!T1168,'[3]Correpondance  PREPA MARG'!BO:BO),""))</f>
        <v/>
      </c>
      <c r="AA1168" t="str">
        <f>IF(U1168="","",IF(U1168="CA HT REEL",SUMIF('[3]Correpondance  PREPA MARG'!A:A,'Prépa marge'!T1168,'[3]Correpondance  PREPA MARG'!AB:AB),""))</f>
        <v/>
      </c>
      <c r="AB1168" t="str">
        <f>IF(U1168="","",IF(U1168="CAMV REEL",SUMIF('[3]Correpondance  PREPA MARG'!A:A,'Prépa marge'!T1168,'[3]Correpondance  PREPA MARG'!BB:BB),""))</f>
        <v/>
      </c>
      <c r="AC1168" t="str">
        <f>IF(U1168="","",IF(U1168="démarque connue (valeur)",SUMIF('[3]Correpondance  PREPA MARG'!A:A,'Prépa marge'!T1168,'[3]Correpondance  PREPA MARG'!DO:DO),""))</f>
        <v/>
      </c>
      <c r="AD1168" s="2" t="str">
        <f t="shared" si="661"/>
        <v/>
      </c>
      <c r="AF1168" t="s">
        <v>20</v>
      </c>
    </row>
    <row r="1169" spans="1:32">
      <c r="A1169" s="23"/>
      <c r="B1169" s="23"/>
      <c r="C1169" s="59" t="s">
        <v>35</v>
      </c>
      <c r="D1169" s="98">
        <f>D1143-D1155</f>
        <v>0</v>
      </c>
      <c r="E1169" s="98">
        <f>E1143-E1155</f>
        <v>0</v>
      </c>
      <c r="F1169" s="98">
        <f>F1143-F1155</f>
        <v>0</v>
      </c>
      <c r="G1169" s="98">
        <f t="shared" ref="G1169:L1169" si="666">G1143-G1155</f>
        <v>0</v>
      </c>
      <c r="H1169" s="98">
        <f t="shared" si="666"/>
        <v>0</v>
      </c>
      <c r="I1169" s="98">
        <f t="shared" si="666"/>
        <v>0</v>
      </c>
      <c r="J1169" s="98">
        <f t="shared" si="666"/>
        <v>0</v>
      </c>
      <c r="K1169" s="98">
        <f t="shared" si="666"/>
        <v>0</v>
      </c>
      <c r="L1169" s="98">
        <f t="shared" si="666"/>
        <v>0</v>
      </c>
      <c r="M1169" s="98">
        <f>M1143-M1155</f>
        <v>0</v>
      </c>
      <c r="N1169" s="98">
        <f>N1143-N1155</f>
        <v>0</v>
      </c>
      <c r="O1169" s="98">
        <f>O1143-O1155</f>
        <v>0</v>
      </c>
      <c r="P1169" s="74">
        <f>SUM(D1169:O1169)</f>
        <v>0</v>
      </c>
      <c r="Q1169" s="23"/>
      <c r="R1169" s="57" t="s">
        <v>20</v>
      </c>
      <c r="S1169" s="92"/>
      <c r="T1169" s="23" t="str">
        <f>IF(COUNTIF('[3]Correpondance  PREPA MARG'!A:A,'Prépa marge'!C1169)=0,IF(U1168="démarque connue (valeur)","",T1168),'Prépa marge'!C1169)</f>
        <v/>
      </c>
      <c r="U1169" s="23" t="str">
        <f t="shared" si="663"/>
        <v/>
      </c>
      <c r="V1169" t="str">
        <f>IF(U1169="","",IF(U1169="CA HT",SUMIF('[3]Correpondance  PREPA MARG'!A:A,'Prépa marge'!T1169,'[3]Correpondance  PREPA MARG'!CO:CO),""))</f>
        <v/>
      </c>
      <c r="W1169" t="str">
        <f t="shared" si="659"/>
        <v/>
      </c>
      <c r="X1169" t="str">
        <f>IF(U1169="","",IF(AND(U1169="Marge ABACO (valeur)",X1163=""),SUMIF('[3]Correpondance  PREPA MARG'!A:A,'Prépa marge'!T1169,'[3]Correpondance  PREPA MARG'!DB:DB),""))</f>
        <v/>
      </c>
      <c r="Y1169" t="str">
        <f>IF(U1169="","",IF(U1169="Frais accessoires",SUMIF('[3]Correpondance  PREPA MARG'!A:A,'Prépa marge'!T1169,'[3]Correpondance  PREPA MARG'!AO:AO),""))</f>
        <v/>
      </c>
      <c r="Z1169" t="str">
        <f>IF(U1169="","",IF(U1169="Cotisation Centrale",SUMIF('[3]Correpondance  PREPA MARG'!A:A,'Prépa marge'!T1169,'[3]Correpondance  PREPA MARG'!BO:BO),""))</f>
        <v/>
      </c>
      <c r="AA1169" t="str">
        <f>IF(U1169="","",IF(U1169="CA HT REEL",SUMIF('[3]Correpondance  PREPA MARG'!A:A,'Prépa marge'!T1169,'[3]Correpondance  PREPA MARG'!AB:AB),""))</f>
        <v/>
      </c>
      <c r="AB1169" t="str">
        <f>IF(U1169="","",IF(U1169="CAMV REEL",SUMIF('[3]Correpondance  PREPA MARG'!A:A,'Prépa marge'!T1169,'[3]Correpondance  PREPA MARG'!BB:BB),""))</f>
        <v/>
      </c>
      <c r="AC1169" t="str">
        <f>IF(U1169="","",IF(U1169="démarque connue (valeur)",SUMIF('[3]Correpondance  PREPA MARG'!A:A,'Prépa marge'!T1169,'[3]Correpondance  PREPA MARG'!DO:DO),""))</f>
        <v/>
      </c>
      <c r="AD1169" s="2" t="str">
        <f t="shared" si="661"/>
        <v/>
      </c>
      <c r="AF1169" t="s">
        <v>20</v>
      </c>
    </row>
    <row r="1170" spans="1:32">
      <c r="A1170" s="23"/>
      <c r="B1170" s="23"/>
      <c r="C1170" s="59" t="s">
        <v>22</v>
      </c>
      <c r="D1170" s="99">
        <f t="shared" ref="D1170:L1170" si="667">IF(D1155&lt;&gt;0,D1169/D1155,0)</f>
        <v>0</v>
      </c>
      <c r="E1170" s="99">
        <f t="shared" si="667"/>
        <v>0</v>
      </c>
      <c r="F1170" s="99">
        <f t="shared" si="667"/>
        <v>0</v>
      </c>
      <c r="G1170" s="99">
        <f t="shared" si="667"/>
        <v>0</v>
      </c>
      <c r="H1170" s="99">
        <f t="shared" si="667"/>
        <v>0</v>
      </c>
      <c r="I1170" s="99">
        <f t="shared" si="667"/>
        <v>0</v>
      </c>
      <c r="J1170" s="99">
        <f t="shared" si="667"/>
        <v>0</v>
      </c>
      <c r="K1170" s="99">
        <f t="shared" si="667"/>
        <v>0</v>
      </c>
      <c r="L1170" s="99">
        <f t="shared" si="667"/>
        <v>0</v>
      </c>
      <c r="M1170" s="99">
        <f>IF(M1155&lt;&gt;0,M1169/M1155,0)</f>
        <v>0</v>
      </c>
      <c r="N1170" s="99">
        <f>IF(N1155&lt;&gt;0,N1169/N1155,0)</f>
        <v>0</v>
      </c>
      <c r="O1170" s="99">
        <f>IF(O1155&lt;&gt;0,O1169/O1155,0)</f>
        <v>0</v>
      </c>
      <c r="P1170" s="61">
        <f>IF(P1155&lt;&gt;0,P1169/P1155,0)</f>
        <v>0</v>
      </c>
      <c r="Q1170" s="23"/>
      <c r="R1170" s="62" t="s">
        <v>20</v>
      </c>
      <c r="S1170" s="92"/>
      <c r="T1170" s="23" t="str">
        <f>IF(COUNTIF('[3]Correpondance  PREPA MARG'!A:A,'Prépa marge'!C1170)=0,IF(U1169="démarque connue (valeur)","",T1169),'Prépa marge'!C1170)</f>
        <v/>
      </c>
      <c r="U1170" s="23" t="str">
        <f t="shared" si="663"/>
        <v/>
      </c>
      <c r="V1170" t="str">
        <f>IF(U1170="","",IF(U1170="CA HT",SUMIF('[3]Correpondance  PREPA MARG'!A:A,'Prépa marge'!T1170,'[3]Correpondance  PREPA MARG'!CO:CO),""))</f>
        <v/>
      </c>
      <c r="W1170" t="str">
        <f t="shared" si="659"/>
        <v/>
      </c>
      <c r="X1170" t="str">
        <f>IF(U1170="","",IF(AND(U1170="Marge ABACO (valeur)",X1164=""),SUMIF('[3]Correpondance  PREPA MARG'!A:A,'Prépa marge'!T1170,'[3]Correpondance  PREPA MARG'!DB:DB),""))</f>
        <v/>
      </c>
      <c r="Y1170" t="str">
        <f>IF(U1170="","",IF(U1170="Frais accessoires",SUMIF('[3]Correpondance  PREPA MARG'!A:A,'Prépa marge'!T1170,'[3]Correpondance  PREPA MARG'!AO:AO),""))</f>
        <v/>
      </c>
      <c r="Z1170" t="str">
        <f>IF(U1170="","",IF(U1170="Cotisation Centrale",SUMIF('[3]Correpondance  PREPA MARG'!A:A,'Prépa marge'!T1170,'[3]Correpondance  PREPA MARG'!BO:BO),""))</f>
        <v/>
      </c>
      <c r="AA1170" t="str">
        <f>IF(U1170="","",IF(U1170="CA HT REEL",SUMIF('[3]Correpondance  PREPA MARG'!A:A,'Prépa marge'!T1170,'[3]Correpondance  PREPA MARG'!AB:AB),""))</f>
        <v/>
      </c>
      <c r="AB1170" t="str">
        <f>IF(U1170="","",IF(U1170="CAMV REEL",SUMIF('[3]Correpondance  PREPA MARG'!A:A,'Prépa marge'!T1170,'[3]Correpondance  PREPA MARG'!BB:BB),""))</f>
        <v/>
      </c>
      <c r="AC1170" t="str">
        <f>IF(U1170="","",IF(U1170="démarque connue (valeur)",SUMIF('[3]Correpondance  PREPA MARG'!A:A,'Prépa marge'!T1170,'[3]Correpondance  PREPA MARG'!DO:DO),""))</f>
        <v/>
      </c>
      <c r="AD1170" s="2" t="str">
        <f t="shared" si="661"/>
        <v/>
      </c>
      <c r="AF1170" t="s">
        <v>20</v>
      </c>
    </row>
    <row r="1171" spans="1:32">
      <c r="A1171" s="23"/>
      <c r="B1171" s="23"/>
      <c r="C1171" s="100" t="s">
        <v>36</v>
      </c>
      <c r="D1171" s="47">
        <f t="shared" ref="D1171:L1171" si="668">D1151-D1163-D1166-D1167-D1169</f>
        <v>0</v>
      </c>
      <c r="E1171" s="47">
        <f t="shared" si="668"/>
        <v>0</v>
      </c>
      <c r="F1171" s="47">
        <f t="shared" si="668"/>
        <v>0</v>
      </c>
      <c r="G1171" s="47">
        <f t="shared" si="668"/>
        <v>0</v>
      </c>
      <c r="H1171" s="47">
        <f t="shared" si="668"/>
        <v>0</v>
      </c>
      <c r="I1171" s="47">
        <f t="shared" si="668"/>
        <v>0</v>
      </c>
      <c r="J1171" s="47">
        <f t="shared" si="668"/>
        <v>0</v>
      </c>
      <c r="K1171" s="47">
        <f t="shared" si="668"/>
        <v>0</v>
      </c>
      <c r="L1171" s="47">
        <f t="shared" si="668"/>
        <v>0</v>
      </c>
      <c r="M1171" s="47">
        <f>M1151-M1163-M1166-M1167-M1169</f>
        <v>0</v>
      </c>
      <c r="N1171" s="47">
        <f>N1151-N1163-N1166-N1167-N1169</f>
        <v>0</v>
      </c>
      <c r="O1171" s="47">
        <f>O1151-O1163-O1166-O1167-O1169</f>
        <v>0</v>
      </c>
      <c r="P1171" s="101">
        <f>SUM(D1171:O1171)</f>
        <v>0</v>
      </c>
      <c r="Q1171" s="23"/>
      <c r="R1171" s="102" t="s">
        <v>20</v>
      </c>
      <c r="S1171" s="92"/>
      <c r="T1171" s="23" t="str">
        <f>IF(COUNTIF('[3]Correpondance  PREPA MARG'!A:A,'Prépa marge'!C1171)=0,IF(U1170="démarque connue (valeur)","",T1170),'Prépa marge'!C1171)</f>
        <v/>
      </c>
      <c r="U1171" s="23" t="str">
        <f t="shared" si="663"/>
        <v/>
      </c>
      <c r="V1171" t="str">
        <f>IF(U1171="","",IF(U1171="CA HT",SUMIF('[3]Correpondance  PREPA MARG'!A:A,'Prépa marge'!T1171,'[3]Correpondance  PREPA MARG'!CO:CO),""))</f>
        <v/>
      </c>
      <c r="W1171" t="str">
        <f t="shared" si="659"/>
        <v/>
      </c>
      <c r="X1171" t="str">
        <f>IF(U1171="","",IF(AND(U1171="Marge ABACO (valeur)",X1165=""),SUMIF('[3]Correpondance  PREPA MARG'!A:A,'Prépa marge'!T1171,'[3]Correpondance  PREPA MARG'!DB:DB),""))</f>
        <v/>
      </c>
      <c r="Y1171" t="str">
        <f>IF(U1171="","",IF(U1171="Frais accessoires",SUMIF('[3]Correpondance  PREPA MARG'!A:A,'Prépa marge'!T1171,'[3]Correpondance  PREPA MARG'!AO:AO),""))</f>
        <v/>
      </c>
      <c r="Z1171" t="str">
        <f>IF(U1171="","",IF(U1171="Cotisation Centrale",SUMIF('[3]Correpondance  PREPA MARG'!A:A,'Prépa marge'!T1171,'[3]Correpondance  PREPA MARG'!BO:BO),""))</f>
        <v/>
      </c>
      <c r="AA1171" t="str">
        <f>IF(U1171="","",IF(U1171="CA HT REEL",SUMIF('[3]Correpondance  PREPA MARG'!A:A,'Prépa marge'!T1171,'[3]Correpondance  PREPA MARG'!AB:AB),""))</f>
        <v/>
      </c>
      <c r="AB1171" t="str">
        <f>IF(U1171="","",IF(U1171="CAMV REEL",SUMIF('[3]Correpondance  PREPA MARG'!A:A,'Prépa marge'!T1171,'[3]Correpondance  PREPA MARG'!BB:BB),""))</f>
        <v/>
      </c>
      <c r="AC1171" t="str">
        <f>IF(U1171="","",IF(U1171="démarque connue (valeur)",SUMIF('[3]Correpondance  PREPA MARG'!A:A,'Prépa marge'!T1171,'[3]Correpondance  PREPA MARG'!DO:DO),""))</f>
        <v/>
      </c>
      <c r="AD1171" s="2" t="str">
        <f t="shared" si="661"/>
        <v/>
      </c>
      <c r="AF1171" t="s">
        <v>20</v>
      </c>
    </row>
    <row r="1172" spans="1:32">
      <c r="A1172" s="23"/>
      <c r="B1172" s="23"/>
      <c r="C1172" s="50" t="s">
        <v>37</v>
      </c>
      <c r="D1172" s="67">
        <f t="shared" ref="D1172:L1172" si="669">D1164+D1165+D1168+D1170</f>
        <v>1.4999999999999999E-2</v>
      </c>
      <c r="E1172" s="67">
        <f t="shared" si="669"/>
        <v>1.4999999999999999E-2</v>
      </c>
      <c r="F1172" s="67">
        <f t="shared" si="669"/>
        <v>1.4999999999999999E-2</v>
      </c>
      <c r="G1172" s="67">
        <f t="shared" si="669"/>
        <v>1.4999999999999999E-2</v>
      </c>
      <c r="H1172" s="67">
        <f t="shared" si="669"/>
        <v>1.4999999999999999E-2</v>
      </c>
      <c r="I1172" s="67">
        <f t="shared" si="669"/>
        <v>1.4999999999999999E-2</v>
      </c>
      <c r="J1172" s="67">
        <f t="shared" si="669"/>
        <v>1.4999999999999999E-2</v>
      </c>
      <c r="K1172" s="67">
        <f t="shared" si="669"/>
        <v>1.4999999999999999E-2</v>
      </c>
      <c r="L1172" s="67">
        <f t="shared" si="669"/>
        <v>1.4999999999999999E-2</v>
      </c>
      <c r="M1172" s="67">
        <f>M1164+M1165+M1168+M1170</f>
        <v>1.4999999999999999E-2</v>
      </c>
      <c r="N1172" s="67">
        <f>N1164+N1165+N1168+N1170</f>
        <v>1.4999999999999999E-2</v>
      </c>
      <c r="O1172" s="67">
        <f>O1164+O1165+O1168+O1170</f>
        <v>1.4999999999999999E-2</v>
      </c>
      <c r="P1172" s="67">
        <f>P1164+P1165+P1168+P1170</f>
        <v>0</v>
      </c>
      <c r="Q1172" s="23"/>
      <c r="R1172" s="68" t="s">
        <v>20</v>
      </c>
      <c r="S1172" s="92"/>
      <c r="T1172" s="23" t="str">
        <f>IF(COUNTIF('[3]Correpondance  PREPA MARG'!A:A,'Prépa marge'!C1172)=0,IF(U1171="démarque connue (valeur)","",T1171),'Prépa marge'!C1172)</f>
        <v/>
      </c>
      <c r="U1172" s="23" t="str">
        <f t="shared" si="663"/>
        <v/>
      </c>
      <c r="V1172" t="str">
        <f>IF(U1172="","",IF(U1172="CA HT",SUMIF('[3]Correpondance  PREPA MARG'!A:A,'Prépa marge'!T1172,'[3]Correpondance  PREPA MARG'!CO:CO),""))</f>
        <v/>
      </c>
      <c r="W1172" t="str">
        <f t="shared" si="659"/>
        <v/>
      </c>
      <c r="X1172" t="str">
        <f>IF(U1172="","",IF(AND(U1172="Marge ABACO (valeur)",X1166=""),SUMIF('[3]Correpondance  PREPA MARG'!A:A,'Prépa marge'!T1172,'[3]Correpondance  PREPA MARG'!DB:DB),""))</f>
        <v/>
      </c>
      <c r="Y1172" t="str">
        <f>IF(U1172="","",IF(U1172="Frais accessoires",SUMIF('[3]Correpondance  PREPA MARG'!A:A,'Prépa marge'!T1172,'[3]Correpondance  PREPA MARG'!AO:AO),""))</f>
        <v/>
      </c>
      <c r="Z1172" t="str">
        <f>IF(U1172="","",IF(U1172="Cotisation Centrale",SUMIF('[3]Correpondance  PREPA MARG'!A:A,'Prépa marge'!T1172,'[3]Correpondance  PREPA MARG'!BO:BO),""))</f>
        <v/>
      </c>
      <c r="AA1172" t="str">
        <f>IF(U1172="","",IF(U1172="CA HT REEL",SUMIF('[3]Correpondance  PREPA MARG'!A:A,'Prépa marge'!T1172,'[3]Correpondance  PREPA MARG'!AB:AB),""))</f>
        <v/>
      </c>
      <c r="AB1172" t="str">
        <f>IF(U1172="","",IF(U1172="CAMV REEL",SUMIF('[3]Correpondance  PREPA MARG'!A:A,'Prépa marge'!T1172,'[3]Correpondance  PREPA MARG'!BB:BB),""))</f>
        <v/>
      </c>
      <c r="AC1172" t="str">
        <f>IF(U1172="","",IF(U1172="démarque connue (valeur)",SUMIF('[3]Correpondance  PREPA MARG'!A:A,'Prépa marge'!T1172,'[3]Correpondance  PREPA MARG'!DO:DO),""))</f>
        <v/>
      </c>
      <c r="AD1172" s="2" t="str">
        <f t="shared" si="661"/>
        <v/>
      </c>
      <c r="AF1172" t="s">
        <v>20</v>
      </c>
    </row>
    <row r="1173" spans="1:32">
      <c r="A1173" s="23"/>
      <c r="B1173" s="23"/>
      <c r="C1173" s="50" t="s">
        <v>38</v>
      </c>
      <c r="D1173" s="103">
        <f t="shared" ref="D1173:L1173" si="670">D1163+D1166+D1167+D1169</f>
        <v>0</v>
      </c>
      <c r="E1173" s="103">
        <f t="shared" si="670"/>
        <v>0</v>
      </c>
      <c r="F1173" s="103">
        <f t="shared" si="670"/>
        <v>0</v>
      </c>
      <c r="G1173" s="103">
        <f t="shared" si="670"/>
        <v>0</v>
      </c>
      <c r="H1173" s="103">
        <f t="shared" si="670"/>
        <v>0</v>
      </c>
      <c r="I1173" s="103">
        <f t="shared" si="670"/>
        <v>0</v>
      </c>
      <c r="J1173" s="103">
        <f t="shared" si="670"/>
        <v>0</v>
      </c>
      <c r="K1173" s="103">
        <f t="shared" si="670"/>
        <v>0</v>
      </c>
      <c r="L1173" s="103">
        <f t="shared" si="670"/>
        <v>0</v>
      </c>
      <c r="M1173" s="103">
        <f>M1163+M1166+M1167+M1169</f>
        <v>0</v>
      </c>
      <c r="N1173" s="103">
        <f>N1163+N1166+N1167+N1169</f>
        <v>0</v>
      </c>
      <c r="O1173" s="103">
        <f>O1163+O1166+O1167+O1169</f>
        <v>0</v>
      </c>
      <c r="P1173" s="103">
        <f>P1163+P1166+P1167+P1169</f>
        <v>0</v>
      </c>
      <c r="Q1173" s="23"/>
      <c r="R1173" s="104" t="s">
        <v>20</v>
      </c>
      <c r="S1173" s="92"/>
      <c r="T1173" s="23" t="str">
        <f>IF(COUNTIF('[3]Correpondance  PREPA MARG'!A:A,'Prépa marge'!C1173)=0,IF(U1172="démarque connue (valeur)","",T1172),'Prépa marge'!C1173)</f>
        <v/>
      </c>
      <c r="U1173" s="23" t="str">
        <f t="shared" si="663"/>
        <v/>
      </c>
      <c r="V1173" t="str">
        <f>IF(U1173="","",IF(U1173="CA HT",SUMIF('[3]Correpondance  PREPA MARG'!A:A,'Prépa marge'!T1173,'[3]Correpondance  PREPA MARG'!CO:CO),""))</f>
        <v/>
      </c>
      <c r="W1173" t="str">
        <f t="shared" si="659"/>
        <v/>
      </c>
      <c r="X1173" t="str">
        <f>IF(U1173="","",IF(AND(U1173="Marge ABACO (valeur)",X1167=""),SUMIF('[3]Correpondance  PREPA MARG'!A:A,'Prépa marge'!T1173,'[3]Correpondance  PREPA MARG'!DB:DB),""))</f>
        <v/>
      </c>
      <c r="Y1173" t="str">
        <f>IF(U1173="","",IF(U1173="Frais accessoires",SUMIF('[3]Correpondance  PREPA MARG'!A:A,'Prépa marge'!T1173,'[3]Correpondance  PREPA MARG'!AO:AO),""))</f>
        <v/>
      </c>
      <c r="Z1173" t="str">
        <f>IF(U1173="","",IF(U1173="Cotisation Centrale",SUMIF('[3]Correpondance  PREPA MARG'!A:A,'Prépa marge'!T1173,'[3]Correpondance  PREPA MARG'!BO:BO),""))</f>
        <v/>
      </c>
      <c r="AA1173" t="str">
        <f>IF(U1173="","",IF(U1173="CA HT REEL",SUMIF('[3]Correpondance  PREPA MARG'!A:A,'Prépa marge'!T1173,'[3]Correpondance  PREPA MARG'!AB:AB),""))</f>
        <v/>
      </c>
      <c r="AB1173" t="str">
        <f>IF(U1173="","",IF(U1173="CAMV REEL",SUMIF('[3]Correpondance  PREPA MARG'!A:A,'Prépa marge'!T1173,'[3]Correpondance  PREPA MARG'!BB:BB),""))</f>
        <v/>
      </c>
      <c r="AC1173" t="str">
        <f>IF(U1173="","",IF(U1173="démarque connue (valeur)",SUMIF('[3]Correpondance  PREPA MARG'!A:A,'Prépa marge'!T1173,'[3]Correpondance  PREPA MARG'!DO:DO),""))</f>
        <v/>
      </c>
      <c r="AD1173" s="2" t="str">
        <f t="shared" si="661"/>
        <v/>
      </c>
      <c r="AF1173" t="s">
        <v>20</v>
      </c>
    </row>
    <row r="1174" spans="1:32">
      <c r="A1174" s="23"/>
      <c r="B1174" s="23"/>
      <c r="C1174" s="23"/>
      <c r="D1174" s="23"/>
      <c r="E1174" s="23"/>
      <c r="F1174" s="23"/>
      <c r="G1174" s="23"/>
      <c r="H1174" s="23"/>
      <c r="I1174" s="23"/>
      <c r="J1174" s="23"/>
      <c r="K1174" s="23"/>
      <c r="L1174" s="23"/>
      <c r="M1174" s="23"/>
      <c r="N1174" s="23"/>
      <c r="O1174" s="23"/>
      <c r="P1174" s="23"/>
      <c r="Q1174" s="23"/>
      <c r="R1174" s="29" t="s">
        <v>20</v>
      </c>
      <c r="S1174" s="23"/>
      <c r="T1174" s="23" t="str">
        <f>IF(COUNTIF('[3]Correpondance  PREPA MARG'!A:A,'Prépa marge'!C1174)=0,IF(U1173="démarque connue (valeur)","",T1173),'Prépa marge'!C1174)</f>
        <v/>
      </c>
      <c r="U1174" s="23" t="str">
        <f t="shared" si="663"/>
        <v/>
      </c>
      <c r="V1174" t="str">
        <f>IF(U1174="","",IF(U1174="CA HT",SUMIF('[3]Correpondance  PREPA MARG'!A:A,'Prépa marge'!T1174,'[3]Correpondance  PREPA MARG'!CO:CO),""))</f>
        <v/>
      </c>
      <c r="W1174" t="str">
        <f t="shared" si="659"/>
        <v/>
      </c>
      <c r="X1174" t="str">
        <f>IF(U1174="","",IF(AND(U1174="Marge ABACO (valeur)",X1168=""),SUMIF('[3]Correpondance  PREPA MARG'!A:A,'Prépa marge'!T1174,'[3]Correpondance  PREPA MARG'!DB:DB),""))</f>
        <v/>
      </c>
      <c r="Y1174" t="str">
        <f>IF(U1174="","",IF(U1174="Frais accessoires",SUMIF('[3]Correpondance  PREPA MARG'!A:A,'Prépa marge'!T1174,'[3]Correpondance  PREPA MARG'!AO:AO),""))</f>
        <v/>
      </c>
      <c r="Z1174" t="str">
        <f>IF(U1174="","",IF(U1174="Cotisation Centrale",SUMIF('[3]Correpondance  PREPA MARG'!A:A,'Prépa marge'!T1174,'[3]Correpondance  PREPA MARG'!BO:BO),""))</f>
        <v/>
      </c>
      <c r="AA1174" t="str">
        <f>IF(U1174="","",IF(U1174="CA HT REEL",SUMIF('[3]Correpondance  PREPA MARG'!A:A,'Prépa marge'!T1174,'[3]Correpondance  PREPA MARG'!AB:AB),""))</f>
        <v/>
      </c>
      <c r="AB1174" t="str">
        <f>IF(U1174="","",IF(U1174="CAMV REEL",SUMIF('[3]Correpondance  PREPA MARG'!A:A,'Prépa marge'!T1174,'[3]Correpondance  PREPA MARG'!BB:BB),""))</f>
        <v/>
      </c>
      <c r="AC1174" t="str">
        <f>IF(U1174="","",IF(U1174="démarque connue (valeur)",SUMIF('[3]Correpondance  PREPA MARG'!A:A,'Prépa marge'!T1174,'[3]Correpondance  PREPA MARG'!DO:DO),""))</f>
        <v/>
      </c>
      <c r="AD1174" s="2" t="str">
        <f t="shared" si="661"/>
        <v/>
      </c>
      <c r="AF1174" t="s">
        <v>20</v>
      </c>
    </row>
    <row r="1175" spans="1:32">
      <c r="A1175" s="23"/>
      <c r="B1175" s="23"/>
      <c r="C1175" s="30" t="s">
        <v>39</v>
      </c>
      <c r="D1175" s="105"/>
      <c r="E1175" s="105"/>
      <c r="F1175" s="105"/>
      <c r="G1175" s="105"/>
      <c r="H1175" s="105"/>
      <c r="I1175" s="105"/>
      <c r="J1175" s="105"/>
      <c r="K1175" s="105"/>
      <c r="L1175" s="105"/>
      <c r="M1175" s="105"/>
      <c r="N1175" s="105"/>
      <c r="O1175" s="105"/>
      <c r="P1175" s="32"/>
      <c r="Q1175" s="23"/>
      <c r="R1175" s="33" t="s">
        <v>20</v>
      </c>
      <c r="S1175" s="92"/>
      <c r="T1175" s="23" t="str">
        <f>IF(COUNTIF('[3]Correpondance  PREPA MARG'!A:A,'Prépa marge'!C1175)=0,IF(U1174="démarque connue (valeur)","",T1174),'Prépa marge'!C1175)</f>
        <v/>
      </c>
      <c r="U1175" s="23" t="str">
        <f t="shared" si="663"/>
        <v/>
      </c>
      <c r="V1175" t="str">
        <f>IF(U1175="","",IF(U1175="CA HT",SUMIF('[3]Correpondance  PREPA MARG'!A:A,'Prépa marge'!T1175,'[3]Correpondance  PREPA MARG'!CO:CO),""))</f>
        <v/>
      </c>
      <c r="W1175" t="str">
        <f t="shared" si="659"/>
        <v/>
      </c>
      <c r="X1175" t="str">
        <f>IF(U1175="","",IF(AND(U1175="Marge ABACO (valeur)",X1169=""),SUMIF('[3]Correpondance  PREPA MARG'!A:A,'Prépa marge'!T1175,'[3]Correpondance  PREPA MARG'!DB:DB),""))</f>
        <v/>
      </c>
      <c r="Y1175" t="str">
        <f>IF(U1175="","",IF(U1175="Frais accessoires",SUMIF('[3]Correpondance  PREPA MARG'!A:A,'Prépa marge'!T1175,'[3]Correpondance  PREPA MARG'!AO:AO),""))</f>
        <v/>
      </c>
      <c r="Z1175" t="str">
        <f>IF(U1175="","",IF(U1175="Cotisation Centrale",SUMIF('[3]Correpondance  PREPA MARG'!A:A,'Prépa marge'!T1175,'[3]Correpondance  PREPA MARG'!BO:BO),""))</f>
        <v/>
      </c>
      <c r="AA1175" t="str">
        <f>IF(U1175="","",IF(U1175="CA HT REEL",SUMIF('[3]Correpondance  PREPA MARG'!A:A,'Prépa marge'!T1175,'[3]Correpondance  PREPA MARG'!AB:AB),""))</f>
        <v/>
      </c>
      <c r="AB1175" t="str">
        <f>IF(U1175="","",IF(U1175="CAMV REEL",SUMIF('[3]Correpondance  PREPA MARG'!A:A,'Prépa marge'!T1175,'[3]Correpondance  PREPA MARG'!BB:BB),""))</f>
        <v/>
      </c>
      <c r="AC1175" t="str">
        <f>IF(U1175="","",IF(U1175="démarque connue (valeur)",SUMIF('[3]Correpondance  PREPA MARG'!A:A,'Prépa marge'!T1175,'[3]Correpondance  PREPA MARG'!DO:DO),""))</f>
        <v/>
      </c>
      <c r="AD1175" s="2" t="str">
        <f t="shared" si="661"/>
        <v/>
      </c>
      <c r="AF1175" t="s">
        <v>20</v>
      </c>
    </row>
    <row r="1176" spans="1:32">
      <c r="A1176" s="23"/>
      <c r="B1176" s="23"/>
      <c r="C1176" s="106" t="s">
        <v>40</v>
      </c>
      <c r="D1176" s="107">
        <f t="shared" ref="D1176:L1176" si="671">IF(D1155&lt;&gt;0,D1171/D1155,0)</f>
        <v>0</v>
      </c>
      <c r="E1176" s="107">
        <f t="shared" si="671"/>
        <v>0</v>
      </c>
      <c r="F1176" s="107">
        <f t="shared" si="671"/>
        <v>0</v>
      </c>
      <c r="G1176" s="107">
        <f t="shared" si="671"/>
        <v>0</v>
      </c>
      <c r="H1176" s="107">
        <f t="shared" si="671"/>
        <v>0</v>
      </c>
      <c r="I1176" s="107">
        <f t="shared" si="671"/>
        <v>0</v>
      </c>
      <c r="J1176" s="107">
        <f t="shared" si="671"/>
        <v>0</v>
      </c>
      <c r="K1176" s="107">
        <f t="shared" si="671"/>
        <v>0</v>
      </c>
      <c r="L1176" s="107">
        <f t="shared" si="671"/>
        <v>0</v>
      </c>
      <c r="M1176" s="107">
        <f>IF(M1155&lt;&gt;0,M1171/M1155,0)</f>
        <v>0</v>
      </c>
      <c r="N1176" s="107">
        <f>IF(N1155&lt;&gt;0,N1171/N1155,0)</f>
        <v>0</v>
      </c>
      <c r="O1176" s="107">
        <f>IF(O1155&lt;&gt;0,O1171/O1155,0)</f>
        <v>0</v>
      </c>
      <c r="P1176" s="107">
        <f>IF(P1155&lt;&gt;0,P1171/P1155,0)</f>
        <v>0</v>
      </c>
      <c r="Q1176" s="23"/>
      <c r="R1176" s="108" t="s">
        <v>20</v>
      </c>
      <c r="S1176" s="92"/>
      <c r="T1176" s="23" t="str">
        <f>IF(COUNTIF('[3]Correpondance  PREPA MARG'!A:A,'Prépa marge'!C1176)=0,IF(U1175="démarque connue (valeur)","",T1175),'Prépa marge'!C1176)</f>
        <v/>
      </c>
      <c r="U1176" s="23" t="str">
        <f t="shared" si="663"/>
        <v/>
      </c>
      <c r="V1176" t="str">
        <f>IF(U1176="","",IF(U1176="CA HT",SUMIF('[3]Correpondance  PREPA MARG'!A:A,'Prépa marge'!T1176,'[3]Correpondance  PREPA MARG'!CO:CO),""))</f>
        <v/>
      </c>
      <c r="W1176" t="str">
        <f t="shared" si="659"/>
        <v/>
      </c>
      <c r="X1176" t="str">
        <f>IF(U1176="","",IF(AND(U1176="Marge ABACO (valeur)",X1170=""),SUMIF('[3]Correpondance  PREPA MARG'!A:A,'Prépa marge'!T1176,'[3]Correpondance  PREPA MARG'!DB:DB),""))</f>
        <v/>
      </c>
      <c r="Y1176" t="str">
        <f>IF(U1176="","",IF(U1176="Frais accessoires",SUMIF('[3]Correpondance  PREPA MARG'!A:A,'Prépa marge'!T1176,'[3]Correpondance  PREPA MARG'!AO:AO),""))</f>
        <v/>
      </c>
      <c r="Z1176" t="str">
        <f>IF(U1176="","",IF(U1176="Cotisation Centrale",SUMIF('[3]Correpondance  PREPA MARG'!A:A,'Prépa marge'!T1176,'[3]Correpondance  PREPA MARG'!BO:BO),""))</f>
        <v/>
      </c>
      <c r="AA1176" t="str">
        <f>IF(U1176="","",IF(U1176="CA HT REEL",SUMIF('[3]Correpondance  PREPA MARG'!A:A,'Prépa marge'!T1176,'[3]Correpondance  PREPA MARG'!AB:AB),""))</f>
        <v/>
      </c>
      <c r="AB1176" t="str">
        <f>IF(U1176="","",IF(U1176="CAMV REEL",SUMIF('[3]Correpondance  PREPA MARG'!A:A,'Prépa marge'!T1176,'[3]Correpondance  PREPA MARG'!BB:BB),""))</f>
        <v/>
      </c>
      <c r="AC1176" t="str">
        <f>IF(U1176="","",IF(U1176="démarque connue (valeur)",SUMIF('[3]Correpondance  PREPA MARG'!A:A,'Prépa marge'!T1176,'[3]Correpondance  PREPA MARG'!DO:DO),""))</f>
        <v/>
      </c>
      <c r="AD1176" s="2" t="str">
        <f t="shared" si="661"/>
        <v/>
      </c>
      <c r="AF1176" t="s">
        <v>20</v>
      </c>
    </row>
    <row r="1177" spans="1:32">
      <c r="A1177" s="23"/>
      <c r="B1177" s="23"/>
      <c r="C1177" s="109" t="s">
        <v>41</v>
      </c>
      <c r="D1177" s="110">
        <f>D1171</f>
        <v>0</v>
      </c>
      <c r="E1177" s="110">
        <f t="shared" ref="E1177:L1177" si="672">D1177+E1171</f>
        <v>0</v>
      </c>
      <c r="F1177" s="110">
        <f t="shared" si="672"/>
        <v>0</v>
      </c>
      <c r="G1177" s="110">
        <f t="shared" si="672"/>
        <v>0</v>
      </c>
      <c r="H1177" s="110">
        <f t="shared" si="672"/>
        <v>0</v>
      </c>
      <c r="I1177" s="110">
        <f t="shared" si="672"/>
        <v>0</v>
      </c>
      <c r="J1177" s="110">
        <f t="shared" si="672"/>
        <v>0</v>
      </c>
      <c r="K1177" s="110">
        <f t="shared" si="672"/>
        <v>0</v>
      </c>
      <c r="L1177" s="110">
        <f t="shared" si="672"/>
        <v>0</v>
      </c>
      <c r="M1177" s="110">
        <f>L1177+M1171</f>
        <v>0</v>
      </c>
      <c r="N1177" s="110">
        <f>M1177+N1171</f>
        <v>0</v>
      </c>
      <c r="O1177" s="110">
        <f>N1177+O1171</f>
        <v>0</v>
      </c>
      <c r="P1177" s="111"/>
      <c r="Q1177" s="23"/>
      <c r="R1177" s="112" t="s">
        <v>20</v>
      </c>
      <c r="S1177" s="92"/>
      <c r="T1177" s="23" t="str">
        <f>IF(COUNTIF('[3]Correpondance  PREPA MARG'!A:A,'Prépa marge'!C1177)=0,IF(U1176="démarque connue (valeur)","",T1176),'Prépa marge'!C1177)</f>
        <v/>
      </c>
      <c r="U1177" s="23" t="str">
        <f t="shared" si="663"/>
        <v/>
      </c>
      <c r="V1177" t="str">
        <f>IF(U1177="","",IF(U1177="CA HT",SUMIF('[3]Correpondance  PREPA MARG'!A:A,'Prépa marge'!T1177,'[3]Correpondance  PREPA MARG'!CO:CO),""))</f>
        <v/>
      </c>
      <c r="W1177" t="str">
        <f t="shared" si="659"/>
        <v/>
      </c>
      <c r="X1177" t="str">
        <f>IF(U1177="","",IF(AND(U1177="Marge ABACO (valeur)",X1171=""),SUMIF('[3]Correpondance  PREPA MARG'!A:A,'Prépa marge'!T1177,'[3]Correpondance  PREPA MARG'!DB:DB),""))</f>
        <v/>
      </c>
      <c r="Y1177" t="str">
        <f>IF(U1177="","",IF(U1177="Frais accessoires",SUMIF('[3]Correpondance  PREPA MARG'!A:A,'Prépa marge'!T1177,'[3]Correpondance  PREPA MARG'!AO:AO),""))</f>
        <v/>
      </c>
      <c r="Z1177" t="str">
        <f>IF(U1177="","",IF(U1177="Cotisation Centrale",SUMIF('[3]Correpondance  PREPA MARG'!A:A,'Prépa marge'!T1177,'[3]Correpondance  PREPA MARG'!BO:BO),""))</f>
        <v/>
      </c>
      <c r="AA1177" t="str">
        <f>IF(U1177="","",IF(U1177="CA HT REEL",SUMIF('[3]Correpondance  PREPA MARG'!A:A,'Prépa marge'!T1177,'[3]Correpondance  PREPA MARG'!AB:AB),""))</f>
        <v/>
      </c>
      <c r="AB1177" t="str">
        <f>IF(U1177="","",IF(U1177="CAMV REEL",SUMIF('[3]Correpondance  PREPA MARG'!A:A,'Prépa marge'!T1177,'[3]Correpondance  PREPA MARG'!BB:BB),""))</f>
        <v/>
      </c>
      <c r="AC1177" t="str">
        <f>IF(U1177="","",IF(U1177="démarque connue (valeur)",SUMIF('[3]Correpondance  PREPA MARG'!A:A,'Prépa marge'!T1177,'[3]Correpondance  PREPA MARG'!DO:DO),""))</f>
        <v/>
      </c>
      <c r="AD1177" s="2" t="str">
        <f t="shared" si="661"/>
        <v/>
      </c>
      <c r="AF1177" t="s">
        <v>20</v>
      </c>
    </row>
    <row r="1178" spans="1:32">
      <c r="A1178" s="23"/>
      <c r="B1178" s="23"/>
      <c r="C1178" s="109" t="s">
        <v>42</v>
      </c>
      <c r="D1178" s="110">
        <f>D1155</f>
        <v>0</v>
      </c>
      <c r="E1178" s="110">
        <f t="shared" ref="E1178:L1178" si="673">D1178+E1155</f>
        <v>0</v>
      </c>
      <c r="F1178" s="110">
        <f t="shared" si="673"/>
        <v>0</v>
      </c>
      <c r="G1178" s="110">
        <f t="shared" si="673"/>
        <v>0</v>
      </c>
      <c r="H1178" s="110">
        <f t="shared" si="673"/>
        <v>0</v>
      </c>
      <c r="I1178" s="110">
        <f t="shared" si="673"/>
        <v>0</v>
      </c>
      <c r="J1178" s="110">
        <f t="shared" si="673"/>
        <v>0</v>
      </c>
      <c r="K1178" s="110">
        <f t="shared" si="673"/>
        <v>0</v>
      </c>
      <c r="L1178" s="110">
        <f t="shared" si="673"/>
        <v>0</v>
      </c>
      <c r="M1178" s="110">
        <f>L1178+M1155</f>
        <v>0</v>
      </c>
      <c r="N1178" s="110">
        <f>M1178+N1155</f>
        <v>0</v>
      </c>
      <c r="O1178" s="110">
        <f>N1178+O1155</f>
        <v>0</v>
      </c>
      <c r="P1178" s="111"/>
      <c r="Q1178" s="23"/>
      <c r="R1178" s="112" t="s">
        <v>20</v>
      </c>
      <c r="S1178" s="92"/>
      <c r="T1178" s="23" t="str">
        <f>IF(COUNTIF('[3]Correpondance  PREPA MARG'!A:A,'Prépa marge'!C1178)=0,IF(U1177="démarque connue (valeur)","",T1177),'Prépa marge'!C1178)</f>
        <v/>
      </c>
      <c r="U1178" s="23" t="str">
        <f t="shared" si="663"/>
        <v/>
      </c>
      <c r="V1178" t="str">
        <f>IF(U1178="","",IF(U1178="CA HT",SUMIF('[3]Correpondance  PREPA MARG'!A:A,'Prépa marge'!T1178,'[3]Correpondance  PREPA MARG'!CO:CO),""))</f>
        <v/>
      </c>
      <c r="W1178" t="str">
        <f t="shared" si="659"/>
        <v/>
      </c>
      <c r="X1178" t="str">
        <f>IF(U1178="","",IF(AND(U1178="Marge ABACO (valeur)",X1172=""),SUMIF('[3]Correpondance  PREPA MARG'!A:A,'Prépa marge'!T1178,'[3]Correpondance  PREPA MARG'!DB:DB),""))</f>
        <v/>
      </c>
      <c r="Y1178" t="str">
        <f>IF(U1178="","",IF(U1178="Frais accessoires",SUMIF('[3]Correpondance  PREPA MARG'!A:A,'Prépa marge'!T1178,'[3]Correpondance  PREPA MARG'!AO:AO),""))</f>
        <v/>
      </c>
      <c r="Z1178" t="str">
        <f>IF(U1178="","",IF(U1178="Cotisation Centrale",SUMIF('[3]Correpondance  PREPA MARG'!A:A,'Prépa marge'!T1178,'[3]Correpondance  PREPA MARG'!BO:BO),""))</f>
        <v/>
      </c>
      <c r="AA1178" t="str">
        <f>IF(U1178="","",IF(U1178="CA HT REEL",SUMIF('[3]Correpondance  PREPA MARG'!A:A,'Prépa marge'!T1178,'[3]Correpondance  PREPA MARG'!AB:AB),""))</f>
        <v/>
      </c>
      <c r="AB1178" t="str">
        <f>IF(U1178="","",IF(U1178="CAMV REEL",SUMIF('[3]Correpondance  PREPA MARG'!A:A,'Prépa marge'!T1178,'[3]Correpondance  PREPA MARG'!BB:BB),""))</f>
        <v/>
      </c>
      <c r="AC1178" t="str">
        <f>IF(U1178="","",IF(U1178="démarque connue (valeur)",SUMIF('[3]Correpondance  PREPA MARG'!A:A,'Prépa marge'!T1178,'[3]Correpondance  PREPA MARG'!DO:DO),""))</f>
        <v/>
      </c>
      <c r="AD1178" s="2" t="str">
        <f t="shared" si="661"/>
        <v/>
      </c>
      <c r="AF1178" t="s">
        <v>20</v>
      </c>
    </row>
    <row r="1179" spans="1:32" ht="15.75" thickBot="1">
      <c r="A1179" s="23"/>
      <c r="B1179" s="23"/>
      <c r="C1179" s="113" t="s">
        <v>43</v>
      </c>
      <c r="D1179" s="114">
        <f>D1176</f>
        <v>0</v>
      </c>
      <c r="E1179" s="114">
        <f t="shared" ref="E1179:L1179" si="674">IF(E1155&lt;&gt;0,E1177/E1178,0)</f>
        <v>0</v>
      </c>
      <c r="F1179" s="114">
        <f t="shared" si="674"/>
        <v>0</v>
      </c>
      <c r="G1179" s="114">
        <f t="shared" si="674"/>
        <v>0</v>
      </c>
      <c r="H1179" s="114">
        <f t="shared" si="674"/>
        <v>0</v>
      </c>
      <c r="I1179" s="114">
        <f t="shared" si="674"/>
        <v>0</v>
      </c>
      <c r="J1179" s="114">
        <f t="shared" si="674"/>
        <v>0</v>
      </c>
      <c r="K1179" s="114">
        <f t="shared" si="674"/>
        <v>0</v>
      </c>
      <c r="L1179" s="114">
        <f t="shared" si="674"/>
        <v>0</v>
      </c>
      <c r="M1179" s="114">
        <f>IF(M1155&lt;&gt;0,M1177/M1178,0)</f>
        <v>0</v>
      </c>
      <c r="N1179" s="114">
        <f>IF(N1155&lt;&gt;0,N1177/N1178,0)</f>
        <v>0</v>
      </c>
      <c r="O1179" s="114">
        <f>IF(O1155&lt;&gt;0,O1177/O1178,0)</f>
        <v>0</v>
      </c>
      <c r="P1179" s="115"/>
      <c r="Q1179" s="23"/>
      <c r="R1179" s="116" t="s">
        <v>20</v>
      </c>
      <c r="S1179" s="92"/>
      <c r="T1179" s="23" t="str">
        <f>IF(COUNTIF('[3]Correpondance  PREPA MARG'!A:A,'Prépa marge'!C1179)=0,IF(U1178="démarque connue (valeur)","",T1178),'Prépa marge'!C1179)</f>
        <v/>
      </c>
      <c r="U1179" s="23" t="str">
        <f t="shared" si="663"/>
        <v/>
      </c>
      <c r="V1179" t="str">
        <f>IF(U1179="","",IF(U1179="CA HT",SUMIF('[3]Correpondance  PREPA MARG'!A:A,'Prépa marge'!T1179,'[3]Correpondance  PREPA MARG'!CO:CO),""))</f>
        <v/>
      </c>
      <c r="W1179" t="str">
        <f t="shared" si="659"/>
        <v/>
      </c>
      <c r="X1179" t="str">
        <f>IF(U1179="","",IF(AND(U1179="Marge ABACO (valeur)",X1173=""),SUMIF('[3]Correpondance  PREPA MARG'!A:A,'Prépa marge'!T1179,'[3]Correpondance  PREPA MARG'!DB:DB),""))</f>
        <v/>
      </c>
      <c r="Y1179" t="str">
        <f>IF(U1179="","",IF(U1179="Frais accessoires",SUMIF('[3]Correpondance  PREPA MARG'!A:A,'Prépa marge'!T1179,'[3]Correpondance  PREPA MARG'!AO:AO),""))</f>
        <v/>
      </c>
      <c r="Z1179" t="str">
        <f>IF(U1179="","",IF(U1179="Cotisation Centrale",SUMIF('[3]Correpondance  PREPA MARG'!A:A,'Prépa marge'!T1179,'[3]Correpondance  PREPA MARG'!BO:BO),""))</f>
        <v/>
      </c>
      <c r="AA1179" t="str">
        <f>IF(U1179="","",IF(U1179="CA HT REEL",SUMIF('[3]Correpondance  PREPA MARG'!A:A,'Prépa marge'!T1179,'[3]Correpondance  PREPA MARG'!AB:AB),""))</f>
        <v/>
      </c>
      <c r="AB1179" t="str">
        <f>IF(U1179="","",IF(U1179="CAMV REEL",SUMIF('[3]Correpondance  PREPA MARG'!A:A,'Prépa marge'!T1179,'[3]Correpondance  PREPA MARG'!BB:BB),""))</f>
        <v/>
      </c>
      <c r="AC1179" t="str">
        <f>IF(U1179="","",IF(U1179="démarque connue (valeur)",SUMIF('[3]Correpondance  PREPA MARG'!A:A,'Prépa marge'!T1179,'[3]Correpondance  PREPA MARG'!DO:DO),""))</f>
        <v/>
      </c>
      <c r="AD1179" s="2" t="str">
        <f t="shared" si="661"/>
        <v/>
      </c>
      <c r="AF1179" t="s">
        <v>20</v>
      </c>
    </row>
    <row r="1180" spans="1:32" ht="15.75" thickBot="1">
      <c r="A1180" s="23"/>
      <c r="B1180" s="23"/>
      <c r="C1180" s="117" t="s">
        <v>44</v>
      </c>
      <c r="D1180" s="119" t="s">
        <v>11</v>
      </c>
      <c r="E1180" s="119" t="s">
        <v>11</v>
      </c>
      <c r="F1180" s="119" t="s">
        <v>11</v>
      </c>
      <c r="G1180" s="119" t="s">
        <v>11</v>
      </c>
      <c r="H1180" s="119" t="s">
        <v>11</v>
      </c>
      <c r="I1180" s="119" t="s">
        <v>14</v>
      </c>
      <c r="J1180" s="119" t="s">
        <v>11</v>
      </c>
      <c r="K1180" s="119" t="s">
        <v>11</v>
      </c>
      <c r="L1180" s="119" t="s">
        <v>11</v>
      </c>
      <c r="M1180" s="119" t="s">
        <v>11</v>
      </c>
      <c r="N1180" s="119" t="s">
        <v>11</v>
      </c>
      <c r="O1180" s="119" t="s">
        <v>14</v>
      </c>
      <c r="P1180" s="120" t="s">
        <v>14</v>
      </c>
      <c r="Q1180" s="23"/>
      <c r="R1180" s="121" t="s">
        <v>20</v>
      </c>
      <c r="S1180" s="92"/>
      <c r="T1180" s="23" t="str">
        <f>IF(COUNTIF('[3]Correpondance  PREPA MARG'!A:A,'Prépa marge'!C1180)=0,IF(U1179="démarque connue (valeur)","",T1179),'Prépa marge'!C1180)</f>
        <v/>
      </c>
      <c r="U1180" s="23" t="str">
        <f t="shared" si="663"/>
        <v/>
      </c>
      <c r="V1180" t="str">
        <f>IF(U1180="","",IF(U1180="CA HT",SUMIF('[3]Correpondance  PREPA MARG'!A:A,'Prépa marge'!T1180,'[3]Correpondance  PREPA MARG'!CO:CO),""))</f>
        <v/>
      </c>
      <c r="W1180" t="str">
        <f t="shared" si="659"/>
        <v/>
      </c>
      <c r="X1180" t="str">
        <f>IF(U1180="","",IF(AND(U1180="Marge ABACO (valeur)",X1174=""),SUMIF('[3]Correpondance  PREPA MARG'!A:A,'Prépa marge'!T1180,'[3]Correpondance  PREPA MARG'!DB:DB),""))</f>
        <v/>
      </c>
      <c r="Y1180" t="str">
        <f>IF(U1180="","",IF(U1180="Frais accessoires",SUMIF('[3]Correpondance  PREPA MARG'!A:A,'Prépa marge'!T1180,'[3]Correpondance  PREPA MARG'!AO:AO),""))</f>
        <v/>
      </c>
      <c r="Z1180" t="str">
        <f>IF(U1180="","",IF(U1180="Cotisation Centrale",SUMIF('[3]Correpondance  PREPA MARG'!A:A,'Prépa marge'!T1180,'[3]Correpondance  PREPA MARG'!BO:BO),""))</f>
        <v/>
      </c>
      <c r="AA1180" t="str">
        <f>IF(U1180="","",IF(U1180="CA HT REEL",SUMIF('[3]Correpondance  PREPA MARG'!A:A,'Prépa marge'!T1180,'[3]Correpondance  PREPA MARG'!AB:AB),""))</f>
        <v/>
      </c>
      <c r="AB1180" t="str">
        <f>IF(U1180="","",IF(U1180="CAMV REEL",SUMIF('[3]Correpondance  PREPA MARG'!A:A,'Prépa marge'!T1180,'[3]Correpondance  PREPA MARG'!BB:BB),""))</f>
        <v/>
      </c>
      <c r="AC1180" t="str">
        <f>IF(U1180="","",IF(U1180="démarque connue (valeur)",SUMIF('[3]Correpondance  PREPA MARG'!A:A,'Prépa marge'!T1180,'[3]Correpondance  PREPA MARG'!DO:DO),""))</f>
        <v/>
      </c>
      <c r="AD1180" s="2" t="str">
        <f t="shared" si="661"/>
        <v/>
      </c>
      <c r="AF1180" t="s">
        <v>20</v>
      </c>
    </row>
    <row r="1181" spans="1:32">
      <c r="A1181" s="23"/>
      <c r="B1181" s="23"/>
      <c r="C1181" s="23"/>
      <c r="D1181" s="23"/>
      <c r="E1181" s="23"/>
      <c r="F1181" s="23"/>
      <c r="G1181" s="23"/>
      <c r="H1181" s="23"/>
      <c r="I1181" s="23"/>
      <c r="J1181" s="23"/>
      <c r="K1181" s="23"/>
      <c r="L1181" s="23"/>
      <c r="M1181" s="23"/>
      <c r="N1181" s="23"/>
      <c r="O1181" s="23"/>
      <c r="P1181" s="23"/>
      <c r="Q1181" s="23"/>
      <c r="R1181" s="29" t="s">
        <v>20</v>
      </c>
      <c r="S1181" s="92"/>
      <c r="T1181" s="23" t="str">
        <f>IF(COUNTIF('[3]Correpondance  PREPA MARG'!A:A,'Prépa marge'!C1181)=0,IF(U1180="démarque connue (valeur)","",T1180),'Prépa marge'!C1181)</f>
        <v/>
      </c>
      <c r="U1181" s="23" t="str">
        <f t="shared" si="663"/>
        <v/>
      </c>
      <c r="V1181" t="str">
        <f>IF(U1181="","",IF(U1181="CA HT",SUMIF('[3]Correpondance  PREPA MARG'!A:A,'Prépa marge'!T1181,'[3]Correpondance  PREPA MARG'!CO:CO),""))</f>
        <v/>
      </c>
      <c r="W1181" t="str">
        <f t="shared" si="659"/>
        <v/>
      </c>
      <c r="X1181" t="str">
        <f>IF(U1181="","",IF(AND(U1181="Marge ABACO (valeur)",X1175=""),SUMIF('[3]Correpondance  PREPA MARG'!A:A,'Prépa marge'!T1181,'[3]Correpondance  PREPA MARG'!DB:DB),""))</f>
        <v/>
      </c>
      <c r="Y1181" t="str">
        <f>IF(U1181="","",IF(U1181="Frais accessoires",SUMIF('[3]Correpondance  PREPA MARG'!A:A,'Prépa marge'!T1181,'[3]Correpondance  PREPA MARG'!AO:AO),""))</f>
        <v/>
      </c>
      <c r="Z1181" t="str">
        <f>IF(U1181="","",IF(U1181="Cotisation Centrale",SUMIF('[3]Correpondance  PREPA MARG'!A:A,'Prépa marge'!T1181,'[3]Correpondance  PREPA MARG'!BO:BO),""))</f>
        <v/>
      </c>
      <c r="AA1181" t="str">
        <f>IF(U1181="","",IF(U1181="CA HT REEL",SUMIF('[3]Correpondance  PREPA MARG'!A:A,'Prépa marge'!T1181,'[3]Correpondance  PREPA MARG'!AB:AB),""))</f>
        <v/>
      </c>
      <c r="AB1181" t="str">
        <f>IF(U1181="","",IF(U1181="CAMV REEL",SUMIF('[3]Correpondance  PREPA MARG'!A:A,'Prépa marge'!T1181,'[3]Correpondance  PREPA MARG'!BB:BB),""))</f>
        <v/>
      </c>
      <c r="AC1181" t="str">
        <f>IF(U1181="","",IF(U1181="démarque connue (valeur)",SUMIF('[3]Correpondance  PREPA MARG'!A:A,'Prépa marge'!T1181,'[3]Correpondance  PREPA MARG'!DO:DO),""))</f>
        <v/>
      </c>
      <c r="AD1181" s="2" t="str">
        <f t="shared" si="661"/>
        <v/>
      </c>
      <c r="AF1181" t="s">
        <v>20</v>
      </c>
    </row>
    <row r="1182" spans="1:32">
      <c r="A1182" s="23"/>
      <c r="B1182" s="23"/>
      <c r="C1182" s="24" t="str">
        <f>[2]Rens!$C$44</f>
        <v>Brun</v>
      </c>
      <c r="D1182" s="26">
        <f>+D1140</f>
        <v>41943</v>
      </c>
      <c r="E1182" s="26">
        <f t="shared" ref="E1182:L1182" si="675">DATE(YEAR(D1182),MONTH(D1182)+2,0)</f>
        <v>41973</v>
      </c>
      <c r="F1182" s="26">
        <f t="shared" si="675"/>
        <v>42004</v>
      </c>
      <c r="G1182" s="26">
        <f t="shared" si="675"/>
        <v>42035</v>
      </c>
      <c r="H1182" s="26">
        <f t="shared" si="675"/>
        <v>42063</v>
      </c>
      <c r="I1182" s="26">
        <f t="shared" si="675"/>
        <v>42094</v>
      </c>
      <c r="J1182" s="26">
        <f t="shared" si="675"/>
        <v>42124</v>
      </c>
      <c r="K1182" s="26">
        <f t="shared" si="675"/>
        <v>42155</v>
      </c>
      <c r="L1182" s="26">
        <f t="shared" si="675"/>
        <v>42185</v>
      </c>
      <c r="M1182" s="26">
        <f>DATE(YEAR(L1182),MONTH(L1182)+2,0)</f>
        <v>42216</v>
      </c>
      <c r="N1182" s="26">
        <f>DATE(YEAR(M1182),MONTH(M1182)+2,0)</f>
        <v>42247</v>
      </c>
      <c r="O1182" s="26">
        <f>DATE(YEAR(N1182),MONTH(N1182)+2,0)</f>
        <v>42277</v>
      </c>
      <c r="P1182" s="27" t="s">
        <v>16</v>
      </c>
      <c r="Q1182" s="23"/>
      <c r="R1182" s="28" t="s">
        <v>20</v>
      </c>
      <c r="S1182" s="23"/>
      <c r="T1182" s="23" t="str">
        <f>IF(COUNTIF('[3]Correpondance  PREPA MARG'!A:A,'Prépa marge'!C1182)=0,IF(U1181="démarque connue (valeur)","",T1181),'Prépa marge'!C1182)</f>
        <v>Brun</v>
      </c>
      <c r="U1182" s="23" t="str">
        <f t="shared" si="663"/>
        <v/>
      </c>
      <c r="V1182" t="str">
        <f>IF(U1182="","",IF(U1182="CA HT",SUMIF('[3]Correpondance  PREPA MARG'!A:A,'Prépa marge'!T1182,'[3]Correpondance  PREPA MARG'!CO:CO),""))</f>
        <v/>
      </c>
      <c r="W1182" t="str">
        <f t="shared" si="659"/>
        <v/>
      </c>
      <c r="X1182" t="str">
        <f>IF(U1182="","",IF(AND(U1182="Marge ABACO (valeur)",X1176=""),SUMIF('[3]Correpondance  PREPA MARG'!A:A,'Prépa marge'!T1182,'[3]Correpondance  PREPA MARG'!DB:DB),""))</f>
        <v/>
      </c>
      <c r="Y1182" t="str">
        <f>IF(U1182="","",IF(U1182="Frais accessoires",SUMIF('[3]Correpondance  PREPA MARG'!A:A,'Prépa marge'!T1182,'[3]Correpondance  PREPA MARG'!AO:AO),""))</f>
        <v/>
      </c>
      <c r="Z1182" t="str">
        <f>IF(U1182="","",IF(U1182="Cotisation Centrale",SUMIF('[3]Correpondance  PREPA MARG'!A:A,'Prépa marge'!T1182,'[3]Correpondance  PREPA MARG'!BO:BO),""))</f>
        <v/>
      </c>
      <c r="AA1182" t="str">
        <f>IF(U1182="","",IF(U1182="CA HT REEL",SUMIF('[3]Correpondance  PREPA MARG'!A:A,'Prépa marge'!T1182,'[3]Correpondance  PREPA MARG'!AB:AB),""))</f>
        <v/>
      </c>
      <c r="AB1182" t="str">
        <f>IF(U1182="","",IF(U1182="CAMV REEL",SUMIF('[3]Correpondance  PREPA MARG'!A:A,'Prépa marge'!T1182,'[3]Correpondance  PREPA MARG'!BB:BB),""))</f>
        <v/>
      </c>
      <c r="AC1182" t="str">
        <f>IF(U1182="","",IF(U1182="démarque connue (valeur)",SUMIF('[3]Correpondance  PREPA MARG'!A:A,'Prépa marge'!T1182,'[3]Correpondance  PREPA MARG'!DO:DO),""))</f>
        <v/>
      </c>
      <c r="AD1182" s="2" t="str">
        <f t="shared" si="661"/>
        <v/>
      </c>
      <c r="AF1182" t="s">
        <v>20</v>
      </c>
    </row>
    <row r="1183" spans="1:32">
      <c r="A1183" s="23"/>
      <c r="B1183" s="23"/>
      <c r="C1183" s="23"/>
      <c r="D1183" s="23"/>
      <c r="E1183" s="23"/>
      <c r="F1183" s="23"/>
      <c r="G1183" s="23"/>
      <c r="H1183" s="23"/>
      <c r="I1183" s="23"/>
      <c r="J1183" s="23"/>
      <c r="K1183" s="23"/>
      <c r="L1183" s="23"/>
      <c r="M1183" s="23"/>
      <c r="N1183" s="23"/>
      <c r="O1183" s="23"/>
      <c r="P1183" s="23"/>
      <c r="Q1183" s="23"/>
      <c r="R1183" s="29" t="s">
        <v>20</v>
      </c>
      <c r="S1183" s="23"/>
      <c r="T1183" s="23" t="str">
        <f>IF(COUNTIF('[3]Correpondance  PREPA MARG'!A:A,'Prépa marge'!C1183)=0,IF(U1182="démarque connue (valeur)","",T1182),'Prépa marge'!C1183)</f>
        <v>Brun</v>
      </c>
      <c r="U1183" s="23" t="str">
        <f t="shared" si="663"/>
        <v/>
      </c>
      <c r="V1183" t="str">
        <f>IF(U1183="","",IF(U1183="CA HT",SUMIF('[3]Correpondance  PREPA MARG'!A:A,'Prépa marge'!T1183,'[3]Correpondance  PREPA MARG'!CO:CO),""))</f>
        <v/>
      </c>
      <c r="W1183" t="str">
        <f t="shared" si="659"/>
        <v/>
      </c>
      <c r="X1183" t="str">
        <f>IF(U1183="","",IF(AND(U1183="Marge ABACO (valeur)",X1177=""),SUMIF('[3]Correpondance  PREPA MARG'!A:A,'Prépa marge'!T1183,'[3]Correpondance  PREPA MARG'!DB:DB),""))</f>
        <v/>
      </c>
      <c r="Y1183" t="str">
        <f>IF(U1183="","",IF(U1183="Frais accessoires",SUMIF('[3]Correpondance  PREPA MARG'!A:A,'Prépa marge'!T1183,'[3]Correpondance  PREPA MARG'!AO:AO),""))</f>
        <v/>
      </c>
      <c r="Z1183" t="str">
        <f>IF(U1183="","",IF(U1183="Cotisation Centrale",SUMIF('[3]Correpondance  PREPA MARG'!A:A,'Prépa marge'!T1183,'[3]Correpondance  PREPA MARG'!BO:BO),""))</f>
        <v/>
      </c>
      <c r="AA1183" t="str">
        <f>IF(U1183="","",IF(U1183="CA HT REEL",SUMIF('[3]Correpondance  PREPA MARG'!A:A,'Prépa marge'!T1183,'[3]Correpondance  PREPA MARG'!AB:AB),""))</f>
        <v/>
      </c>
      <c r="AB1183" t="str">
        <f>IF(U1183="","",IF(U1183="CAMV REEL",SUMIF('[3]Correpondance  PREPA MARG'!A:A,'Prépa marge'!T1183,'[3]Correpondance  PREPA MARG'!BB:BB),""))</f>
        <v/>
      </c>
      <c r="AC1183" t="str">
        <f>IF(U1183="","",IF(U1183="démarque connue (valeur)",SUMIF('[3]Correpondance  PREPA MARG'!A:A,'Prépa marge'!T1183,'[3]Correpondance  PREPA MARG'!DO:DO),""))</f>
        <v/>
      </c>
      <c r="AD1183" s="2" t="str">
        <f t="shared" si="661"/>
        <v/>
      </c>
      <c r="AF1183" t="s">
        <v>20</v>
      </c>
    </row>
    <row r="1184" spans="1:32" ht="15.75" thickBot="1">
      <c r="A1184" s="23"/>
      <c r="B1184" s="23"/>
      <c r="C1184" s="30" t="s">
        <v>18</v>
      </c>
      <c r="D1184" s="31"/>
      <c r="E1184" s="31"/>
      <c r="F1184" s="31"/>
      <c r="G1184" s="31"/>
      <c r="H1184" s="31"/>
      <c r="I1184" s="31"/>
      <c r="J1184" s="31"/>
      <c r="K1184" s="31"/>
      <c r="L1184" s="31"/>
      <c r="M1184" s="31"/>
      <c r="N1184" s="31"/>
      <c r="O1184" s="31"/>
      <c r="P1184" s="32"/>
      <c r="Q1184" s="23"/>
      <c r="R1184" s="33" t="s">
        <v>20</v>
      </c>
      <c r="S1184" s="23"/>
      <c r="T1184" s="23" t="str">
        <f>IF(COUNTIF('[3]Correpondance  PREPA MARG'!A:A,'Prépa marge'!C1184)=0,IF(U1183="démarque connue (valeur)","",T1183),'Prépa marge'!C1184)</f>
        <v>Brun</v>
      </c>
      <c r="U1184" s="23" t="str">
        <f t="shared" si="663"/>
        <v/>
      </c>
      <c r="V1184" t="str">
        <f>IF(U1184="","",IF(U1184="CA HT",SUMIF('[3]Correpondance  PREPA MARG'!A:A,'Prépa marge'!T1184,'[3]Correpondance  PREPA MARG'!CO:CO),""))</f>
        <v/>
      </c>
      <c r="W1184" t="str">
        <f t="shared" si="659"/>
        <v/>
      </c>
      <c r="X1184" t="str">
        <f>IF(U1184="","",IF(AND(U1184="Marge ABACO (valeur)",X1178=""),SUMIF('[3]Correpondance  PREPA MARG'!A:A,'Prépa marge'!T1184,'[3]Correpondance  PREPA MARG'!DB:DB),""))</f>
        <v/>
      </c>
      <c r="Y1184" t="str">
        <f>IF(U1184="","",IF(U1184="Frais accessoires",SUMIF('[3]Correpondance  PREPA MARG'!A:A,'Prépa marge'!T1184,'[3]Correpondance  PREPA MARG'!AO:AO),""))</f>
        <v/>
      </c>
      <c r="Z1184" t="str">
        <f>IF(U1184="","",IF(U1184="Cotisation Centrale",SUMIF('[3]Correpondance  PREPA MARG'!A:A,'Prépa marge'!T1184,'[3]Correpondance  PREPA MARG'!BO:BO),""))</f>
        <v/>
      </c>
      <c r="AA1184" t="str">
        <f>IF(U1184="","",IF(U1184="CA HT REEL",SUMIF('[3]Correpondance  PREPA MARG'!A:A,'Prépa marge'!T1184,'[3]Correpondance  PREPA MARG'!AB:AB),""))</f>
        <v/>
      </c>
      <c r="AB1184" t="str">
        <f>IF(U1184="","",IF(U1184="CAMV REEL",SUMIF('[3]Correpondance  PREPA MARG'!A:A,'Prépa marge'!T1184,'[3]Correpondance  PREPA MARG'!BB:BB),""))</f>
        <v/>
      </c>
      <c r="AC1184" t="str">
        <f>IF(U1184="","",IF(U1184="démarque connue (valeur)",SUMIF('[3]Correpondance  PREPA MARG'!A:A,'Prépa marge'!T1184,'[3]Correpondance  PREPA MARG'!DO:DO),""))</f>
        <v/>
      </c>
      <c r="AD1184" s="2" t="str">
        <f t="shared" si="661"/>
        <v/>
      </c>
      <c r="AF1184" t="s">
        <v>20</v>
      </c>
    </row>
    <row r="1185" spans="1:32">
      <c r="A1185" s="23"/>
      <c r="B1185" s="23"/>
      <c r="C1185" s="34" t="s">
        <v>0</v>
      </c>
      <c r="D1185" s="35"/>
      <c r="E1185" s="36"/>
      <c r="F1185" s="36"/>
      <c r="G1185" s="36"/>
      <c r="H1185" s="36"/>
      <c r="I1185" s="36"/>
      <c r="J1185" s="36"/>
      <c r="K1185" s="36"/>
      <c r="L1185" s="36"/>
      <c r="M1185" s="36"/>
      <c r="N1185" s="36"/>
      <c r="O1185" s="37"/>
      <c r="P1185" s="38">
        <f>SUM(D1185:O1185)</f>
        <v>0</v>
      </c>
      <c r="Q1185" s="23"/>
      <c r="R1185" s="39">
        <v>50793</v>
      </c>
      <c r="S1185" s="23"/>
      <c r="T1185" s="23" t="str">
        <f>IF(COUNTIF('[3]Correpondance  PREPA MARG'!A:A,'Prépa marge'!C1185)=0,IF(U1184="démarque connue (valeur)","",T1184),'Prépa marge'!C1185)</f>
        <v>Brun</v>
      </c>
      <c r="U1185" s="23" t="str">
        <f t="shared" si="663"/>
        <v>CA HT</v>
      </c>
      <c r="V1185">
        <f ca="1">IF(U1185="","",IF(U1185="CA HT",SUMIF('[3]Correpondance  PREPA MARG'!A:A,'Prépa marge'!T1185,'[3]Correpondance  PREPA MARG'!CO:CO),""))</f>
        <v>0</v>
      </c>
      <c r="W1185" t="str">
        <f t="shared" si="659"/>
        <v/>
      </c>
      <c r="X1185" t="str">
        <f>IF(U1185="","",IF(AND(U1185="Marge ABACO (valeur)",X1179=""),SUMIF('[3]Correpondance  PREPA MARG'!A:A,'Prépa marge'!T1185,'[3]Correpondance  PREPA MARG'!DB:DB),""))</f>
        <v/>
      </c>
      <c r="Y1185" t="str">
        <f>IF(U1185="","",IF(U1185="Frais accessoires",SUMIF('[3]Correpondance  PREPA MARG'!A:A,'Prépa marge'!T1185,'[3]Correpondance  PREPA MARG'!AO:AO),""))</f>
        <v/>
      </c>
      <c r="Z1185" t="str">
        <f>IF(U1185="","",IF(U1185="Cotisation Centrale",SUMIF('[3]Correpondance  PREPA MARG'!A:A,'Prépa marge'!T1185,'[3]Correpondance  PREPA MARG'!BO:BO),""))</f>
        <v/>
      </c>
      <c r="AA1185" t="str">
        <f>IF(U1185="","",IF(U1185="CA HT REEL",SUMIF('[3]Correpondance  PREPA MARG'!A:A,'Prépa marge'!T1185,'[3]Correpondance  PREPA MARG'!AB:AB),""))</f>
        <v/>
      </c>
      <c r="AB1185" t="str">
        <f>IF(U1185="","",IF(U1185="CAMV REEL",SUMIF('[3]Correpondance  PREPA MARG'!A:A,'Prépa marge'!T1185,'[3]Correpondance  PREPA MARG'!BB:BB),""))</f>
        <v/>
      </c>
      <c r="AC1185" t="str">
        <f>IF(U1185="","",IF(U1185="démarque connue (valeur)",SUMIF('[3]Correpondance  PREPA MARG'!A:A,'Prépa marge'!T1185,'[3]Correpondance  PREPA MARG'!DO:DO),""))</f>
        <v/>
      </c>
      <c r="AD1185" s="2" t="str">
        <f t="shared" ca="1" si="661"/>
        <v/>
      </c>
      <c r="AF1185">
        <v>48979</v>
      </c>
    </row>
    <row r="1186" spans="1:32" ht="15.75" thickBot="1">
      <c r="A1186" s="23"/>
      <c r="B1186" s="23"/>
      <c r="C1186" s="40" t="s">
        <v>1</v>
      </c>
      <c r="D1186" s="41"/>
      <c r="E1186" s="42"/>
      <c r="F1186" s="42"/>
      <c r="G1186" s="42"/>
      <c r="H1186" s="42"/>
      <c r="I1186" s="42"/>
      <c r="J1186" s="42"/>
      <c r="K1186" s="42"/>
      <c r="L1186" s="42"/>
      <c r="M1186" s="42"/>
      <c r="N1186" s="42"/>
      <c r="O1186" s="43"/>
      <c r="P1186" s="44">
        <f>SUM(D1186:O1186)</f>
        <v>0</v>
      </c>
      <c r="Q1186" s="23"/>
      <c r="R1186" s="45">
        <v>50489</v>
      </c>
      <c r="S1186" s="23"/>
      <c r="T1186" s="23" t="str">
        <f>IF(COUNTIF('[3]Correpondance  PREPA MARG'!A:A,'Prépa marge'!C1186)=0,IF(U1185="démarque connue (valeur)","",T1185),'Prépa marge'!C1186)</f>
        <v>Brun</v>
      </c>
      <c r="U1186" s="23" t="str">
        <f t="shared" si="663"/>
        <v>PRMV ABACO</v>
      </c>
      <c r="V1186" t="str">
        <f>IF(U1186="","",IF(U1186="CA HT",SUMIF('[3]Correpondance  PREPA MARG'!A:A,'Prépa marge'!T1186,'[3]Correpondance  PREPA MARG'!CO:CO),""))</f>
        <v/>
      </c>
      <c r="W1186">
        <f t="shared" ca="1" si="659"/>
        <v>0</v>
      </c>
      <c r="X1186" t="str">
        <f>IF(U1186="","",IF(AND(U1186="Marge ABACO (valeur)",X1180=""),SUMIF('[3]Correpondance  PREPA MARG'!A:A,'Prépa marge'!T1186,'[3]Correpondance  PREPA MARG'!DB:DB),""))</f>
        <v/>
      </c>
      <c r="Y1186" t="str">
        <f>IF(U1186="","",IF(U1186="Frais accessoires",SUMIF('[3]Correpondance  PREPA MARG'!A:A,'Prépa marge'!T1186,'[3]Correpondance  PREPA MARG'!AO:AO),""))</f>
        <v/>
      </c>
      <c r="Z1186" t="str">
        <f>IF(U1186="","",IF(U1186="Cotisation Centrale",SUMIF('[3]Correpondance  PREPA MARG'!A:A,'Prépa marge'!T1186,'[3]Correpondance  PREPA MARG'!BO:BO),""))</f>
        <v/>
      </c>
      <c r="AA1186" t="str">
        <f>IF(U1186="","",IF(U1186="CA HT REEL",SUMIF('[3]Correpondance  PREPA MARG'!A:A,'Prépa marge'!T1186,'[3]Correpondance  PREPA MARG'!AB:AB),""))</f>
        <v/>
      </c>
      <c r="AB1186" t="str">
        <f>IF(U1186="","",IF(U1186="CAMV REEL",SUMIF('[3]Correpondance  PREPA MARG'!A:A,'Prépa marge'!T1186,'[3]Correpondance  PREPA MARG'!BB:BB),""))</f>
        <v/>
      </c>
      <c r="AC1186" t="str">
        <f>IF(U1186="","",IF(U1186="démarque connue (valeur)",SUMIF('[3]Correpondance  PREPA MARG'!A:A,'Prépa marge'!T1186,'[3]Correpondance  PREPA MARG'!DO:DO),""))</f>
        <v/>
      </c>
      <c r="AD1186" s="2" t="str">
        <f t="shared" ca="1" si="661"/>
        <v/>
      </c>
      <c r="AF1186">
        <v>49705</v>
      </c>
    </row>
    <row r="1187" spans="1:32">
      <c r="A1187" s="23"/>
      <c r="B1187" s="23"/>
      <c r="C1187" s="46" t="s">
        <v>19</v>
      </c>
      <c r="D1187" s="47">
        <f t="shared" ref="D1187:L1187" si="676">D1185-D1186</f>
        <v>0</v>
      </c>
      <c r="E1187" s="47">
        <f t="shared" si="676"/>
        <v>0</v>
      </c>
      <c r="F1187" s="47">
        <f t="shared" si="676"/>
        <v>0</v>
      </c>
      <c r="G1187" s="47">
        <f t="shared" si="676"/>
        <v>0</v>
      </c>
      <c r="H1187" s="47">
        <f t="shared" si="676"/>
        <v>0</v>
      </c>
      <c r="I1187" s="47">
        <f t="shared" si="676"/>
        <v>0</v>
      </c>
      <c r="J1187" s="47">
        <f t="shared" si="676"/>
        <v>0</v>
      </c>
      <c r="K1187" s="47">
        <f t="shared" si="676"/>
        <v>0</v>
      </c>
      <c r="L1187" s="47">
        <f t="shared" si="676"/>
        <v>0</v>
      </c>
      <c r="M1187" s="47">
        <f>M1185-M1186</f>
        <v>0</v>
      </c>
      <c r="N1187" s="47">
        <f>N1185-N1186</f>
        <v>0</v>
      </c>
      <c r="O1187" s="47">
        <f>O1185-O1186</f>
        <v>0</v>
      </c>
      <c r="P1187" s="48">
        <f>P1185-P1186</f>
        <v>0</v>
      </c>
      <c r="Q1187" s="23"/>
      <c r="R1187" s="49" t="s">
        <v>20</v>
      </c>
      <c r="S1187" s="23"/>
      <c r="T1187" s="23" t="str">
        <f>IF(COUNTIF('[3]Correpondance  PREPA MARG'!A:A,'Prépa marge'!C1187)=0,IF(U1186="démarque connue (valeur)","",T1186),'Prépa marge'!C1187)</f>
        <v>Brun</v>
      </c>
      <c r="U1187" s="23" t="str">
        <f t="shared" si="663"/>
        <v>Marge ABACO (valeur)</v>
      </c>
      <c r="V1187" t="str">
        <f>IF(U1187="","",IF(U1187="CA HT",SUMIF('[3]Correpondance  PREPA MARG'!A:A,'Prépa marge'!T1187,'[3]Correpondance  PREPA MARG'!CO:CO),""))</f>
        <v/>
      </c>
      <c r="W1187" t="str">
        <f t="shared" si="659"/>
        <v/>
      </c>
      <c r="X1187">
        <f ca="1">IF(U1187="","",IF(AND(U1187="Marge ABACO (valeur)",X1181=""),SUMIF('[3]Correpondance  PREPA MARG'!A:A,'Prépa marge'!T1187,'[3]Correpondance  PREPA MARG'!DB:DB),""))</f>
        <v>0</v>
      </c>
      <c r="Y1187" t="str">
        <f>IF(U1187="","",IF(U1187="Frais accessoires",SUMIF('[3]Correpondance  PREPA MARG'!A:A,'Prépa marge'!T1187,'[3]Correpondance  PREPA MARG'!AO:AO),""))</f>
        <v/>
      </c>
      <c r="Z1187" t="str">
        <f>IF(U1187="","",IF(U1187="Cotisation Centrale",SUMIF('[3]Correpondance  PREPA MARG'!A:A,'Prépa marge'!T1187,'[3]Correpondance  PREPA MARG'!BO:BO),""))</f>
        <v/>
      </c>
      <c r="AA1187" t="str">
        <f>IF(U1187="","",IF(U1187="CA HT REEL",SUMIF('[3]Correpondance  PREPA MARG'!A:A,'Prépa marge'!T1187,'[3]Correpondance  PREPA MARG'!AB:AB),""))</f>
        <v/>
      </c>
      <c r="AB1187" t="str">
        <f>IF(U1187="","",IF(U1187="CAMV REEL",SUMIF('[3]Correpondance  PREPA MARG'!A:A,'Prépa marge'!T1187,'[3]Correpondance  PREPA MARG'!BB:BB),""))</f>
        <v/>
      </c>
      <c r="AC1187" t="str">
        <f>IF(U1187="","",IF(U1187="démarque connue (valeur)",SUMIF('[3]Correpondance  PREPA MARG'!A:A,'Prépa marge'!T1187,'[3]Correpondance  PREPA MARG'!DO:DO),""))</f>
        <v/>
      </c>
      <c r="AD1187" s="2" t="str">
        <f t="shared" ca="1" si="661"/>
        <v/>
      </c>
      <c r="AF1187" t="s">
        <v>20</v>
      </c>
    </row>
    <row r="1188" spans="1:32" ht="15.75" thickBot="1">
      <c r="A1188" s="23"/>
      <c r="B1188" s="23"/>
      <c r="C1188" s="50" t="s">
        <v>21</v>
      </c>
      <c r="D1188" s="51">
        <f t="shared" ref="D1188:L1188" si="677">IF(D1185=0,0,D1187/D1185)</f>
        <v>0</v>
      </c>
      <c r="E1188" s="51">
        <f t="shared" si="677"/>
        <v>0</v>
      </c>
      <c r="F1188" s="51">
        <f t="shared" si="677"/>
        <v>0</v>
      </c>
      <c r="G1188" s="51">
        <f t="shared" si="677"/>
        <v>0</v>
      </c>
      <c r="H1188" s="51">
        <f t="shared" si="677"/>
        <v>0</v>
      </c>
      <c r="I1188" s="51">
        <f t="shared" si="677"/>
        <v>0</v>
      </c>
      <c r="J1188" s="51">
        <f t="shared" si="677"/>
        <v>0</v>
      </c>
      <c r="K1188" s="51">
        <f t="shared" si="677"/>
        <v>0</v>
      </c>
      <c r="L1188" s="51">
        <f t="shared" si="677"/>
        <v>0</v>
      </c>
      <c r="M1188" s="51">
        <f>IF(M1185=0,0,M1187/M1185)</f>
        <v>0</v>
      </c>
      <c r="N1188" s="51">
        <f>IF(N1185=0,0,N1187/N1185)</f>
        <v>0</v>
      </c>
      <c r="O1188" s="51">
        <f>IF(O1185=0,0,O1187/O1185)</f>
        <v>0</v>
      </c>
      <c r="P1188" s="52">
        <f>IF(P1185=0,0,P1187/P1185)</f>
        <v>0</v>
      </c>
      <c r="Q1188" s="23"/>
      <c r="R1188" s="53" t="s">
        <v>20</v>
      </c>
      <c r="S1188" s="23"/>
      <c r="T1188" s="23" t="str">
        <f>IF(COUNTIF('[3]Correpondance  PREPA MARG'!A:A,'Prépa marge'!C1188)=0,IF(U1187="démarque connue (valeur)","",T1187),'Prépa marge'!C1188)</f>
        <v>Brun</v>
      </c>
      <c r="U1188" s="23" t="str">
        <f t="shared" si="663"/>
        <v/>
      </c>
      <c r="V1188" t="str">
        <f>IF(U1188="","",IF(U1188="CA HT",SUMIF('[3]Correpondance  PREPA MARG'!A:A,'Prépa marge'!T1188,'[3]Correpondance  PREPA MARG'!CO:CO),""))</f>
        <v/>
      </c>
      <c r="W1188" t="str">
        <f t="shared" si="659"/>
        <v/>
      </c>
      <c r="X1188" t="str">
        <f>IF(U1188="","",IF(AND(U1188="Marge ABACO (valeur)",X1182=""),SUMIF('[3]Correpondance  PREPA MARG'!A:A,'Prépa marge'!T1188,'[3]Correpondance  PREPA MARG'!DB:DB),""))</f>
        <v/>
      </c>
      <c r="Y1188" t="str">
        <f>IF(U1188="","",IF(U1188="Frais accessoires",SUMIF('[3]Correpondance  PREPA MARG'!A:A,'Prépa marge'!T1188,'[3]Correpondance  PREPA MARG'!AO:AO),""))</f>
        <v/>
      </c>
      <c r="Z1188" t="str">
        <f>IF(U1188="","",IF(U1188="Cotisation Centrale",SUMIF('[3]Correpondance  PREPA MARG'!A:A,'Prépa marge'!T1188,'[3]Correpondance  PREPA MARG'!BO:BO),""))</f>
        <v/>
      </c>
      <c r="AA1188" t="str">
        <f>IF(U1188="","",IF(U1188="CA HT REEL",SUMIF('[3]Correpondance  PREPA MARG'!A:A,'Prépa marge'!T1188,'[3]Correpondance  PREPA MARG'!AB:AB),""))</f>
        <v/>
      </c>
      <c r="AB1188" t="str">
        <f>IF(U1188="","",IF(U1188="CAMV REEL",SUMIF('[3]Correpondance  PREPA MARG'!A:A,'Prépa marge'!T1188,'[3]Correpondance  PREPA MARG'!BB:BB),""))</f>
        <v/>
      </c>
      <c r="AC1188" t="str">
        <f>IF(U1188="","",IF(U1188="démarque connue (valeur)",SUMIF('[3]Correpondance  PREPA MARG'!A:A,'Prépa marge'!T1188,'[3]Correpondance  PREPA MARG'!DO:DO),""))</f>
        <v/>
      </c>
      <c r="AD1188" s="2" t="str">
        <f t="shared" si="661"/>
        <v/>
      </c>
      <c r="AF1188" t="s">
        <v>20</v>
      </c>
    </row>
    <row r="1189" spans="1:32">
      <c r="A1189" s="23"/>
      <c r="B1189" s="23"/>
      <c r="C1189" s="54" t="s">
        <v>3</v>
      </c>
      <c r="D1189" s="35"/>
      <c r="E1189" s="36"/>
      <c r="F1189" s="36"/>
      <c r="G1189" s="36"/>
      <c r="H1189" s="36"/>
      <c r="I1189" s="55"/>
      <c r="J1189" s="55"/>
      <c r="K1189" s="36"/>
      <c r="L1189" s="36"/>
      <c r="M1189" s="36"/>
      <c r="N1189" s="36"/>
      <c r="O1189" s="37"/>
      <c r="P1189" s="56">
        <f>SUM(D1189:O1189)</f>
        <v>0</v>
      </c>
      <c r="Q1189" s="23"/>
      <c r="R1189" s="57">
        <v>149.84999999999991</v>
      </c>
      <c r="S1189" s="23"/>
      <c r="T1189" s="23" t="str">
        <f>IF(COUNTIF('[3]Correpondance  PREPA MARG'!A:A,'Prépa marge'!C1189)=0,IF(U1188="démarque connue (valeur)","",T1188),'Prépa marge'!C1189)</f>
        <v>Brun</v>
      </c>
      <c r="U1189" s="23" t="str">
        <f t="shared" si="663"/>
        <v>Frais accessoires</v>
      </c>
      <c r="V1189" t="str">
        <f>IF(U1189="","",IF(U1189="CA HT",SUMIF('[3]Correpondance  PREPA MARG'!A:A,'Prépa marge'!T1189,'[3]Correpondance  PREPA MARG'!CO:CO),""))</f>
        <v/>
      </c>
      <c r="W1189" t="str">
        <f t="shared" si="659"/>
        <v/>
      </c>
      <c r="X1189" t="str">
        <f>IF(U1189="","",IF(AND(U1189="Marge ABACO (valeur)",X1183=""),SUMIF('[3]Correpondance  PREPA MARG'!A:A,'Prépa marge'!T1189,'[3]Correpondance  PREPA MARG'!DB:DB),""))</f>
        <v/>
      </c>
      <c r="Y1189">
        <f ca="1">IF(U1189="","",IF(U1189="Frais accessoires",SUMIF('[3]Correpondance  PREPA MARG'!A:A,'Prépa marge'!T1189,'[3]Correpondance  PREPA MARG'!AO:AO),""))</f>
        <v>0</v>
      </c>
      <c r="Z1189" t="str">
        <f>IF(U1189="","",IF(U1189="Cotisation Centrale",SUMIF('[3]Correpondance  PREPA MARG'!A:A,'Prépa marge'!T1189,'[3]Correpondance  PREPA MARG'!BO:BO),""))</f>
        <v/>
      </c>
      <c r="AA1189" t="str">
        <f>IF(U1189="","",IF(U1189="CA HT REEL",SUMIF('[3]Correpondance  PREPA MARG'!A:A,'Prépa marge'!T1189,'[3]Correpondance  PREPA MARG'!AB:AB),""))</f>
        <v/>
      </c>
      <c r="AB1189" t="str">
        <f>IF(U1189="","",IF(U1189="CAMV REEL",SUMIF('[3]Correpondance  PREPA MARG'!A:A,'Prépa marge'!T1189,'[3]Correpondance  PREPA MARG'!BB:BB),""))</f>
        <v/>
      </c>
      <c r="AC1189" t="str">
        <f>IF(U1189="","",IF(U1189="démarque connue (valeur)",SUMIF('[3]Correpondance  PREPA MARG'!A:A,'Prépa marge'!T1189,'[3]Correpondance  PREPA MARG'!DO:DO),""))</f>
        <v/>
      </c>
      <c r="AD1189" s="2" t="str">
        <f t="shared" ca="1" si="661"/>
        <v/>
      </c>
      <c r="AF1189">
        <v>210.20000000000002</v>
      </c>
    </row>
    <row r="1190" spans="1:32" ht="15.75" thickBot="1">
      <c r="A1190" s="23"/>
      <c r="B1190" s="23"/>
      <c r="C1190" s="58" t="s">
        <v>4</v>
      </c>
      <c r="D1190" s="41"/>
      <c r="E1190" s="42"/>
      <c r="F1190" s="42"/>
      <c r="G1190" s="42"/>
      <c r="H1190" s="42"/>
      <c r="I1190" s="42"/>
      <c r="J1190" s="42"/>
      <c r="K1190" s="42"/>
      <c r="L1190" s="42"/>
      <c r="M1190" s="42"/>
      <c r="N1190" s="42"/>
      <c r="O1190" s="43"/>
      <c r="P1190" s="56">
        <f>SUM(D1190:O1190)</f>
        <v>0</v>
      </c>
      <c r="Q1190" s="23"/>
      <c r="R1190" s="57">
        <v>1886.3800000000047</v>
      </c>
      <c r="S1190" s="23"/>
      <c r="T1190" s="23" t="str">
        <f>IF(COUNTIF('[3]Correpondance  PREPA MARG'!A:A,'Prépa marge'!C1190)=0,IF(U1189="démarque connue (valeur)","",T1189),'Prépa marge'!C1190)</f>
        <v>Brun</v>
      </c>
      <c r="U1190" s="23" t="str">
        <f t="shared" si="663"/>
        <v>Cotisation Centrale</v>
      </c>
      <c r="V1190" t="str">
        <f>IF(U1190="","",IF(U1190="CA HT",SUMIF('[3]Correpondance  PREPA MARG'!A:A,'Prépa marge'!T1190,'[3]Correpondance  PREPA MARG'!CO:CO),""))</f>
        <v/>
      </c>
      <c r="W1190" t="str">
        <f t="shared" si="659"/>
        <v/>
      </c>
      <c r="X1190" t="str">
        <f>IF(U1190="","",IF(AND(U1190="Marge ABACO (valeur)",X1184=""),SUMIF('[3]Correpondance  PREPA MARG'!A:A,'Prépa marge'!T1190,'[3]Correpondance  PREPA MARG'!DB:DB),""))</f>
        <v/>
      </c>
      <c r="Y1190" t="str">
        <f>IF(U1190="","",IF(U1190="Frais accessoires",SUMIF('[3]Correpondance  PREPA MARG'!A:A,'Prépa marge'!T1190,'[3]Correpondance  PREPA MARG'!AO:AO),""))</f>
        <v/>
      </c>
      <c r="Z1190">
        <f ca="1">IF(U1190="","",IF(U1190="Cotisation Centrale",SUMIF('[3]Correpondance  PREPA MARG'!A:A,'Prépa marge'!T1190,'[3]Correpondance  PREPA MARG'!BO:BO),""))</f>
        <v>0</v>
      </c>
      <c r="AA1190" t="str">
        <f>IF(U1190="","",IF(U1190="CA HT REEL",SUMIF('[3]Correpondance  PREPA MARG'!A:A,'Prépa marge'!T1190,'[3]Correpondance  PREPA MARG'!AB:AB),""))</f>
        <v/>
      </c>
      <c r="AB1190" t="str">
        <f>IF(U1190="","",IF(U1190="CAMV REEL",SUMIF('[3]Correpondance  PREPA MARG'!A:A,'Prépa marge'!T1190,'[3]Correpondance  PREPA MARG'!BB:BB),""))</f>
        <v/>
      </c>
      <c r="AC1190" t="str">
        <f>IF(U1190="","",IF(U1190="démarque connue (valeur)",SUMIF('[3]Correpondance  PREPA MARG'!A:A,'Prépa marge'!T1190,'[3]Correpondance  PREPA MARG'!DO:DO),""))</f>
        <v/>
      </c>
      <c r="AD1190" s="2" t="str">
        <f t="shared" ca="1" si="661"/>
        <v/>
      </c>
      <c r="AF1190">
        <v>2547.62</v>
      </c>
    </row>
    <row r="1191" spans="1:32">
      <c r="A1191" s="23"/>
      <c r="B1191" s="23"/>
      <c r="C1191" s="59" t="s">
        <v>22</v>
      </c>
      <c r="D1191" s="60">
        <f t="shared" ref="D1191:L1191" si="678">IF(D1197&lt;&gt;0,(D1189+D1190)/D1197,0)</f>
        <v>0</v>
      </c>
      <c r="E1191" s="60">
        <f t="shared" si="678"/>
        <v>0</v>
      </c>
      <c r="F1191" s="60">
        <f t="shared" si="678"/>
        <v>0</v>
      </c>
      <c r="G1191" s="60">
        <f t="shared" si="678"/>
        <v>0</v>
      </c>
      <c r="H1191" s="60">
        <f t="shared" si="678"/>
        <v>0</v>
      </c>
      <c r="I1191" s="60">
        <f t="shared" si="678"/>
        <v>0</v>
      </c>
      <c r="J1191" s="60">
        <f t="shared" si="678"/>
        <v>0</v>
      </c>
      <c r="K1191" s="60">
        <f t="shared" si="678"/>
        <v>0</v>
      </c>
      <c r="L1191" s="60">
        <f t="shared" si="678"/>
        <v>0</v>
      </c>
      <c r="M1191" s="60">
        <f>IF(M1197&lt;&gt;0,(M1189+M1190)/M1197,0)</f>
        <v>0</v>
      </c>
      <c r="N1191" s="60">
        <f>IF(N1197&lt;&gt;0,(N1189+N1190)/N1197,0)</f>
        <v>0</v>
      </c>
      <c r="O1191" s="60">
        <f>IF(O1197&lt;&gt;0,(O1189+O1190)/O1197,0)</f>
        <v>0</v>
      </c>
      <c r="P1191" s="61">
        <f>IF(P1197&lt;&gt;0,(P1189+P1190)/P1197,0)</f>
        <v>0</v>
      </c>
      <c r="Q1191" s="23"/>
      <c r="R1191" s="62" t="s">
        <v>20</v>
      </c>
      <c r="S1191" s="23"/>
      <c r="T1191" s="23" t="str">
        <f>IF(COUNTIF('[3]Correpondance  PREPA MARG'!A:A,'Prépa marge'!C1191)=0,IF(U1190="démarque connue (valeur)","",T1190),'Prépa marge'!C1191)</f>
        <v>Brun</v>
      </c>
      <c r="U1191" s="23" t="str">
        <f t="shared" si="663"/>
        <v/>
      </c>
      <c r="V1191" t="str">
        <f>IF(U1191="","",IF(U1191="CA HT",SUMIF('[3]Correpondance  PREPA MARG'!A:A,'Prépa marge'!T1191,'[3]Correpondance  PREPA MARG'!CO:CO),""))</f>
        <v/>
      </c>
      <c r="W1191" t="str">
        <f t="shared" si="659"/>
        <v/>
      </c>
      <c r="X1191" t="str">
        <f>IF(U1191="","",IF(AND(U1191="Marge ABACO (valeur)",X1185=""),SUMIF('[3]Correpondance  PREPA MARG'!A:A,'Prépa marge'!T1191,'[3]Correpondance  PREPA MARG'!DB:DB),""))</f>
        <v/>
      </c>
      <c r="Y1191" t="str">
        <f>IF(U1191="","",IF(U1191="Frais accessoires",SUMIF('[3]Correpondance  PREPA MARG'!A:A,'Prépa marge'!T1191,'[3]Correpondance  PREPA MARG'!AO:AO),""))</f>
        <v/>
      </c>
      <c r="Z1191" t="str">
        <f>IF(U1191="","",IF(U1191="Cotisation Centrale",SUMIF('[3]Correpondance  PREPA MARG'!A:A,'Prépa marge'!T1191,'[3]Correpondance  PREPA MARG'!BO:BO),""))</f>
        <v/>
      </c>
      <c r="AA1191" t="str">
        <f>IF(U1191="","",IF(U1191="CA HT REEL",SUMIF('[3]Correpondance  PREPA MARG'!A:A,'Prépa marge'!T1191,'[3]Correpondance  PREPA MARG'!AB:AB),""))</f>
        <v/>
      </c>
      <c r="AB1191" t="str">
        <f>IF(U1191="","",IF(U1191="CAMV REEL",SUMIF('[3]Correpondance  PREPA MARG'!A:A,'Prépa marge'!T1191,'[3]Correpondance  PREPA MARG'!BB:BB),""))</f>
        <v/>
      </c>
      <c r="AC1191" t="str">
        <f>IF(U1191="","",IF(U1191="démarque connue (valeur)",SUMIF('[3]Correpondance  PREPA MARG'!A:A,'Prépa marge'!T1191,'[3]Correpondance  PREPA MARG'!DO:DO),""))</f>
        <v/>
      </c>
      <c r="AD1191" s="2" t="str">
        <f t="shared" si="661"/>
        <v/>
      </c>
      <c r="AF1191" t="s">
        <v>20</v>
      </c>
    </row>
    <row r="1192" spans="1:32">
      <c r="A1192" s="23"/>
      <c r="B1192" s="23"/>
      <c r="C1192" s="63" t="s">
        <v>23</v>
      </c>
      <c r="D1192" s="64">
        <f>D1186+D1189+D1190</f>
        <v>0</v>
      </c>
      <c r="E1192" s="64">
        <f t="shared" ref="E1192:L1192" si="679">E1186+E1189+E1190</f>
        <v>0</v>
      </c>
      <c r="F1192" s="64">
        <f t="shared" si="679"/>
        <v>0</v>
      </c>
      <c r="G1192" s="64">
        <f t="shared" si="679"/>
        <v>0</v>
      </c>
      <c r="H1192" s="64">
        <f t="shared" si="679"/>
        <v>0</v>
      </c>
      <c r="I1192" s="64">
        <f t="shared" si="679"/>
        <v>0</v>
      </c>
      <c r="J1192" s="64">
        <f t="shared" si="679"/>
        <v>0</v>
      </c>
      <c r="K1192" s="64">
        <f t="shared" si="679"/>
        <v>0</v>
      </c>
      <c r="L1192" s="64">
        <f t="shared" si="679"/>
        <v>0</v>
      </c>
      <c r="M1192" s="64">
        <f>M1186+M1189+M1190</f>
        <v>0</v>
      </c>
      <c r="N1192" s="64">
        <f>N1186+N1189+N1190</f>
        <v>0</v>
      </c>
      <c r="O1192" s="64">
        <f>O1186+O1189+O1190</f>
        <v>0</v>
      </c>
      <c r="P1192" s="65">
        <f>SUM(D1192:O1192)</f>
        <v>0</v>
      </c>
      <c r="Q1192" s="23"/>
      <c r="R1192" s="66" t="s">
        <v>20</v>
      </c>
      <c r="S1192" s="23"/>
      <c r="T1192" s="23" t="str">
        <f>IF(COUNTIF('[3]Correpondance  PREPA MARG'!A:A,'Prépa marge'!C1192)=0,IF(U1191="démarque connue (valeur)","",T1191),'Prépa marge'!C1192)</f>
        <v>Brun</v>
      </c>
      <c r="U1192" s="23" t="str">
        <f t="shared" si="663"/>
        <v/>
      </c>
      <c r="V1192" t="str">
        <f>IF(U1192="","",IF(U1192="CA HT",SUMIF('[3]Correpondance  PREPA MARG'!A:A,'Prépa marge'!T1192,'[3]Correpondance  PREPA MARG'!CO:CO),""))</f>
        <v/>
      </c>
      <c r="W1192" t="str">
        <f t="shared" ca="1" si="659"/>
        <v/>
      </c>
      <c r="X1192" t="str">
        <f>IF(U1192="","",IF(AND(U1192="Marge ABACO (valeur)",X1186=""),SUMIF('[3]Correpondance  PREPA MARG'!A:A,'Prépa marge'!T1192,'[3]Correpondance  PREPA MARG'!DB:DB),""))</f>
        <v/>
      </c>
      <c r="Y1192" t="str">
        <f>IF(U1192="","",IF(U1192="Frais accessoires",SUMIF('[3]Correpondance  PREPA MARG'!A:A,'Prépa marge'!T1192,'[3]Correpondance  PREPA MARG'!AO:AO),""))</f>
        <v/>
      </c>
      <c r="Z1192" t="str">
        <f>IF(U1192="","",IF(U1192="Cotisation Centrale",SUMIF('[3]Correpondance  PREPA MARG'!A:A,'Prépa marge'!T1192,'[3]Correpondance  PREPA MARG'!BO:BO),""))</f>
        <v/>
      </c>
      <c r="AA1192" t="str">
        <f>IF(U1192="","",IF(U1192="CA HT REEL",SUMIF('[3]Correpondance  PREPA MARG'!A:A,'Prépa marge'!T1192,'[3]Correpondance  PREPA MARG'!AB:AB),""))</f>
        <v/>
      </c>
      <c r="AB1192" t="str">
        <f>IF(U1192="","",IF(U1192="CAMV REEL",SUMIF('[3]Correpondance  PREPA MARG'!A:A,'Prépa marge'!T1192,'[3]Correpondance  PREPA MARG'!BB:BB),""))</f>
        <v/>
      </c>
      <c r="AC1192" t="str">
        <f>IF(U1192="","",IF(U1192="démarque connue (valeur)",SUMIF('[3]Correpondance  PREPA MARG'!A:A,'Prépa marge'!T1192,'[3]Correpondance  PREPA MARG'!DO:DO),""))</f>
        <v/>
      </c>
      <c r="AD1192" s="2" t="str">
        <f t="shared" ca="1" si="661"/>
        <v/>
      </c>
      <c r="AF1192" t="s">
        <v>20</v>
      </c>
    </row>
    <row r="1193" spans="1:32">
      <c r="A1193" s="23"/>
      <c r="B1193" s="23"/>
      <c r="C1193" s="63" t="s">
        <v>19</v>
      </c>
      <c r="D1193" s="64">
        <f t="shared" ref="D1193:L1193" si="680">D1185-D1192</f>
        <v>0</v>
      </c>
      <c r="E1193" s="64">
        <f t="shared" si="680"/>
        <v>0</v>
      </c>
      <c r="F1193" s="64">
        <f t="shared" si="680"/>
        <v>0</v>
      </c>
      <c r="G1193" s="64">
        <f t="shared" si="680"/>
        <v>0</v>
      </c>
      <c r="H1193" s="64">
        <f t="shared" si="680"/>
        <v>0</v>
      </c>
      <c r="I1193" s="64">
        <f t="shared" si="680"/>
        <v>0</v>
      </c>
      <c r="J1193" s="64">
        <f t="shared" si="680"/>
        <v>0</v>
      </c>
      <c r="K1193" s="64">
        <f t="shared" si="680"/>
        <v>0</v>
      </c>
      <c r="L1193" s="64">
        <f t="shared" si="680"/>
        <v>0</v>
      </c>
      <c r="M1193" s="64">
        <f>M1185-M1192</f>
        <v>0</v>
      </c>
      <c r="N1193" s="64">
        <f>N1185-N1192</f>
        <v>0</v>
      </c>
      <c r="O1193" s="64">
        <f>O1185-O1192</f>
        <v>0</v>
      </c>
      <c r="P1193" s="65">
        <f>SUM(D1193:O1193)</f>
        <v>0</v>
      </c>
      <c r="Q1193" s="23"/>
      <c r="R1193" s="66" t="s">
        <v>20</v>
      </c>
      <c r="S1193" s="23"/>
      <c r="T1193" s="23" t="str">
        <f>IF(COUNTIF('[3]Correpondance  PREPA MARG'!A:A,'Prépa marge'!C1193)=0,IF(U1192="démarque connue (valeur)","",T1192),'Prépa marge'!C1193)</f>
        <v>Brun</v>
      </c>
      <c r="U1193" s="23" t="str">
        <f t="shared" si="663"/>
        <v>Marge ABACO (valeur)</v>
      </c>
      <c r="V1193" t="str">
        <f>IF(U1193="","",IF(U1193="CA HT",SUMIF('[3]Correpondance  PREPA MARG'!A:A,'Prépa marge'!T1193,'[3]Correpondance  PREPA MARG'!CO:CO),""))</f>
        <v/>
      </c>
      <c r="W1193" t="str">
        <f t="shared" si="659"/>
        <v/>
      </c>
      <c r="X1193" t="str">
        <f ca="1">IF(U1193="","",IF(AND(U1193="Marge ABACO (valeur)",X1187=""),SUMIF('[3]Correpondance  PREPA MARG'!A:A,'Prépa marge'!T1193,'[3]Correpondance  PREPA MARG'!DB:DB),""))</f>
        <v/>
      </c>
      <c r="Y1193" t="str">
        <f>IF(U1193="","",IF(U1193="Frais accessoires",SUMIF('[3]Correpondance  PREPA MARG'!A:A,'Prépa marge'!T1193,'[3]Correpondance  PREPA MARG'!AO:AO),""))</f>
        <v/>
      </c>
      <c r="Z1193" t="str">
        <f>IF(U1193="","",IF(U1193="Cotisation Centrale",SUMIF('[3]Correpondance  PREPA MARG'!A:A,'Prépa marge'!T1193,'[3]Correpondance  PREPA MARG'!BO:BO),""))</f>
        <v/>
      </c>
      <c r="AA1193" t="str">
        <f>IF(U1193="","",IF(U1193="CA HT REEL",SUMIF('[3]Correpondance  PREPA MARG'!A:A,'Prépa marge'!T1193,'[3]Correpondance  PREPA MARG'!AB:AB),""))</f>
        <v/>
      </c>
      <c r="AB1193" t="str">
        <f>IF(U1193="","",IF(U1193="CAMV REEL",SUMIF('[3]Correpondance  PREPA MARG'!A:A,'Prépa marge'!T1193,'[3]Correpondance  PREPA MARG'!BB:BB),""))</f>
        <v/>
      </c>
      <c r="AC1193" t="str">
        <f>IF(U1193="","",IF(U1193="démarque connue (valeur)",SUMIF('[3]Correpondance  PREPA MARG'!A:A,'Prépa marge'!T1193,'[3]Correpondance  PREPA MARG'!DO:DO),""))</f>
        <v/>
      </c>
      <c r="AD1193" s="2" t="str">
        <f t="shared" ca="1" si="661"/>
        <v/>
      </c>
      <c r="AF1193" t="s">
        <v>20</v>
      </c>
    </row>
    <row r="1194" spans="1:32">
      <c r="A1194" s="23"/>
      <c r="B1194" s="23"/>
      <c r="C1194" s="50" t="s">
        <v>24</v>
      </c>
      <c r="D1194" s="67">
        <f t="shared" ref="D1194:L1194" si="681">IF(D1185=0,0,D1193/D1185)</f>
        <v>0</v>
      </c>
      <c r="E1194" s="67">
        <f t="shared" si="681"/>
        <v>0</v>
      </c>
      <c r="F1194" s="67">
        <f t="shared" si="681"/>
        <v>0</v>
      </c>
      <c r="G1194" s="67">
        <f t="shared" si="681"/>
        <v>0</v>
      </c>
      <c r="H1194" s="67">
        <f t="shared" si="681"/>
        <v>0</v>
      </c>
      <c r="I1194" s="67">
        <f t="shared" si="681"/>
        <v>0</v>
      </c>
      <c r="J1194" s="67">
        <f t="shared" si="681"/>
        <v>0</v>
      </c>
      <c r="K1194" s="67">
        <f t="shared" si="681"/>
        <v>0</v>
      </c>
      <c r="L1194" s="67">
        <f t="shared" si="681"/>
        <v>0</v>
      </c>
      <c r="M1194" s="67">
        <f>IF(M1185=0,0,M1193/M1185)</f>
        <v>0</v>
      </c>
      <c r="N1194" s="67">
        <f>IF(N1185=0,0,N1193/N1185)</f>
        <v>0</v>
      </c>
      <c r="O1194" s="67">
        <f>IF(O1185=0,0,O1193/O1185)</f>
        <v>0</v>
      </c>
      <c r="P1194" s="67">
        <f>IF(P1185=0,0,P1193/P1185)</f>
        <v>0</v>
      </c>
      <c r="Q1194" s="23"/>
      <c r="R1194" s="68" t="s">
        <v>20</v>
      </c>
      <c r="S1194" s="23"/>
      <c r="T1194" s="23" t="str">
        <f>IF(COUNTIF('[3]Correpondance  PREPA MARG'!A:A,'Prépa marge'!C1194)=0,IF(U1193="démarque connue (valeur)","",T1193),'Prépa marge'!C1194)</f>
        <v>Brun</v>
      </c>
      <c r="U1194" s="23" t="str">
        <f t="shared" si="663"/>
        <v/>
      </c>
      <c r="V1194" t="str">
        <f>IF(U1194="","",IF(U1194="CA HT",SUMIF('[3]Correpondance  PREPA MARG'!A:A,'Prépa marge'!T1194,'[3]Correpondance  PREPA MARG'!CO:CO),""))</f>
        <v/>
      </c>
      <c r="W1194" t="str">
        <f t="shared" si="659"/>
        <v/>
      </c>
      <c r="X1194" t="str">
        <f>IF(U1194="","",IF(AND(U1194="Marge ABACO (valeur)",X1188=""),SUMIF('[3]Correpondance  PREPA MARG'!A:A,'Prépa marge'!T1194,'[3]Correpondance  PREPA MARG'!DB:DB),""))</f>
        <v/>
      </c>
      <c r="Y1194" t="str">
        <f>IF(U1194="","",IF(U1194="Frais accessoires",SUMIF('[3]Correpondance  PREPA MARG'!A:A,'Prépa marge'!T1194,'[3]Correpondance  PREPA MARG'!AO:AO),""))</f>
        <v/>
      </c>
      <c r="Z1194" t="str">
        <f>IF(U1194="","",IF(U1194="Cotisation Centrale",SUMIF('[3]Correpondance  PREPA MARG'!A:A,'Prépa marge'!T1194,'[3]Correpondance  PREPA MARG'!BO:BO),""))</f>
        <v/>
      </c>
      <c r="AA1194" t="str">
        <f>IF(U1194="","",IF(U1194="CA HT REEL",SUMIF('[3]Correpondance  PREPA MARG'!A:A,'Prépa marge'!T1194,'[3]Correpondance  PREPA MARG'!AB:AB),""))</f>
        <v/>
      </c>
      <c r="AB1194" t="str">
        <f>IF(U1194="","",IF(U1194="CAMV REEL",SUMIF('[3]Correpondance  PREPA MARG'!A:A,'Prépa marge'!T1194,'[3]Correpondance  PREPA MARG'!BB:BB),""))</f>
        <v/>
      </c>
      <c r="AC1194" t="str">
        <f>IF(U1194="","",IF(U1194="démarque connue (valeur)",SUMIF('[3]Correpondance  PREPA MARG'!A:A,'Prépa marge'!T1194,'[3]Correpondance  PREPA MARG'!DO:DO),""))</f>
        <v/>
      </c>
      <c r="AD1194" s="2" t="str">
        <f t="shared" si="661"/>
        <v/>
      </c>
      <c r="AF1194" t="s">
        <v>20</v>
      </c>
    </row>
    <row r="1195" spans="1:32">
      <c r="A1195" s="23"/>
      <c r="B1195" s="23"/>
      <c r="C1195" s="23"/>
      <c r="D1195" s="23"/>
      <c r="E1195" s="23"/>
      <c r="F1195" s="23"/>
      <c r="G1195" s="23"/>
      <c r="H1195" s="23"/>
      <c r="I1195" s="23"/>
      <c r="J1195" s="23"/>
      <c r="K1195" s="23"/>
      <c r="L1195" s="23"/>
      <c r="M1195" s="23"/>
      <c r="N1195" s="23"/>
      <c r="O1195" s="23"/>
      <c r="P1195" s="23"/>
      <c r="Q1195" s="23"/>
      <c r="R1195" s="29" t="s">
        <v>20</v>
      </c>
      <c r="S1195" s="23"/>
      <c r="T1195" s="23" t="str">
        <f>IF(COUNTIF('[3]Correpondance  PREPA MARG'!A:A,'Prépa marge'!C1195)=0,IF(U1194="démarque connue (valeur)","",T1194),'Prépa marge'!C1195)</f>
        <v>Brun</v>
      </c>
      <c r="U1195" s="23" t="str">
        <f t="shared" si="663"/>
        <v/>
      </c>
      <c r="V1195" t="str">
        <f>IF(U1195="","",IF(U1195="CA HT",SUMIF('[3]Correpondance  PREPA MARG'!A:A,'Prépa marge'!T1195,'[3]Correpondance  PREPA MARG'!CO:CO),""))</f>
        <v/>
      </c>
      <c r="W1195" t="str">
        <f t="shared" si="659"/>
        <v/>
      </c>
      <c r="X1195" t="str">
        <f>IF(U1195="","",IF(AND(U1195="Marge ABACO (valeur)",X1189=""),SUMIF('[3]Correpondance  PREPA MARG'!A:A,'Prépa marge'!T1195,'[3]Correpondance  PREPA MARG'!DB:DB),""))</f>
        <v/>
      </c>
      <c r="Y1195" t="str">
        <f>IF(U1195="","",IF(U1195="Frais accessoires",SUMIF('[3]Correpondance  PREPA MARG'!A:A,'Prépa marge'!T1195,'[3]Correpondance  PREPA MARG'!AO:AO),""))</f>
        <v/>
      </c>
      <c r="Z1195" t="str">
        <f>IF(U1195="","",IF(U1195="Cotisation Centrale",SUMIF('[3]Correpondance  PREPA MARG'!A:A,'Prépa marge'!T1195,'[3]Correpondance  PREPA MARG'!BO:BO),""))</f>
        <v/>
      </c>
      <c r="AA1195" t="str">
        <f>IF(U1195="","",IF(U1195="CA HT REEL",SUMIF('[3]Correpondance  PREPA MARG'!A:A,'Prépa marge'!T1195,'[3]Correpondance  PREPA MARG'!AB:AB),""))</f>
        <v/>
      </c>
      <c r="AB1195" t="str">
        <f>IF(U1195="","",IF(U1195="CAMV REEL",SUMIF('[3]Correpondance  PREPA MARG'!A:A,'Prépa marge'!T1195,'[3]Correpondance  PREPA MARG'!BB:BB),""))</f>
        <v/>
      </c>
      <c r="AC1195" t="str">
        <f>IF(U1195="","",IF(U1195="démarque connue (valeur)",SUMIF('[3]Correpondance  PREPA MARG'!A:A,'Prépa marge'!T1195,'[3]Correpondance  PREPA MARG'!DO:DO),""))</f>
        <v/>
      </c>
      <c r="AD1195" s="2" t="str">
        <f t="shared" si="661"/>
        <v/>
      </c>
      <c r="AF1195" t="s">
        <v>20</v>
      </c>
    </row>
    <row r="1196" spans="1:32" ht="15.75" thickBot="1">
      <c r="A1196" s="23"/>
      <c r="B1196" s="23"/>
      <c r="C1196" s="30" t="s">
        <v>25</v>
      </c>
      <c r="D1196" s="31"/>
      <c r="E1196" s="31"/>
      <c r="F1196" s="31"/>
      <c r="G1196" s="31"/>
      <c r="H1196" s="31"/>
      <c r="I1196" s="31"/>
      <c r="J1196" s="31"/>
      <c r="K1196" s="31"/>
      <c r="L1196" s="31"/>
      <c r="M1196" s="31"/>
      <c r="N1196" s="31"/>
      <c r="O1196" s="31"/>
      <c r="P1196" s="32"/>
      <c r="Q1196" s="23"/>
      <c r="R1196" s="33" t="s">
        <v>20</v>
      </c>
      <c r="S1196" s="23"/>
      <c r="T1196" s="23" t="str">
        <f>IF(COUNTIF('[3]Correpondance  PREPA MARG'!A:A,'Prépa marge'!C1196)=0,IF(U1195="démarque connue (valeur)","",T1195),'Prépa marge'!C1196)</f>
        <v>Brun</v>
      </c>
      <c r="U1196" s="23" t="str">
        <f t="shared" si="663"/>
        <v/>
      </c>
      <c r="V1196" t="str">
        <f>IF(U1196="","",IF(U1196="CA HT",SUMIF('[3]Correpondance  PREPA MARG'!A:A,'Prépa marge'!T1196,'[3]Correpondance  PREPA MARG'!CO:CO),""))</f>
        <v/>
      </c>
      <c r="W1196" t="str">
        <f t="shared" si="659"/>
        <v/>
      </c>
      <c r="X1196" t="str">
        <f>IF(U1196="","",IF(AND(U1196="Marge ABACO (valeur)",X1190=""),SUMIF('[3]Correpondance  PREPA MARG'!A:A,'Prépa marge'!T1196,'[3]Correpondance  PREPA MARG'!DB:DB),""))</f>
        <v/>
      </c>
      <c r="Y1196" t="str">
        <f>IF(U1196="","",IF(U1196="Frais accessoires",SUMIF('[3]Correpondance  PREPA MARG'!A:A,'Prépa marge'!T1196,'[3]Correpondance  PREPA MARG'!AO:AO),""))</f>
        <v/>
      </c>
      <c r="Z1196" t="str">
        <f>IF(U1196="","",IF(U1196="Cotisation Centrale",SUMIF('[3]Correpondance  PREPA MARG'!A:A,'Prépa marge'!T1196,'[3]Correpondance  PREPA MARG'!BO:BO),""))</f>
        <v/>
      </c>
      <c r="AA1196" t="str">
        <f>IF(U1196="","",IF(U1196="CA HT REEL",SUMIF('[3]Correpondance  PREPA MARG'!A:A,'Prépa marge'!T1196,'[3]Correpondance  PREPA MARG'!AB:AB),""))</f>
        <v/>
      </c>
      <c r="AB1196" t="str">
        <f>IF(U1196="","",IF(U1196="CAMV REEL",SUMIF('[3]Correpondance  PREPA MARG'!A:A,'Prépa marge'!T1196,'[3]Correpondance  PREPA MARG'!BB:BB),""))</f>
        <v/>
      </c>
      <c r="AC1196" t="str">
        <f>IF(U1196="","",IF(U1196="démarque connue (valeur)",SUMIF('[3]Correpondance  PREPA MARG'!A:A,'Prépa marge'!T1196,'[3]Correpondance  PREPA MARG'!DO:DO),""))</f>
        <v/>
      </c>
      <c r="AD1196" s="2" t="str">
        <f t="shared" si="661"/>
        <v/>
      </c>
      <c r="AF1196" t="s">
        <v>20</v>
      </c>
    </row>
    <row r="1197" spans="1:32">
      <c r="A1197" s="23"/>
      <c r="B1197" s="23"/>
      <c r="C1197" s="69" t="s">
        <v>5</v>
      </c>
      <c r="D1197" s="35"/>
      <c r="E1197" s="36"/>
      <c r="F1197" s="36"/>
      <c r="G1197" s="36"/>
      <c r="H1197" s="36"/>
      <c r="I1197" s="36"/>
      <c r="J1197" s="55"/>
      <c r="K1197" s="55"/>
      <c r="L1197" s="55"/>
      <c r="M1197" s="55"/>
      <c r="N1197" s="55"/>
      <c r="O1197" s="70"/>
      <c r="P1197" s="38">
        <f>SUM(D1197:O1197)</f>
        <v>0</v>
      </c>
      <c r="Q1197" s="23"/>
      <c r="R1197" s="39">
        <v>50875.650000000023</v>
      </c>
      <c r="S1197" s="23"/>
      <c r="T1197" s="23" t="str">
        <f>IF(COUNTIF('[3]Correpondance  PREPA MARG'!A:A,'Prépa marge'!C1197)=0,IF(U1196="démarque connue (valeur)","",T1196),'Prépa marge'!C1197)</f>
        <v>Brun</v>
      </c>
      <c r="U1197" s="23" t="str">
        <f t="shared" si="663"/>
        <v>CA HT REEL</v>
      </c>
      <c r="V1197" t="str">
        <f>IF(U1197="","",IF(U1197="CA HT",SUMIF('[3]Correpondance  PREPA MARG'!A:A,'Prépa marge'!T1197,'[3]Correpondance  PREPA MARG'!CO:CO),""))</f>
        <v/>
      </c>
      <c r="W1197" t="str">
        <f t="shared" si="659"/>
        <v/>
      </c>
      <c r="X1197" t="str">
        <f>IF(U1197="","",IF(AND(U1197="Marge ABACO (valeur)",X1191=""),SUMIF('[3]Correpondance  PREPA MARG'!A:A,'Prépa marge'!T1197,'[3]Correpondance  PREPA MARG'!DB:DB),""))</f>
        <v/>
      </c>
      <c r="Y1197" t="str">
        <f>IF(U1197="","",IF(U1197="Frais accessoires",SUMIF('[3]Correpondance  PREPA MARG'!A:A,'Prépa marge'!T1197,'[3]Correpondance  PREPA MARG'!AO:AO),""))</f>
        <v/>
      </c>
      <c r="Z1197" t="str">
        <f>IF(U1197="","",IF(U1197="Cotisation Centrale",SUMIF('[3]Correpondance  PREPA MARG'!A:A,'Prépa marge'!T1197,'[3]Correpondance  PREPA MARG'!BO:BO),""))</f>
        <v/>
      </c>
      <c r="AA1197">
        <f ca="1">IF(U1197="","",IF(U1197="CA HT REEL",SUMIF('[3]Correpondance  PREPA MARG'!A:A,'Prépa marge'!T1197,'[3]Correpondance  PREPA MARG'!AB:AB),""))</f>
        <v>0</v>
      </c>
      <c r="AB1197" t="str">
        <f>IF(U1197="","",IF(U1197="CAMV REEL",SUMIF('[3]Correpondance  PREPA MARG'!A:A,'Prépa marge'!T1197,'[3]Correpondance  PREPA MARG'!BB:BB),""))</f>
        <v/>
      </c>
      <c r="AC1197" t="str">
        <f>IF(U1197="","",IF(U1197="démarque connue (valeur)",SUMIF('[3]Correpondance  PREPA MARG'!A:A,'Prépa marge'!T1197,'[3]Correpondance  PREPA MARG'!DO:DO),""))</f>
        <v/>
      </c>
      <c r="AD1197" s="2" t="str">
        <f t="shared" ca="1" si="661"/>
        <v/>
      </c>
      <c r="AF1197">
        <v>49003.679999999993</v>
      </c>
    </row>
    <row r="1198" spans="1:32" ht="15.75" thickBot="1">
      <c r="A1198" s="23"/>
      <c r="B1198" s="23"/>
      <c r="C1198" s="58" t="s">
        <v>6</v>
      </c>
      <c r="D1198" s="41"/>
      <c r="E1198" s="42"/>
      <c r="F1198" s="42"/>
      <c r="G1198" s="42"/>
      <c r="H1198" s="42"/>
      <c r="I1198" s="42"/>
      <c r="J1198" s="71"/>
      <c r="K1198" s="71"/>
      <c r="L1198" s="71"/>
      <c r="M1198" s="71"/>
      <c r="N1198" s="71"/>
      <c r="O1198" s="72"/>
      <c r="P1198" s="56">
        <f>SUM(D1198:O1198)</f>
        <v>0</v>
      </c>
      <c r="Q1198" s="23"/>
      <c r="R1198" s="57">
        <v>9227.7199999999721</v>
      </c>
      <c r="S1198" s="23"/>
      <c r="T1198" s="23" t="str">
        <f>IF(COUNTIF('[3]Correpondance  PREPA MARG'!A:A,'Prépa marge'!C1198)=0,IF(U1197="démarque connue (valeur)","",T1197),'Prépa marge'!C1198)</f>
        <v>Brun</v>
      </c>
      <c r="U1198" s="23" t="str">
        <f t="shared" si="663"/>
        <v>CAMV REEL</v>
      </c>
      <c r="V1198" t="str">
        <f>IF(U1198="","",IF(U1198="CA HT",SUMIF('[3]Correpondance  PREPA MARG'!A:A,'Prépa marge'!T1198,'[3]Correpondance  PREPA MARG'!CO:CO),""))</f>
        <v/>
      </c>
      <c r="W1198" t="str">
        <f t="shared" si="659"/>
        <v/>
      </c>
      <c r="X1198" t="str">
        <f>IF(U1198="","",IF(AND(U1198="Marge ABACO (valeur)",X1192=""),SUMIF('[3]Correpondance  PREPA MARG'!A:A,'Prépa marge'!T1198,'[3]Correpondance  PREPA MARG'!DB:DB),""))</f>
        <v/>
      </c>
      <c r="Y1198" t="str">
        <f>IF(U1198="","",IF(U1198="Frais accessoires",SUMIF('[3]Correpondance  PREPA MARG'!A:A,'Prépa marge'!T1198,'[3]Correpondance  PREPA MARG'!AO:AO),""))</f>
        <v/>
      </c>
      <c r="Z1198" t="str">
        <f>IF(U1198="","",IF(U1198="Cotisation Centrale",SUMIF('[3]Correpondance  PREPA MARG'!A:A,'Prépa marge'!T1198,'[3]Correpondance  PREPA MARG'!BO:BO),""))</f>
        <v/>
      </c>
      <c r="AA1198" t="str">
        <f>IF(U1198="","",IF(U1198="CA HT REEL",SUMIF('[3]Correpondance  PREPA MARG'!A:A,'Prépa marge'!T1198,'[3]Correpondance  PREPA MARG'!AB:AB),""))</f>
        <v/>
      </c>
      <c r="AB1198">
        <f ca="1">IF(U1198="","",IF(U1198="CAMV REEL",SUMIF('[3]Correpondance  PREPA MARG'!A:A,'Prépa marge'!T1198,'[3]Correpondance  PREPA MARG'!BB:BB),""))</f>
        <v>0</v>
      </c>
      <c r="AC1198" t="str">
        <f>IF(U1198="","",IF(U1198="démarque connue (valeur)",SUMIF('[3]Correpondance  PREPA MARG'!A:A,'Prépa marge'!T1198,'[3]Correpondance  PREPA MARG'!DO:DO),""))</f>
        <v/>
      </c>
      <c r="AD1198" s="2" t="str">
        <f t="shared" ca="1" si="661"/>
        <v/>
      </c>
      <c r="AF1198">
        <v>49654.73</v>
      </c>
    </row>
    <row r="1199" spans="1:32">
      <c r="A1199" s="23"/>
      <c r="B1199" s="23"/>
      <c r="C1199" s="59" t="s">
        <v>26</v>
      </c>
      <c r="D1199" s="73">
        <f t="shared" ref="D1199:L1199" si="682">D1197-D1198-D1189-D1190</f>
        <v>0</v>
      </c>
      <c r="E1199" s="73">
        <f t="shared" si="682"/>
        <v>0</v>
      </c>
      <c r="F1199" s="73">
        <f t="shared" si="682"/>
        <v>0</v>
      </c>
      <c r="G1199" s="73">
        <f t="shared" si="682"/>
        <v>0</v>
      </c>
      <c r="H1199" s="73">
        <f t="shared" si="682"/>
        <v>0</v>
      </c>
      <c r="I1199" s="73">
        <f t="shared" si="682"/>
        <v>0</v>
      </c>
      <c r="J1199" s="73">
        <f t="shared" si="682"/>
        <v>0</v>
      </c>
      <c r="K1199" s="73">
        <f t="shared" si="682"/>
        <v>0</v>
      </c>
      <c r="L1199" s="73">
        <f t="shared" si="682"/>
        <v>0</v>
      </c>
      <c r="M1199" s="73">
        <f>M1197-M1198-M1189-M1190</f>
        <v>0</v>
      </c>
      <c r="N1199" s="73">
        <f>N1197-N1198-N1189-N1190</f>
        <v>0</v>
      </c>
      <c r="O1199" s="73">
        <f>O1197-O1198-O1189-O1190</f>
        <v>0</v>
      </c>
      <c r="P1199" s="74">
        <f>SUM(D1199:O1199)</f>
        <v>0</v>
      </c>
      <c r="Q1199" s="23"/>
      <c r="R1199" s="57" t="s">
        <v>20</v>
      </c>
      <c r="S1199" s="23"/>
      <c r="T1199" s="23" t="str">
        <f>IF(COUNTIF('[3]Correpondance  PREPA MARG'!A:A,'Prépa marge'!C1199)=0,IF(U1198="démarque connue (valeur)","",T1198),'Prépa marge'!C1199)</f>
        <v>Brun</v>
      </c>
      <c r="U1199" s="23" t="str">
        <f t="shared" si="663"/>
        <v/>
      </c>
      <c r="V1199" t="str">
        <f>IF(U1199="","",IF(U1199="CA HT",SUMIF('[3]Correpondance  PREPA MARG'!A:A,'Prépa marge'!T1199,'[3]Correpondance  PREPA MARG'!CO:CO),""))</f>
        <v/>
      </c>
      <c r="W1199" t="str">
        <f t="shared" si="659"/>
        <v/>
      </c>
      <c r="X1199" t="str">
        <f>IF(U1199="","",IF(AND(U1199="Marge ABACO (valeur)",X1193=""),SUMIF('[3]Correpondance  PREPA MARG'!A:A,'Prépa marge'!T1199,'[3]Correpondance  PREPA MARG'!DB:DB),""))</f>
        <v/>
      </c>
      <c r="Y1199" t="str">
        <f>IF(U1199="","",IF(U1199="Frais accessoires",SUMIF('[3]Correpondance  PREPA MARG'!A:A,'Prépa marge'!T1199,'[3]Correpondance  PREPA MARG'!AO:AO),""))</f>
        <v/>
      </c>
      <c r="Z1199" t="str">
        <f>IF(U1199="","",IF(U1199="Cotisation Centrale",SUMIF('[3]Correpondance  PREPA MARG'!A:A,'Prépa marge'!T1199,'[3]Correpondance  PREPA MARG'!BO:BO),""))</f>
        <v/>
      </c>
      <c r="AA1199" t="str">
        <f>IF(U1199="","",IF(U1199="CA HT REEL",SUMIF('[3]Correpondance  PREPA MARG'!A:A,'Prépa marge'!T1199,'[3]Correpondance  PREPA MARG'!AB:AB),""))</f>
        <v/>
      </c>
      <c r="AB1199" t="str">
        <f>IF(U1199="","",IF(U1199="CAMV REEL",SUMIF('[3]Correpondance  PREPA MARG'!A:A,'Prépa marge'!T1199,'[3]Correpondance  PREPA MARG'!BB:BB),""))</f>
        <v/>
      </c>
      <c r="AC1199" t="str">
        <f>IF(U1199="","",IF(U1199="démarque connue (valeur)",SUMIF('[3]Correpondance  PREPA MARG'!A:A,'Prépa marge'!T1199,'[3]Correpondance  PREPA MARG'!DO:DO),""))</f>
        <v/>
      </c>
      <c r="AD1199" s="2" t="str">
        <f t="shared" si="661"/>
        <v/>
      </c>
      <c r="AF1199" t="s">
        <v>20</v>
      </c>
    </row>
    <row r="1200" spans="1:32">
      <c r="A1200" s="23"/>
      <c r="B1200" s="23"/>
      <c r="C1200" s="50" t="s">
        <v>27</v>
      </c>
      <c r="D1200" s="67" t="str">
        <f t="shared" ref="D1200:L1200" si="683">IF(D1222="ABACO","     néant",IF(D1185=0,0,D1199/D1197))</f>
        <v xml:space="preserve">     néant</v>
      </c>
      <c r="E1200" s="67" t="str">
        <f t="shared" si="683"/>
        <v xml:space="preserve">     néant</v>
      </c>
      <c r="F1200" s="67" t="str">
        <f t="shared" si="683"/>
        <v xml:space="preserve">     néant</v>
      </c>
      <c r="G1200" s="67" t="str">
        <f t="shared" si="683"/>
        <v xml:space="preserve">     néant</v>
      </c>
      <c r="H1200" s="67" t="str">
        <f t="shared" si="683"/>
        <v xml:space="preserve">     néant</v>
      </c>
      <c r="I1200" s="67">
        <f t="shared" si="683"/>
        <v>0</v>
      </c>
      <c r="J1200" s="67" t="str">
        <f t="shared" si="683"/>
        <v xml:space="preserve">     néant</v>
      </c>
      <c r="K1200" s="67" t="str">
        <f t="shared" si="683"/>
        <v xml:space="preserve">     néant</v>
      </c>
      <c r="L1200" s="67" t="str">
        <f t="shared" si="683"/>
        <v xml:space="preserve">     néant</v>
      </c>
      <c r="M1200" s="67" t="str">
        <f>IF(M1222="ABACO","     néant",IF(M1185=0,0,M1199/M1197))</f>
        <v xml:space="preserve">     néant</v>
      </c>
      <c r="N1200" s="67" t="str">
        <f>IF(N1222="ABACO","     néant",IF(N1185=0,0,N1199/N1197))</f>
        <v xml:space="preserve">     néant</v>
      </c>
      <c r="O1200" s="67">
        <f>IF(O1222="ABACO","     néant",IF(O1185=0,0,O1199/O1197))</f>
        <v>0</v>
      </c>
      <c r="P1200" s="67">
        <f>IF(P1222="ABACO","     néant",IF(P1185=0,0,P1199/P1197))</f>
        <v>0</v>
      </c>
      <c r="Q1200" s="23"/>
      <c r="R1200" s="68" t="s">
        <v>20</v>
      </c>
      <c r="S1200" s="23"/>
      <c r="T1200" s="23" t="str">
        <f>IF(COUNTIF('[3]Correpondance  PREPA MARG'!A:A,'Prépa marge'!C1200)=0,IF(U1199="démarque connue (valeur)","",T1199),'Prépa marge'!C1200)</f>
        <v>Brun</v>
      </c>
      <c r="U1200" s="23" t="str">
        <f t="shared" si="663"/>
        <v/>
      </c>
      <c r="V1200" t="str">
        <f>IF(U1200="","",IF(U1200="CA HT",SUMIF('[3]Correpondance  PREPA MARG'!A:A,'Prépa marge'!T1200,'[3]Correpondance  PREPA MARG'!CO:CO),""))</f>
        <v/>
      </c>
      <c r="W1200" t="str">
        <f t="shared" si="659"/>
        <v/>
      </c>
      <c r="X1200" t="str">
        <f>IF(U1200="","",IF(AND(U1200="Marge ABACO (valeur)",X1194=""),SUMIF('[3]Correpondance  PREPA MARG'!A:A,'Prépa marge'!T1200,'[3]Correpondance  PREPA MARG'!DB:DB),""))</f>
        <v/>
      </c>
      <c r="Y1200" t="str">
        <f>IF(U1200="","",IF(U1200="Frais accessoires",SUMIF('[3]Correpondance  PREPA MARG'!A:A,'Prépa marge'!T1200,'[3]Correpondance  PREPA MARG'!AO:AO),""))</f>
        <v/>
      </c>
      <c r="Z1200" t="str">
        <f>IF(U1200="","",IF(U1200="Cotisation Centrale",SUMIF('[3]Correpondance  PREPA MARG'!A:A,'Prépa marge'!T1200,'[3]Correpondance  PREPA MARG'!BO:BO),""))</f>
        <v/>
      </c>
      <c r="AA1200" t="str">
        <f>IF(U1200="","",IF(U1200="CA HT REEL",SUMIF('[3]Correpondance  PREPA MARG'!A:A,'Prépa marge'!T1200,'[3]Correpondance  PREPA MARG'!AB:AB),""))</f>
        <v/>
      </c>
      <c r="AB1200" t="str">
        <f>IF(U1200="","",IF(U1200="CAMV REEL",SUMIF('[3]Correpondance  PREPA MARG'!A:A,'Prépa marge'!T1200,'[3]Correpondance  PREPA MARG'!BB:BB),""))</f>
        <v/>
      </c>
      <c r="AC1200" t="str">
        <f>IF(U1200="","",IF(U1200="démarque connue (valeur)",SUMIF('[3]Correpondance  PREPA MARG'!A:A,'Prépa marge'!T1200,'[3]Correpondance  PREPA MARG'!DO:DO),""))</f>
        <v/>
      </c>
      <c r="AD1200" s="2" t="str">
        <f t="shared" si="661"/>
        <v/>
      </c>
      <c r="AF1200" t="s">
        <v>20</v>
      </c>
    </row>
    <row r="1201" spans="1:32">
      <c r="A1201" s="23"/>
      <c r="B1201" s="23"/>
      <c r="C1201" s="23"/>
      <c r="D1201" s="23"/>
      <c r="E1201" s="23"/>
      <c r="F1201" s="23"/>
      <c r="G1201" s="23"/>
      <c r="H1201" s="23"/>
      <c r="I1201" s="23"/>
      <c r="J1201" s="23"/>
      <c r="K1201" s="23"/>
      <c r="L1201" s="23"/>
      <c r="M1201" s="23"/>
      <c r="N1201" s="23"/>
      <c r="O1201" s="23"/>
      <c r="P1201" s="23"/>
      <c r="Q1201" s="23"/>
      <c r="R1201" s="29" t="s">
        <v>20</v>
      </c>
      <c r="S1201" s="23"/>
      <c r="T1201" s="23" t="str">
        <f>IF(COUNTIF('[3]Correpondance  PREPA MARG'!A:A,'Prépa marge'!C1201)=0,IF(U1200="démarque connue (valeur)","",T1200),'Prépa marge'!C1201)</f>
        <v>Brun</v>
      </c>
      <c r="U1201" s="23" t="str">
        <f t="shared" si="663"/>
        <v/>
      </c>
      <c r="V1201" t="str">
        <f>IF(U1201="","",IF(U1201="CA HT",SUMIF('[3]Correpondance  PREPA MARG'!A:A,'Prépa marge'!T1201,'[3]Correpondance  PREPA MARG'!CO:CO),""))</f>
        <v/>
      </c>
      <c r="W1201" t="str">
        <f t="shared" si="659"/>
        <v/>
      </c>
      <c r="X1201" t="str">
        <f>IF(U1201="","",IF(AND(U1201="Marge ABACO (valeur)",X1195=""),SUMIF('[3]Correpondance  PREPA MARG'!A:A,'Prépa marge'!T1201,'[3]Correpondance  PREPA MARG'!DB:DB),""))</f>
        <v/>
      </c>
      <c r="Y1201" t="str">
        <f>IF(U1201="","",IF(U1201="Frais accessoires",SUMIF('[3]Correpondance  PREPA MARG'!A:A,'Prépa marge'!T1201,'[3]Correpondance  PREPA MARG'!AO:AO),""))</f>
        <v/>
      </c>
      <c r="Z1201" t="str">
        <f>IF(U1201="","",IF(U1201="Cotisation Centrale",SUMIF('[3]Correpondance  PREPA MARG'!A:A,'Prépa marge'!T1201,'[3]Correpondance  PREPA MARG'!BO:BO),""))</f>
        <v/>
      </c>
      <c r="AA1201" t="str">
        <f>IF(U1201="","",IF(U1201="CA HT REEL",SUMIF('[3]Correpondance  PREPA MARG'!A:A,'Prépa marge'!T1201,'[3]Correpondance  PREPA MARG'!AB:AB),""))</f>
        <v/>
      </c>
      <c r="AB1201" t="str">
        <f>IF(U1201="","",IF(U1201="CAMV REEL",SUMIF('[3]Correpondance  PREPA MARG'!A:A,'Prépa marge'!T1201,'[3]Correpondance  PREPA MARG'!BB:BB),""))</f>
        <v/>
      </c>
      <c r="AC1201" t="str">
        <f>IF(U1201="","",IF(U1201="démarque connue (valeur)",SUMIF('[3]Correpondance  PREPA MARG'!A:A,'Prépa marge'!T1201,'[3]Correpondance  PREPA MARG'!DO:DO),""))</f>
        <v/>
      </c>
      <c r="AD1201" s="2" t="str">
        <f t="shared" si="661"/>
        <v/>
      </c>
      <c r="AF1201" t="s">
        <v>20</v>
      </c>
    </row>
    <row r="1202" spans="1:32">
      <c r="A1202" s="23"/>
      <c r="B1202" s="23"/>
      <c r="C1202" s="75" t="s">
        <v>28</v>
      </c>
      <c r="D1202" s="76" t="str">
        <f t="shared" ref="D1202:L1202" si="684">IF(D1222="ABACO","       NA",D1194-D1200)</f>
        <v xml:space="preserve">       NA</v>
      </c>
      <c r="E1202" s="76" t="str">
        <f t="shared" si="684"/>
        <v xml:space="preserve">       NA</v>
      </c>
      <c r="F1202" s="76" t="str">
        <f t="shared" si="684"/>
        <v xml:space="preserve">       NA</v>
      </c>
      <c r="G1202" s="76" t="str">
        <f t="shared" si="684"/>
        <v xml:space="preserve">       NA</v>
      </c>
      <c r="H1202" s="76" t="str">
        <f t="shared" si="684"/>
        <v xml:space="preserve">       NA</v>
      </c>
      <c r="I1202" s="76">
        <f t="shared" si="684"/>
        <v>0</v>
      </c>
      <c r="J1202" s="76" t="str">
        <f t="shared" si="684"/>
        <v xml:space="preserve">       NA</v>
      </c>
      <c r="K1202" s="76" t="str">
        <f t="shared" si="684"/>
        <v xml:space="preserve">       NA</v>
      </c>
      <c r="L1202" s="76" t="str">
        <f t="shared" si="684"/>
        <v xml:space="preserve">       NA</v>
      </c>
      <c r="M1202" s="76" t="str">
        <f>IF(M1222="ABACO","       NA",M1194-M1200)</f>
        <v xml:space="preserve">       NA</v>
      </c>
      <c r="N1202" s="76" t="str">
        <f>IF(N1222="ABACO","       NA",N1194-N1200)</f>
        <v xml:space="preserve">       NA</v>
      </c>
      <c r="O1202" s="76">
        <f>IF(O1222="ABACO","       NA",O1194-O1200)</f>
        <v>0</v>
      </c>
      <c r="P1202" s="76">
        <f>IF(P1222="ABACO","       NA",P1194-P1200)</f>
        <v>0</v>
      </c>
      <c r="Q1202" s="23"/>
      <c r="R1202" s="77" t="s">
        <v>20</v>
      </c>
      <c r="S1202" s="23"/>
      <c r="T1202" s="23" t="str">
        <f>IF(COUNTIF('[3]Correpondance  PREPA MARG'!A:A,'Prépa marge'!C1202)=0,IF(U1201="démarque connue (valeur)","",T1201),'Prépa marge'!C1202)</f>
        <v>Brun</v>
      </c>
      <c r="U1202" s="23" t="str">
        <f t="shared" si="663"/>
        <v/>
      </c>
      <c r="V1202" t="str">
        <f>IF(U1202="","",IF(U1202="CA HT",SUMIF('[3]Correpondance  PREPA MARG'!A:A,'Prépa marge'!T1202,'[3]Correpondance  PREPA MARG'!CO:CO),""))</f>
        <v/>
      </c>
      <c r="W1202" t="str">
        <f t="shared" si="659"/>
        <v/>
      </c>
      <c r="X1202" t="str">
        <f>IF(U1202="","",IF(AND(U1202="Marge ABACO (valeur)",X1196=""),SUMIF('[3]Correpondance  PREPA MARG'!A:A,'Prépa marge'!T1202,'[3]Correpondance  PREPA MARG'!DB:DB),""))</f>
        <v/>
      </c>
      <c r="Y1202" t="str">
        <f>IF(U1202="","",IF(U1202="Frais accessoires",SUMIF('[3]Correpondance  PREPA MARG'!A:A,'Prépa marge'!T1202,'[3]Correpondance  PREPA MARG'!AO:AO),""))</f>
        <v/>
      </c>
      <c r="Z1202" t="str">
        <f>IF(U1202="","",IF(U1202="Cotisation Centrale",SUMIF('[3]Correpondance  PREPA MARG'!A:A,'Prépa marge'!T1202,'[3]Correpondance  PREPA MARG'!BO:BO),""))</f>
        <v/>
      </c>
      <c r="AA1202" t="str">
        <f>IF(U1202="","",IF(U1202="CA HT REEL",SUMIF('[3]Correpondance  PREPA MARG'!A:A,'Prépa marge'!T1202,'[3]Correpondance  PREPA MARG'!AB:AB),""))</f>
        <v/>
      </c>
      <c r="AB1202" t="str">
        <f>IF(U1202="","",IF(U1202="CAMV REEL",SUMIF('[3]Correpondance  PREPA MARG'!A:A,'Prépa marge'!T1202,'[3]Correpondance  PREPA MARG'!BB:BB),""))</f>
        <v/>
      </c>
      <c r="AC1202" t="str">
        <f>IF(U1202="","",IF(U1202="démarque connue (valeur)",SUMIF('[3]Correpondance  PREPA MARG'!A:A,'Prépa marge'!T1202,'[3]Correpondance  PREPA MARG'!DO:DO),""))</f>
        <v/>
      </c>
      <c r="AD1202" s="2" t="str">
        <f t="shared" si="661"/>
        <v/>
      </c>
      <c r="AF1202" t="s">
        <v>20</v>
      </c>
    </row>
    <row r="1203" spans="1:32">
      <c r="A1203" s="23"/>
      <c r="B1203" s="23"/>
      <c r="C1203" s="23"/>
      <c r="D1203" s="23"/>
      <c r="E1203" s="23"/>
      <c r="F1203" s="23"/>
      <c r="G1203" s="23"/>
      <c r="H1203" s="23"/>
      <c r="I1203" s="23"/>
      <c r="J1203" s="23"/>
      <c r="K1203" s="23"/>
      <c r="L1203" s="23"/>
      <c r="M1203" s="23"/>
      <c r="N1203" s="23"/>
      <c r="O1203" s="23"/>
      <c r="P1203" s="23"/>
      <c r="Q1203" s="23"/>
      <c r="R1203" s="29" t="s">
        <v>20</v>
      </c>
      <c r="S1203" s="23"/>
      <c r="T1203" s="23" t="str">
        <f>IF(COUNTIF('[3]Correpondance  PREPA MARG'!A:A,'Prépa marge'!C1203)=0,IF(U1202="démarque connue (valeur)","",T1202),'Prépa marge'!C1203)</f>
        <v>Brun</v>
      </c>
      <c r="U1203" s="23" t="str">
        <f t="shared" si="663"/>
        <v/>
      </c>
      <c r="V1203" t="str">
        <f>IF(U1203="","",IF(U1203="CA HT",SUMIF('[3]Correpondance  PREPA MARG'!A:A,'Prépa marge'!T1203,'[3]Correpondance  PREPA MARG'!CO:CO),""))</f>
        <v/>
      </c>
      <c r="W1203" t="str">
        <f t="shared" si="659"/>
        <v/>
      </c>
      <c r="X1203" t="str">
        <f>IF(U1203="","",IF(AND(U1203="Marge ABACO (valeur)",X1197=""),SUMIF('[3]Correpondance  PREPA MARG'!A:A,'Prépa marge'!T1203,'[3]Correpondance  PREPA MARG'!DB:DB),""))</f>
        <v/>
      </c>
      <c r="Y1203" t="str">
        <f>IF(U1203="","",IF(U1203="Frais accessoires",SUMIF('[3]Correpondance  PREPA MARG'!A:A,'Prépa marge'!T1203,'[3]Correpondance  PREPA MARG'!AO:AO),""))</f>
        <v/>
      </c>
      <c r="Z1203" t="str">
        <f>IF(U1203="","",IF(U1203="Cotisation Centrale",SUMIF('[3]Correpondance  PREPA MARG'!A:A,'Prépa marge'!T1203,'[3]Correpondance  PREPA MARG'!BO:BO),""))</f>
        <v/>
      </c>
      <c r="AA1203" t="str">
        <f>IF(U1203="","",IF(U1203="CA HT REEL",SUMIF('[3]Correpondance  PREPA MARG'!A:A,'Prépa marge'!T1203,'[3]Correpondance  PREPA MARG'!AB:AB),""))</f>
        <v/>
      </c>
      <c r="AB1203" t="str">
        <f>IF(U1203="","",IF(U1203="CAMV REEL",SUMIF('[3]Correpondance  PREPA MARG'!A:A,'Prépa marge'!T1203,'[3]Correpondance  PREPA MARG'!BB:BB),""))</f>
        <v/>
      </c>
      <c r="AC1203" t="str">
        <f>IF(U1203="","",IF(U1203="démarque connue (valeur)",SUMIF('[3]Correpondance  PREPA MARG'!A:A,'Prépa marge'!T1203,'[3]Correpondance  PREPA MARG'!DO:DO),""))</f>
        <v/>
      </c>
      <c r="AD1203" s="2" t="str">
        <f t="shared" si="661"/>
        <v/>
      </c>
      <c r="AF1203" t="s">
        <v>20</v>
      </c>
    </row>
    <row r="1204" spans="1:32" ht="15.75" thickBot="1">
      <c r="A1204" s="23"/>
      <c r="B1204" s="23"/>
      <c r="C1204" s="30" t="s">
        <v>29</v>
      </c>
      <c r="D1204" s="31"/>
      <c r="E1204" s="31"/>
      <c r="F1204" s="31"/>
      <c r="G1204" s="31"/>
      <c r="H1204" s="31"/>
      <c r="I1204" s="31"/>
      <c r="J1204" s="31"/>
      <c r="K1204" s="31"/>
      <c r="L1204" s="31"/>
      <c r="M1204" s="31"/>
      <c r="N1204" s="31"/>
      <c r="O1204" s="31"/>
      <c r="P1204" s="32"/>
      <c r="Q1204" s="23"/>
      <c r="R1204" s="33" t="s">
        <v>20</v>
      </c>
      <c r="S1204" s="23"/>
      <c r="T1204" s="23" t="str">
        <f>IF(COUNTIF('[3]Correpondance  PREPA MARG'!A:A,'Prépa marge'!C1204)=0,IF(U1203="démarque connue (valeur)","",T1203),'Prépa marge'!C1204)</f>
        <v>Brun</v>
      </c>
      <c r="U1204" s="23" t="str">
        <f t="shared" si="663"/>
        <v/>
      </c>
      <c r="V1204" t="str">
        <f>IF(U1204="","",IF(U1204="CA HT",SUMIF('[3]Correpondance  PREPA MARG'!A:A,'Prépa marge'!T1204,'[3]Correpondance  PREPA MARG'!CO:CO),""))</f>
        <v/>
      </c>
      <c r="W1204" t="str">
        <f t="shared" si="659"/>
        <v/>
      </c>
      <c r="X1204" t="str">
        <f>IF(U1204="","",IF(AND(U1204="Marge ABACO (valeur)",X1198=""),SUMIF('[3]Correpondance  PREPA MARG'!A:A,'Prépa marge'!T1204,'[3]Correpondance  PREPA MARG'!DB:DB),""))</f>
        <v/>
      </c>
      <c r="Y1204" t="str">
        <f>IF(U1204="","",IF(U1204="Frais accessoires",SUMIF('[3]Correpondance  PREPA MARG'!A:A,'Prépa marge'!T1204,'[3]Correpondance  PREPA MARG'!AO:AO),""))</f>
        <v/>
      </c>
      <c r="Z1204" t="str">
        <f>IF(U1204="","",IF(U1204="Cotisation Centrale",SUMIF('[3]Correpondance  PREPA MARG'!A:A,'Prépa marge'!T1204,'[3]Correpondance  PREPA MARG'!BO:BO),""))</f>
        <v/>
      </c>
      <c r="AA1204" t="str">
        <f>IF(U1204="","",IF(U1204="CA HT REEL",SUMIF('[3]Correpondance  PREPA MARG'!A:A,'Prépa marge'!T1204,'[3]Correpondance  PREPA MARG'!AB:AB),""))</f>
        <v/>
      </c>
      <c r="AB1204" t="str">
        <f>IF(U1204="","",IF(U1204="CAMV REEL",SUMIF('[3]Correpondance  PREPA MARG'!A:A,'Prépa marge'!T1204,'[3]Correpondance  PREPA MARG'!BB:BB),""))</f>
        <v/>
      </c>
      <c r="AC1204" t="str">
        <f>IF(U1204="","",IF(U1204="démarque connue (valeur)",SUMIF('[3]Correpondance  PREPA MARG'!A:A,'Prépa marge'!T1204,'[3]Correpondance  PREPA MARG'!DO:DO),""))</f>
        <v/>
      </c>
      <c r="AD1204" s="2" t="str">
        <f t="shared" si="661"/>
        <v/>
      </c>
      <c r="AF1204" t="s">
        <v>20</v>
      </c>
    </row>
    <row r="1205" spans="1:32" ht="15.75" thickBot="1">
      <c r="A1205" s="23"/>
      <c r="B1205" s="23"/>
      <c r="C1205" s="54" t="s">
        <v>7</v>
      </c>
      <c r="D1205" s="78"/>
      <c r="E1205" s="79"/>
      <c r="F1205" s="79"/>
      <c r="G1205" s="79"/>
      <c r="H1205" s="79"/>
      <c r="I1205" s="79"/>
      <c r="J1205" s="79"/>
      <c r="K1205" s="79"/>
      <c r="L1205" s="79"/>
      <c r="M1205" s="79"/>
      <c r="N1205" s="79"/>
      <c r="O1205" s="80"/>
      <c r="P1205" s="44">
        <f>SUM(D1205:O1205)</f>
        <v>0</v>
      </c>
      <c r="Q1205" s="23"/>
      <c r="R1205" s="45">
        <v>170</v>
      </c>
      <c r="S1205" s="23"/>
      <c r="T1205" s="23" t="str">
        <f>IF(COUNTIF('[3]Correpondance  PREPA MARG'!A:A,'Prépa marge'!C1205)=0,IF(U1204="démarque connue (valeur)","",T1204),'Prépa marge'!C1205)</f>
        <v>Brun</v>
      </c>
      <c r="U1205" s="23" t="str">
        <f t="shared" si="663"/>
        <v>démarque connue (valeur)</v>
      </c>
      <c r="V1205" t="str">
        <f>IF(U1205="","",IF(U1205="CA HT",SUMIF('[3]Correpondance  PREPA MARG'!A:A,'Prépa marge'!T1205,'[3]Correpondance  PREPA MARG'!CO:CO),""))</f>
        <v/>
      </c>
      <c r="W1205" t="str">
        <f t="shared" si="659"/>
        <v/>
      </c>
      <c r="X1205" t="str">
        <f>IF(U1205="","",IF(AND(U1205="Marge ABACO (valeur)",X1199=""),SUMIF('[3]Correpondance  PREPA MARG'!A:A,'Prépa marge'!T1205,'[3]Correpondance  PREPA MARG'!DB:DB),""))</f>
        <v/>
      </c>
      <c r="Y1205" t="str">
        <f>IF(U1205="","",IF(U1205="Frais accessoires",SUMIF('[3]Correpondance  PREPA MARG'!A:A,'Prépa marge'!T1205,'[3]Correpondance  PREPA MARG'!AO:AO),""))</f>
        <v/>
      </c>
      <c r="Z1205" t="str">
        <f>IF(U1205="","",IF(U1205="Cotisation Centrale",SUMIF('[3]Correpondance  PREPA MARG'!A:A,'Prépa marge'!T1205,'[3]Correpondance  PREPA MARG'!BO:BO),""))</f>
        <v/>
      </c>
      <c r="AA1205" t="str">
        <f>IF(U1205="","",IF(U1205="CA HT REEL",SUMIF('[3]Correpondance  PREPA MARG'!A:A,'Prépa marge'!T1205,'[3]Correpondance  PREPA MARG'!AB:AB),""))</f>
        <v/>
      </c>
      <c r="AB1205" t="str">
        <f>IF(U1205="","",IF(U1205="CAMV REEL",SUMIF('[3]Correpondance  PREPA MARG'!A:A,'Prépa marge'!T1205,'[3]Correpondance  PREPA MARG'!BB:BB),""))</f>
        <v/>
      </c>
      <c r="AC1205">
        <f ca="1">IF(U1205="","",IF(U1205="démarque connue (valeur)",SUMIF('[3]Correpondance  PREPA MARG'!A:A,'Prépa marge'!T1205,'[3]Correpondance  PREPA MARG'!DO:DO),""))</f>
        <v>0</v>
      </c>
      <c r="AD1205" s="2" t="str">
        <f t="shared" ca="1" si="661"/>
        <v/>
      </c>
      <c r="AF1205">
        <v>160</v>
      </c>
    </row>
    <row r="1206" spans="1:32" ht="15.75" thickBot="1">
      <c r="A1206" s="23"/>
      <c r="B1206" s="23"/>
      <c r="C1206" s="59" t="s">
        <v>30</v>
      </c>
      <c r="D1206" s="81">
        <f t="shared" ref="D1206:L1206" si="685">IF(D1197=0,0,D1205/D1197)</f>
        <v>0</v>
      </c>
      <c r="E1206" s="81">
        <f t="shared" si="685"/>
        <v>0</v>
      </c>
      <c r="F1206" s="81">
        <f t="shared" si="685"/>
        <v>0</v>
      </c>
      <c r="G1206" s="81">
        <f t="shared" si="685"/>
        <v>0</v>
      </c>
      <c r="H1206" s="81">
        <f t="shared" si="685"/>
        <v>0</v>
      </c>
      <c r="I1206" s="81">
        <f t="shared" si="685"/>
        <v>0</v>
      </c>
      <c r="J1206" s="81">
        <f t="shared" si="685"/>
        <v>0</v>
      </c>
      <c r="K1206" s="81">
        <f t="shared" si="685"/>
        <v>0</v>
      </c>
      <c r="L1206" s="81">
        <f t="shared" si="685"/>
        <v>0</v>
      </c>
      <c r="M1206" s="81">
        <f>IF(M1197=0,0,M1205/M1197)</f>
        <v>0</v>
      </c>
      <c r="N1206" s="81">
        <f>IF(N1197=0,0,N1205/N1197)</f>
        <v>0</v>
      </c>
      <c r="O1206" s="81">
        <f>IF(O1197=0,0,O1205/O1197)</f>
        <v>0</v>
      </c>
      <c r="P1206" s="82">
        <f>IF(P1197=0,0,P1205/P1197)</f>
        <v>0</v>
      </c>
      <c r="Q1206" s="23"/>
      <c r="R1206" s="83" t="s">
        <v>20</v>
      </c>
      <c r="S1206" s="23"/>
      <c r="T1206" s="23" t="str">
        <f>IF(COUNTIF('[3]Correpondance  PREPA MARG'!A:A,'Prépa marge'!C1206)=0,IF(U1205="démarque connue (valeur)","",T1205),'Prépa marge'!C1206)</f>
        <v/>
      </c>
      <c r="U1206" s="23" t="str">
        <f t="shared" si="663"/>
        <v/>
      </c>
      <c r="V1206" t="str">
        <f>IF(U1206="","",IF(U1206="CA HT",SUMIF('[3]Correpondance  PREPA MARG'!A:A,'Prépa marge'!T1206,'[3]Correpondance  PREPA MARG'!CO:CO),""))</f>
        <v/>
      </c>
      <c r="W1206" t="str">
        <f t="shared" si="659"/>
        <v/>
      </c>
      <c r="X1206" t="str">
        <f>IF(U1206="","",IF(AND(U1206="Marge ABACO (valeur)",X1200=""),SUMIF('[3]Correpondance  PREPA MARG'!A:A,'Prépa marge'!T1206,'[3]Correpondance  PREPA MARG'!DB:DB),""))</f>
        <v/>
      </c>
      <c r="Y1206" t="str">
        <f>IF(U1206="","",IF(U1206="Frais accessoires",SUMIF('[3]Correpondance  PREPA MARG'!A:A,'Prépa marge'!T1206,'[3]Correpondance  PREPA MARG'!AO:AO),""))</f>
        <v/>
      </c>
      <c r="Z1206" t="str">
        <f>IF(U1206="","",IF(U1206="Cotisation Centrale",SUMIF('[3]Correpondance  PREPA MARG'!A:A,'Prépa marge'!T1206,'[3]Correpondance  PREPA MARG'!BO:BO),""))</f>
        <v/>
      </c>
      <c r="AA1206" t="str">
        <f>IF(U1206="","",IF(U1206="CA HT REEL",SUMIF('[3]Correpondance  PREPA MARG'!A:A,'Prépa marge'!T1206,'[3]Correpondance  PREPA MARG'!AB:AB),""))</f>
        <v/>
      </c>
      <c r="AB1206" t="str">
        <f>IF(U1206="","",IF(U1206="CAMV REEL",SUMIF('[3]Correpondance  PREPA MARG'!A:A,'Prépa marge'!T1206,'[3]Correpondance  PREPA MARG'!BB:BB),""))</f>
        <v/>
      </c>
      <c r="AC1206" t="str">
        <f>IF(U1206="","",IF(U1206="démarque connue (valeur)",SUMIF('[3]Correpondance  PREPA MARG'!A:A,'Prépa marge'!T1206,'[3]Correpondance  PREPA MARG'!DO:DO),""))</f>
        <v/>
      </c>
      <c r="AD1206" s="2" t="str">
        <f t="shared" si="661"/>
        <v/>
      </c>
      <c r="AF1206" t="s">
        <v>20</v>
      </c>
    </row>
    <row r="1207" spans="1:32" ht="15.75" thickBot="1">
      <c r="A1207" s="23"/>
      <c r="B1207" s="23"/>
      <c r="C1207" s="84" t="s">
        <v>31</v>
      </c>
      <c r="D1207" s="85">
        <v>1.4999999999999999E-2</v>
      </c>
      <c r="E1207" s="86">
        <v>1.4999999999999999E-2</v>
      </c>
      <c r="F1207" s="86">
        <v>1.4999999999999999E-2</v>
      </c>
      <c r="G1207" s="86">
        <v>1.4999999999999999E-2</v>
      </c>
      <c r="H1207" s="86">
        <v>1.4999999999999999E-2</v>
      </c>
      <c r="I1207" s="86">
        <v>1.4999999999999999E-2</v>
      </c>
      <c r="J1207" s="86">
        <v>1.4999999999999999E-2</v>
      </c>
      <c r="K1207" s="86">
        <v>1.4999999999999999E-2</v>
      </c>
      <c r="L1207" s="86">
        <v>1.4999999999999999E-2</v>
      </c>
      <c r="M1207" s="86">
        <v>1.4999999999999999E-2</v>
      </c>
      <c r="N1207" s="86">
        <v>1.4999999999999999E-2</v>
      </c>
      <c r="O1207" s="87">
        <v>1.4999999999999999E-2</v>
      </c>
      <c r="P1207" s="88">
        <f>IF(P1197&lt;&gt;0,P1208/P1197,0)</f>
        <v>0</v>
      </c>
      <c r="Q1207" s="23"/>
      <c r="R1207" s="83" t="s">
        <v>20</v>
      </c>
      <c r="S1207" s="23"/>
      <c r="T1207" s="23" t="str">
        <f>IF(COUNTIF('[3]Correpondance  PREPA MARG'!A:A,'Prépa marge'!C1207)=0,IF(U1206="démarque connue (valeur)","",T1206),'Prépa marge'!C1207)</f>
        <v/>
      </c>
      <c r="U1207" s="23" t="str">
        <f t="shared" si="663"/>
        <v/>
      </c>
      <c r="V1207" t="str">
        <f>IF(U1207="","",IF(U1207="CA HT",SUMIF('[3]Correpondance  PREPA MARG'!A:A,'Prépa marge'!T1207,'[3]Correpondance  PREPA MARG'!CO:CO),""))</f>
        <v/>
      </c>
      <c r="W1207" t="str">
        <f t="shared" si="659"/>
        <v/>
      </c>
      <c r="X1207" t="str">
        <f>IF(U1207="","",IF(AND(U1207="Marge ABACO (valeur)",X1201=""),SUMIF('[3]Correpondance  PREPA MARG'!A:A,'Prépa marge'!T1207,'[3]Correpondance  PREPA MARG'!DB:DB),""))</f>
        <v/>
      </c>
      <c r="Y1207" t="str">
        <f>IF(U1207="","",IF(U1207="Frais accessoires",SUMIF('[3]Correpondance  PREPA MARG'!A:A,'Prépa marge'!T1207,'[3]Correpondance  PREPA MARG'!AO:AO),""))</f>
        <v/>
      </c>
      <c r="Z1207" t="str">
        <f>IF(U1207="","",IF(U1207="Cotisation Centrale",SUMIF('[3]Correpondance  PREPA MARG'!A:A,'Prépa marge'!T1207,'[3]Correpondance  PREPA MARG'!BO:BO),""))</f>
        <v/>
      </c>
      <c r="AA1207" t="str">
        <f>IF(U1207="","",IF(U1207="CA HT REEL",SUMIF('[3]Correpondance  PREPA MARG'!A:A,'Prépa marge'!T1207,'[3]Correpondance  PREPA MARG'!AB:AB),""))</f>
        <v/>
      </c>
      <c r="AB1207" t="str">
        <f>IF(U1207="","",IF(U1207="CAMV REEL",SUMIF('[3]Correpondance  PREPA MARG'!A:A,'Prépa marge'!T1207,'[3]Correpondance  PREPA MARG'!BB:BB),""))</f>
        <v/>
      </c>
      <c r="AC1207" t="str">
        <f>IF(U1207="","",IF(U1207="démarque connue (valeur)",SUMIF('[3]Correpondance  PREPA MARG'!A:A,'Prépa marge'!T1207,'[3]Correpondance  PREPA MARG'!DO:DO),""))</f>
        <v/>
      </c>
      <c r="AD1207" s="2" t="str">
        <f t="shared" si="661"/>
        <v/>
      </c>
      <c r="AF1207" t="s">
        <v>20</v>
      </c>
    </row>
    <row r="1208" spans="1:32" ht="15.75" thickBot="1">
      <c r="A1208" s="23"/>
      <c r="B1208" s="23"/>
      <c r="C1208" s="89" t="s">
        <v>32</v>
      </c>
      <c r="D1208" s="47">
        <f t="shared" ref="D1208:L1208" si="686">D1197*D1207</f>
        <v>0</v>
      </c>
      <c r="E1208" s="47">
        <f t="shared" si="686"/>
        <v>0</v>
      </c>
      <c r="F1208" s="47">
        <f t="shared" si="686"/>
        <v>0</v>
      </c>
      <c r="G1208" s="47">
        <f t="shared" si="686"/>
        <v>0</v>
      </c>
      <c r="H1208" s="47">
        <f t="shared" si="686"/>
        <v>0</v>
      </c>
      <c r="I1208" s="47">
        <f t="shared" si="686"/>
        <v>0</v>
      </c>
      <c r="J1208" s="47">
        <f t="shared" si="686"/>
        <v>0</v>
      </c>
      <c r="K1208" s="47">
        <f t="shared" si="686"/>
        <v>0</v>
      </c>
      <c r="L1208" s="47">
        <f t="shared" si="686"/>
        <v>0</v>
      </c>
      <c r="M1208" s="47">
        <f>M1197*M1207</f>
        <v>0</v>
      </c>
      <c r="N1208" s="47">
        <f>N1197*N1207</f>
        <v>0</v>
      </c>
      <c r="O1208" s="47">
        <f>O1197*O1207</f>
        <v>0</v>
      </c>
      <c r="P1208" s="90">
        <f>SUM(D1208:O1208)</f>
        <v>0</v>
      </c>
      <c r="Q1208" s="23"/>
      <c r="R1208" s="91" t="s">
        <v>20</v>
      </c>
      <c r="S1208" s="92"/>
      <c r="T1208" s="23" t="str">
        <f>IF(COUNTIF('[3]Correpondance  PREPA MARG'!A:A,'Prépa marge'!C1208)=0,IF(U1207="démarque connue (valeur)","",T1207),'Prépa marge'!C1208)</f>
        <v/>
      </c>
      <c r="U1208" s="23" t="str">
        <f t="shared" si="663"/>
        <v/>
      </c>
      <c r="V1208" t="str">
        <f>IF(U1208="","",IF(U1208="CA HT",SUMIF('[3]Correpondance  PREPA MARG'!A:A,'Prépa marge'!T1208,'[3]Correpondance  PREPA MARG'!CO:CO),""))</f>
        <v/>
      </c>
      <c r="W1208" t="str">
        <f t="shared" si="659"/>
        <v/>
      </c>
      <c r="X1208" t="str">
        <f>IF(U1208="","",IF(AND(U1208="Marge ABACO (valeur)",X1202=""),SUMIF('[3]Correpondance  PREPA MARG'!A:A,'Prépa marge'!T1208,'[3]Correpondance  PREPA MARG'!DB:DB),""))</f>
        <v/>
      </c>
      <c r="Y1208" t="str">
        <f>IF(U1208="","",IF(U1208="Frais accessoires",SUMIF('[3]Correpondance  PREPA MARG'!A:A,'Prépa marge'!T1208,'[3]Correpondance  PREPA MARG'!AO:AO),""))</f>
        <v/>
      </c>
      <c r="Z1208" t="str">
        <f>IF(U1208="","",IF(U1208="Cotisation Centrale",SUMIF('[3]Correpondance  PREPA MARG'!A:A,'Prépa marge'!T1208,'[3]Correpondance  PREPA MARG'!BO:BO),""))</f>
        <v/>
      </c>
      <c r="AA1208" t="str">
        <f>IF(U1208="","",IF(U1208="CA HT REEL",SUMIF('[3]Correpondance  PREPA MARG'!A:A,'Prépa marge'!T1208,'[3]Correpondance  PREPA MARG'!AB:AB),""))</f>
        <v/>
      </c>
      <c r="AB1208" t="str">
        <f>IF(U1208="","",IF(U1208="CAMV REEL",SUMIF('[3]Correpondance  PREPA MARG'!A:A,'Prépa marge'!T1208,'[3]Correpondance  PREPA MARG'!BB:BB),""))</f>
        <v/>
      </c>
      <c r="AC1208" t="str">
        <f>IF(U1208="","",IF(U1208="démarque connue (valeur)",SUMIF('[3]Correpondance  PREPA MARG'!A:A,'Prépa marge'!T1208,'[3]Correpondance  PREPA MARG'!DO:DO),""))</f>
        <v/>
      </c>
      <c r="AD1208" s="2" t="str">
        <f t="shared" si="661"/>
        <v/>
      </c>
      <c r="AF1208" t="s">
        <v>20</v>
      </c>
    </row>
    <row r="1209" spans="1:32" ht="15.75" thickBot="1">
      <c r="A1209" s="23"/>
      <c r="B1209" s="23"/>
      <c r="C1209" s="84" t="s">
        <v>33</v>
      </c>
      <c r="D1209" s="93"/>
      <c r="E1209" s="94"/>
      <c r="F1209" s="94"/>
      <c r="G1209" s="94"/>
      <c r="H1209" s="94"/>
      <c r="I1209" s="94"/>
      <c r="J1209" s="94"/>
      <c r="K1209" s="94"/>
      <c r="L1209" s="94"/>
      <c r="M1209" s="94"/>
      <c r="N1209" s="94"/>
      <c r="O1209" s="95"/>
      <c r="P1209" s="96">
        <f>SUM(D1209:O1209)</f>
        <v>0</v>
      </c>
      <c r="Q1209" s="23"/>
      <c r="R1209" s="91" t="s">
        <v>20</v>
      </c>
      <c r="S1209" s="92"/>
      <c r="T1209" s="23" t="str">
        <f>IF(COUNTIF('[3]Correpondance  PREPA MARG'!A:A,'Prépa marge'!C1209)=0,IF(U1208="démarque connue (valeur)","",T1208),'Prépa marge'!C1209)</f>
        <v/>
      </c>
      <c r="U1209" s="23" t="str">
        <f t="shared" si="663"/>
        <v/>
      </c>
      <c r="V1209" t="str">
        <f>IF(U1209="","",IF(U1209="CA HT",SUMIF('[3]Correpondance  PREPA MARG'!A:A,'Prépa marge'!T1209,'[3]Correpondance  PREPA MARG'!CO:CO),""))</f>
        <v/>
      </c>
      <c r="W1209" t="str">
        <f t="shared" si="659"/>
        <v/>
      </c>
      <c r="X1209" t="str">
        <f>IF(U1209="","",IF(AND(U1209="Marge ABACO (valeur)",X1203=""),SUMIF('[3]Correpondance  PREPA MARG'!A:A,'Prépa marge'!T1209,'[3]Correpondance  PREPA MARG'!DB:DB),""))</f>
        <v/>
      </c>
      <c r="Y1209" t="str">
        <f>IF(U1209="","",IF(U1209="Frais accessoires",SUMIF('[3]Correpondance  PREPA MARG'!A:A,'Prépa marge'!T1209,'[3]Correpondance  PREPA MARG'!AO:AO),""))</f>
        <v/>
      </c>
      <c r="Z1209" t="str">
        <f>IF(U1209="","",IF(U1209="Cotisation Centrale",SUMIF('[3]Correpondance  PREPA MARG'!A:A,'Prépa marge'!T1209,'[3]Correpondance  PREPA MARG'!BO:BO),""))</f>
        <v/>
      </c>
      <c r="AA1209" t="str">
        <f>IF(U1209="","",IF(U1209="CA HT REEL",SUMIF('[3]Correpondance  PREPA MARG'!A:A,'Prépa marge'!T1209,'[3]Correpondance  PREPA MARG'!AB:AB),""))</f>
        <v/>
      </c>
      <c r="AB1209" t="str">
        <f>IF(U1209="","",IF(U1209="CAMV REEL",SUMIF('[3]Correpondance  PREPA MARG'!A:A,'Prépa marge'!T1209,'[3]Correpondance  PREPA MARG'!BB:BB),""))</f>
        <v/>
      </c>
      <c r="AC1209" t="str">
        <f>IF(U1209="","",IF(U1209="démarque connue (valeur)",SUMIF('[3]Correpondance  PREPA MARG'!A:A,'Prépa marge'!T1209,'[3]Correpondance  PREPA MARG'!DO:DO),""))</f>
        <v/>
      </c>
      <c r="AD1209" s="2" t="str">
        <f t="shared" si="661"/>
        <v/>
      </c>
      <c r="AF1209" t="s">
        <v>20</v>
      </c>
    </row>
    <row r="1210" spans="1:32">
      <c r="A1210" s="23"/>
      <c r="B1210" s="23"/>
      <c r="C1210" s="59" t="s">
        <v>34</v>
      </c>
      <c r="D1210" s="81">
        <f t="shared" ref="D1210:L1210" si="687">IF(D1197&lt;&gt;0,D1209/D1197,0)</f>
        <v>0</v>
      </c>
      <c r="E1210" s="81">
        <f t="shared" si="687"/>
        <v>0</v>
      </c>
      <c r="F1210" s="81">
        <f t="shared" si="687"/>
        <v>0</v>
      </c>
      <c r="G1210" s="81">
        <f t="shared" si="687"/>
        <v>0</v>
      </c>
      <c r="H1210" s="81">
        <f t="shared" si="687"/>
        <v>0</v>
      </c>
      <c r="I1210" s="81">
        <f t="shared" si="687"/>
        <v>0</v>
      </c>
      <c r="J1210" s="81">
        <f t="shared" si="687"/>
        <v>0</v>
      </c>
      <c r="K1210" s="81">
        <f t="shared" si="687"/>
        <v>0</v>
      </c>
      <c r="L1210" s="81">
        <f t="shared" si="687"/>
        <v>0</v>
      </c>
      <c r="M1210" s="81">
        <f>IF(M1197&lt;&gt;0,M1209/M1197,0)</f>
        <v>0</v>
      </c>
      <c r="N1210" s="81">
        <f>IF(N1197&lt;&gt;0,N1209/N1197,0)</f>
        <v>0</v>
      </c>
      <c r="O1210" s="81">
        <f>IF(O1197&lt;&gt;0,O1209/O1197,0)</f>
        <v>0</v>
      </c>
      <c r="P1210" s="82">
        <f>IF(P1197&lt;&gt;0,P1209/P1197,0)</f>
        <v>0</v>
      </c>
      <c r="Q1210" s="23"/>
      <c r="R1210" s="83" t="s">
        <v>20</v>
      </c>
      <c r="S1210" s="97"/>
      <c r="T1210" s="23" t="str">
        <f>IF(COUNTIF('[3]Correpondance  PREPA MARG'!A:A,'Prépa marge'!C1210)=0,IF(U1209="démarque connue (valeur)","",T1209),'Prépa marge'!C1210)</f>
        <v/>
      </c>
      <c r="U1210" s="23" t="str">
        <f t="shared" si="663"/>
        <v/>
      </c>
      <c r="V1210" t="str">
        <f>IF(U1210="","",IF(U1210="CA HT",SUMIF('[3]Correpondance  PREPA MARG'!A:A,'Prépa marge'!T1210,'[3]Correpondance  PREPA MARG'!CO:CO),""))</f>
        <v/>
      </c>
      <c r="W1210" t="str">
        <f t="shared" si="659"/>
        <v/>
      </c>
      <c r="X1210" t="str">
        <f>IF(U1210="","",IF(AND(U1210="Marge ABACO (valeur)",X1204=""),SUMIF('[3]Correpondance  PREPA MARG'!A:A,'Prépa marge'!T1210,'[3]Correpondance  PREPA MARG'!DB:DB),""))</f>
        <v/>
      </c>
      <c r="Y1210" t="str">
        <f>IF(U1210="","",IF(U1210="Frais accessoires",SUMIF('[3]Correpondance  PREPA MARG'!A:A,'Prépa marge'!T1210,'[3]Correpondance  PREPA MARG'!AO:AO),""))</f>
        <v/>
      </c>
      <c r="Z1210" t="str">
        <f>IF(U1210="","",IF(U1210="Cotisation Centrale",SUMIF('[3]Correpondance  PREPA MARG'!A:A,'Prépa marge'!T1210,'[3]Correpondance  PREPA MARG'!BO:BO),""))</f>
        <v/>
      </c>
      <c r="AA1210" t="str">
        <f>IF(U1210="","",IF(U1210="CA HT REEL",SUMIF('[3]Correpondance  PREPA MARG'!A:A,'Prépa marge'!T1210,'[3]Correpondance  PREPA MARG'!AB:AB),""))</f>
        <v/>
      </c>
      <c r="AB1210" t="str">
        <f>IF(U1210="","",IF(U1210="CAMV REEL",SUMIF('[3]Correpondance  PREPA MARG'!A:A,'Prépa marge'!T1210,'[3]Correpondance  PREPA MARG'!BB:BB),""))</f>
        <v/>
      </c>
      <c r="AC1210" t="str">
        <f>IF(U1210="","",IF(U1210="démarque connue (valeur)",SUMIF('[3]Correpondance  PREPA MARG'!A:A,'Prépa marge'!T1210,'[3]Correpondance  PREPA MARG'!DO:DO),""))</f>
        <v/>
      </c>
      <c r="AD1210" s="2" t="str">
        <f t="shared" si="661"/>
        <v/>
      </c>
      <c r="AF1210" t="s">
        <v>20</v>
      </c>
    </row>
    <row r="1211" spans="1:32">
      <c r="A1211" s="23"/>
      <c r="B1211" s="23"/>
      <c r="C1211" s="59" t="s">
        <v>35</v>
      </c>
      <c r="D1211" s="98">
        <f>D1185-D1197</f>
        <v>0</v>
      </c>
      <c r="E1211" s="98">
        <f>E1185-E1197</f>
        <v>0</v>
      </c>
      <c r="F1211" s="98">
        <f>F1185-F1197</f>
        <v>0</v>
      </c>
      <c r="G1211" s="98">
        <f t="shared" ref="G1211:L1211" si="688">G1185-G1197</f>
        <v>0</v>
      </c>
      <c r="H1211" s="98">
        <f t="shared" si="688"/>
        <v>0</v>
      </c>
      <c r="I1211" s="98">
        <f t="shared" si="688"/>
        <v>0</v>
      </c>
      <c r="J1211" s="98">
        <f t="shared" si="688"/>
        <v>0</v>
      </c>
      <c r="K1211" s="98">
        <f t="shared" si="688"/>
        <v>0</v>
      </c>
      <c r="L1211" s="98">
        <f t="shared" si="688"/>
        <v>0</v>
      </c>
      <c r="M1211" s="98">
        <f>M1185-M1197</f>
        <v>0</v>
      </c>
      <c r="N1211" s="98">
        <f>N1185-N1197</f>
        <v>0</v>
      </c>
      <c r="O1211" s="98">
        <f>O1185-O1197</f>
        <v>0</v>
      </c>
      <c r="P1211" s="74">
        <f>SUM(D1211:O1211)</f>
        <v>0</v>
      </c>
      <c r="Q1211" s="23"/>
      <c r="R1211" s="57" t="s">
        <v>20</v>
      </c>
      <c r="S1211" s="92"/>
      <c r="T1211" s="23" t="str">
        <f>IF(COUNTIF('[3]Correpondance  PREPA MARG'!A:A,'Prépa marge'!C1211)=0,IF(U1210="démarque connue (valeur)","",T1210),'Prépa marge'!C1211)</f>
        <v/>
      </c>
      <c r="U1211" s="23" t="str">
        <f t="shared" si="663"/>
        <v/>
      </c>
      <c r="V1211" t="str">
        <f>IF(U1211="","",IF(U1211="CA HT",SUMIF('[3]Correpondance  PREPA MARG'!A:A,'Prépa marge'!T1211,'[3]Correpondance  PREPA MARG'!CO:CO),""))</f>
        <v/>
      </c>
      <c r="W1211" t="str">
        <f t="shared" si="659"/>
        <v/>
      </c>
      <c r="X1211" t="str">
        <f>IF(U1211="","",IF(AND(U1211="Marge ABACO (valeur)",X1205=""),SUMIF('[3]Correpondance  PREPA MARG'!A:A,'Prépa marge'!T1211,'[3]Correpondance  PREPA MARG'!DB:DB),""))</f>
        <v/>
      </c>
      <c r="Y1211" t="str">
        <f>IF(U1211="","",IF(U1211="Frais accessoires",SUMIF('[3]Correpondance  PREPA MARG'!A:A,'Prépa marge'!T1211,'[3]Correpondance  PREPA MARG'!AO:AO),""))</f>
        <v/>
      </c>
      <c r="Z1211" t="str">
        <f>IF(U1211="","",IF(U1211="Cotisation Centrale",SUMIF('[3]Correpondance  PREPA MARG'!A:A,'Prépa marge'!T1211,'[3]Correpondance  PREPA MARG'!BO:BO),""))</f>
        <v/>
      </c>
      <c r="AA1211" t="str">
        <f>IF(U1211="","",IF(U1211="CA HT REEL",SUMIF('[3]Correpondance  PREPA MARG'!A:A,'Prépa marge'!T1211,'[3]Correpondance  PREPA MARG'!AB:AB),""))</f>
        <v/>
      </c>
      <c r="AB1211" t="str">
        <f>IF(U1211="","",IF(U1211="CAMV REEL",SUMIF('[3]Correpondance  PREPA MARG'!A:A,'Prépa marge'!T1211,'[3]Correpondance  PREPA MARG'!BB:BB),""))</f>
        <v/>
      </c>
      <c r="AC1211" t="str">
        <f>IF(U1211="","",IF(U1211="démarque connue (valeur)",SUMIF('[3]Correpondance  PREPA MARG'!A:A,'Prépa marge'!T1211,'[3]Correpondance  PREPA MARG'!DO:DO),""))</f>
        <v/>
      </c>
      <c r="AD1211" s="2" t="str">
        <f t="shared" si="661"/>
        <v/>
      </c>
      <c r="AF1211" t="s">
        <v>20</v>
      </c>
    </row>
    <row r="1212" spans="1:32">
      <c r="A1212" s="23"/>
      <c r="B1212" s="23"/>
      <c r="C1212" s="59" t="s">
        <v>22</v>
      </c>
      <c r="D1212" s="99">
        <f t="shared" ref="D1212:L1212" si="689">IF(D1197&lt;&gt;0,D1211/D1197,0)</f>
        <v>0</v>
      </c>
      <c r="E1212" s="99">
        <f t="shared" si="689"/>
        <v>0</v>
      </c>
      <c r="F1212" s="99">
        <f t="shared" si="689"/>
        <v>0</v>
      </c>
      <c r="G1212" s="99">
        <f t="shared" si="689"/>
        <v>0</v>
      </c>
      <c r="H1212" s="99">
        <f t="shared" si="689"/>
        <v>0</v>
      </c>
      <c r="I1212" s="99">
        <f t="shared" si="689"/>
        <v>0</v>
      </c>
      <c r="J1212" s="99">
        <f t="shared" si="689"/>
        <v>0</v>
      </c>
      <c r="K1212" s="99">
        <f t="shared" si="689"/>
        <v>0</v>
      </c>
      <c r="L1212" s="99">
        <f t="shared" si="689"/>
        <v>0</v>
      </c>
      <c r="M1212" s="99">
        <f>IF(M1197&lt;&gt;0,M1211/M1197,0)</f>
        <v>0</v>
      </c>
      <c r="N1212" s="99">
        <f>IF(N1197&lt;&gt;0,N1211/N1197,0)</f>
        <v>0</v>
      </c>
      <c r="O1212" s="99">
        <f>IF(O1197&lt;&gt;0,O1211/O1197,0)</f>
        <v>0</v>
      </c>
      <c r="P1212" s="61">
        <f>IF(P1197&lt;&gt;0,P1211/P1197,0)</f>
        <v>0</v>
      </c>
      <c r="Q1212" s="23"/>
      <c r="R1212" s="62" t="s">
        <v>20</v>
      </c>
      <c r="S1212" s="92"/>
      <c r="T1212" s="23" t="str">
        <f>IF(COUNTIF('[3]Correpondance  PREPA MARG'!A:A,'Prépa marge'!C1212)=0,IF(U1211="démarque connue (valeur)","",T1211),'Prépa marge'!C1212)</f>
        <v/>
      </c>
      <c r="U1212" s="23" t="str">
        <f t="shared" si="663"/>
        <v/>
      </c>
      <c r="V1212" t="str">
        <f>IF(U1212="","",IF(U1212="CA HT",SUMIF('[3]Correpondance  PREPA MARG'!A:A,'Prépa marge'!T1212,'[3]Correpondance  PREPA MARG'!CO:CO),""))</f>
        <v/>
      </c>
      <c r="W1212" t="str">
        <f t="shared" si="659"/>
        <v/>
      </c>
      <c r="X1212" t="str">
        <f>IF(U1212="","",IF(AND(U1212="Marge ABACO (valeur)",X1206=""),SUMIF('[3]Correpondance  PREPA MARG'!A:A,'Prépa marge'!T1212,'[3]Correpondance  PREPA MARG'!DB:DB),""))</f>
        <v/>
      </c>
      <c r="Y1212" t="str">
        <f>IF(U1212="","",IF(U1212="Frais accessoires",SUMIF('[3]Correpondance  PREPA MARG'!A:A,'Prépa marge'!T1212,'[3]Correpondance  PREPA MARG'!AO:AO),""))</f>
        <v/>
      </c>
      <c r="Z1212" t="str">
        <f>IF(U1212="","",IF(U1212="Cotisation Centrale",SUMIF('[3]Correpondance  PREPA MARG'!A:A,'Prépa marge'!T1212,'[3]Correpondance  PREPA MARG'!BO:BO),""))</f>
        <v/>
      </c>
      <c r="AA1212" t="str">
        <f>IF(U1212="","",IF(U1212="CA HT REEL",SUMIF('[3]Correpondance  PREPA MARG'!A:A,'Prépa marge'!T1212,'[3]Correpondance  PREPA MARG'!AB:AB),""))</f>
        <v/>
      </c>
      <c r="AB1212" t="str">
        <f>IF(U1212="","",IF(U1212="CAMV REEL",SUMIF('[3]Correpondance  PREPA MARG'!A:A,'Prépa marge'!T1212,'[3]Correpondance  PREPA MARG'!BB:BB),""))</f>
        <v/>
      </c>
      <c r="AC1212" t="str">
        <f>IF(U1212="","",IF(U1212="démarque connue (valeur)",SUMIF('[3]Correpondance  PREPA MARG'!A:A,'Prépa marge'!T1212,'[3]Correpondance  PREPA MARG'!DO:DO),""))</f>
        <v/>
      </c>
      <c r="AD1212" s="2" t="str">
        <f t="shared" si="661"/>
        <v/>
      </c>
      <c r="AF1212" t="s">
        <v>20</v>
      </c>
    </row>
    <row r="1213" spans="1:32">
      <c r="A1213" s="23"/>
      <c r="B1213" s="23"/>
      <c r="C1213" s="100" t="s">
        <v>36</v>
      </c>
      <c r="D1213" s="47">
        <f t="shared" ref="D1213:L1213" si="690">D1193-D1205-D1208-D1209-D1211</f>
        <v>0</v>
      </c>
      <c r="E1213" s="47">
        <f t="shared" si="690"/>
        <v>0</v>
      </c>
      <c r="F1213" s="47">
        <f t="shared" si="690"/>
        <v>0</v>
      </c>
      <c r="G1213" s="47">
        <f t="shared" si="690"/>
        <v>0</v>
      </c>
      <c r="H1213" s="47">
        <f t="shared" si="690"/>
        <v>0</v>
      </c>
      <c r="I1213" s="47">
        <f t="shared" si="690"/>
        <v>0</v>
      </c>
      <c r="J1213" s="47">
        <f t="shared" si="690"/>
        <v>0</v>
      </c>
      <c r="K1213" s="47">
        <f t="shared" si="690"/>
        <v>0</v>
      </c>
      <c r="L1213" s="47">
        <f t="shared" si="690"/>
        <v>0</v>
      </c>
      <c r="M1213" s="47">
        <f>M1193-M1205-M1208-M1209-M1211</f>
        <v>0</v>
      </c>
      <c r="N1213" s="47">
        <f>N1193-N1205-N1208-N1209-N1211</f>
        <v>0</v>
      </c>
      <c r="O1213" s="47">
        <f>O1193-O1205-O1208-O1209-O1211</f>
        <v>0</v>
      </c>
      <c r="P1213" s="101">
        <f>SUM(D1213:O1213)</f>
        <v>0</v>
      </c>
      <c r="Q1213" s="23"/>
      <c r="R1213" s="102" t="s">
        <v>20</v>
      </c>
      <c r="S1213" s="92"/>
      <c r="T1213" s="23" t="str">
        <f>IF(COUNTIF('[3]Correpondance  PREPA MARG'!A:A,'Prépa marge'!C1213)=0,IF(U1212="démarque connue (valeur)","",T1212),'Prépa marge'!C1213)</f>
        <v/>
      </c>
      <c r="U1213" s="23" t="str">
        <f t="shared" si="663"/>
        <v/>
      </c>
      <c r="V1213" t="str">
        <f>IF(U1213="","",IF(U1213="CA HT",SUMIF('[3]Correpondance  PREPA MARG'!A:A,'Prépa marge'!T1213,'[3]Correpondance  PREPA MARG'!CO:CO),""))</f>
        <v/>
      </c>
      <c r="W1213" t="str">
        <f t="shared" si="659"/>
        <v/>
      </c>
      <c r="X1213" t="str">
        <f>IF(U1213="","",IF(AND(U1213="Marge ABACO (valeur)",X1207=""),SUMIF('[3]Correpondance  PREPA MARG'!A:A,'Prépa marge'!T1213,'[3]Correpondance  PREPA MARG'!DB:DB),""))</f>
        <v/>
      </c>
      <c r="Y1213" t="str">
        <f>IF(U1213="","",IF(U1213="Frais accessoires",SUMIF('[3]Correpondance  PREPA MARG'!A:A,'Prépa marge'!T1213,'[3]Correpondance  PREPA MARG'!AO:AO),""))</f>
        <v/>
      </c>
      <c r="Z1213" t="str">
        <f>IF(U1213="","",IF(U1213="Cotisation Centrale",SUMIF('[3]Correpondance  PREPA MARG'!A:A,'Prépa marge'!T1213,'[3]Correpondance  PREPA MARG'!BO:BO),""))</f>
        <v/>
      </c>
      <c r="AA1213" t="str">
        <f>IF(U1213="","",IF(U1213="CA HT REEL",SUMIF('[3]Correpondance  PREPA MARG'!A:A,'Prépa marge'!T1213,'[3]Correpondance  PREPA MARG'!AB:AB),""))</f>
        <v/>
      </c>
      <c r="AB1213" t="str">
        <f>IF(U1213="","",IF(U1213="CAMV REEL",SUMIF('[3]Correpondance  PREPA MARG'!A:A,'Prépa marge'!T1213,'[3]Correpondance  PREPA MARG'!BB:BB),""))</f>
        <v/>
      </c>
      <c r="AC1213" t="str">
        <f>IF(U1213="","",IF(U1213="démarque connue (valeur)",SUMIF('[3]Correpondance  PREPA MARG'!A:A,'Prépa marge'!T1213,'[3]Correpondance  PREPA MARG'!DO:DO),""))</f>
        <v/>
      </c>
      <c r="AD1213" s="2" t="str">
        <f t="shared" si="661"/>
        <v/>
      </c>
      <c r="AF1213" t="s">
        <v>20</v>
      </c>
    </row>
    <row r="1214" spans="1:32">
      <c r="A1214" s="23"/>
      <c r="B1214" s="23"/>
      <c r="C1214" s="50" t="s">
        <v>37</v>
      </c>
      <c r="D1214" s="67">
        <f t="shared" ref="D1214:L1214" si="691">D1206+D1207+D1210+D1212</f>
        <v>1.4999999999999999E-2</v>
      </c>
      <c r="E1214" s="67">
        <f t="shared" si="691"/>
        <v>1.4999999999999999E-2</v>
      </c>
      <c r="F1214" s="67">
        <f t="shared" si="691"/>
        <v>1.4999999999999999E-2</v>
      </c>
      <c r="G1214" s="67">
        <f t="shared" si="691"/>
        <v>1.4999999999999999E-2</v>
      </c>
      <c r="H1214" s="67">
        <f t="shared" si="691"/>
        <v>1.4999999999999999E-2</v>
      </c>
      <c r="I1214" s="67">
        <f t="shared" si="691"/>
        <v>1.4999999999999999E-2</v>
      </c>
      <c r="J1214" s="67">
        <f t="shared" si="691"/>
        <v>1.4999999999999999E-2</v>
      </c>
      <c r="K1214" s="67">
        <f t="shared" si="691"/>
        <v>1.4999999999999999E-2</v>
      </c>
      <c r="L1214" s="67">
        <f t="shared" si="691"/>
        <v>1.4999999999999999E-2</v>
      </c>
      <c r="M1214" s="67">
        <f>M1206+M1207+M1210+M1212</f>
        <v>1.4999999999999999E-2</v>
      </c>
      <c r="N1214" s="67">
        <f>N1206+N1207+N1210+N1212</f>
        <v>1.4999999999999999E-2</v>
      </c>
      <c r="O1214" s="67">
        <f>O1206+O1207+O1210+O1212</f>
        <v>1.4999999999999999E-2</v>
      </c>
      <c r="P1214" s="67">
        <f>P1206+P1207+P1210+P1212</f>
        <v>0</v>
      </c>
      <c r="Q1214" s="23"/>
      <c r="R1214" s="68" t="s">
        <v>20</v>
      </c>
      <c r="S1214" s="92"/>
      <c r="T1214" s="23" t="str">
        <f>IF(COUNTIF('[3]Correpondance  PREPA MARG'!A:A,'Prépa marge'!C1214)=0,IF(U1213="démarque connue (valeur)","",T1213),'Prépa marge'!C1214)</f>
        <v/>
      </c>
      <c r="U1214" s="23" t="str">
        <f t="shared" si="663"/>
        <v/>
      </c>
      <c r="V1214" t="str">
        <f>IF(U1214="","",IF(U1214="CA HT",SUMIF('[3]Correpondance  PREPA MARG'!A:A,'Prépa marge'!T1214,'[3]Correpondance  PREPA MARG'!CO:CO),""))</f>
        <v/>
      </c>
      <c r="W1214" t="str">
        <f t="shared" si="659"/>
        <v/>
      </c>
      <c r="X1214" t="str">
        <f>IF(U1214="","",IF(AND(U1214="Marge ABACO (valeur)",X1208=""),SUMIF('[3]Correpondance  PREPA MARG'!A:A,'Prépa marge'!T1214,'[3]Correpondance  PREPA MARG'!DB:DB),""))</f>
        <v/>
      </c>
      <c r="Y1214" t="str">
        <f>IF(U1214="","",IF(U1214="Frais accessoires",SUMIF('[3]Correpondance  PREPA MARG'!A:A,'Prépa marge'!T1214,'[3]Correpondance  PREPA MARG'!AO:AO),""))</f>
        <v/>
      </c>
      <c r="Z1214" t="str">
        <f>IF(U1214="","",IF(U1214="Cotisation Centrale",SUMIF('[3]Correpondance  PREPA MARG'!A:A,'Prépa marge'!T1214,'[3]Correpondance  PREPA MARG'!BO:BO),""))</f>
        <v/>
      </c>
      <c r="AA1214" t="str">
        <f>IF(U1214="","",IF(U1214="CA HT REEL",SUMIF('[3]Correpondance  PREPA MARG'!A:A,'Prépa marge'!T1214,'[3]Correpondance  PREPA MARG'!AB:AB),""))</f>
        <v/>
      </c>
      <c r="AB1214" t="str">
        <f>IF(U1214="","",IF(U1214="CAMV REEL",SUMIF('[3]Correpondance  PREPA MARG'!A:A,'Prépa marge'!T1214,'[3]Correpondance  PREPA MARG'!BB:BB),""))</f>
        <v/>
      </c>
      <c r="AC1214" t="str">
        <f>IF(U1214="","",IF(U1214="démarque connue (valeur)",SUMIF('[3]Correpondance  PREPA MARG'!A:A,'Prépa marge'!T1214,'[3]Correpondance  PREPA MARG'!DO:DO),""))</f>
        <v/>
      </c>
      <c r="AD1214" s="2" t="str">
        <f t="shared" si="661"/>
        <v/>
      </c>
      <c r="AF1214" t="s">
        <v>20</v>
      </c>
    </row>
    <row r="1215" spans="1:32">
      <c r="A1215" s="23"/>
      <c r="B1215" s="23"/>
      <c r="C1215" s="50" t="s">
        <v>38</v>
      </c>
      <c r="D1215" s="103">
        <f t="shared" ref="D1215:L1215" si="692">D1205+D1208+D1209+D1211</f>
        <v>0</v>
      </c>
      <c r="E1215" s="103">
        <f t="shared" si="692"/>
        <v>0</v>
      </c>
      <c r="F1215" s="103">
        <f t="shared" si="692"/>
        <v>0</v>
      </c>
      <c r="G1215" s="103">
        <f t="shared" si="692"/>
        <v>0</v>
      </c>
      <c r="H1215" s="103">
        <f t="shared" si="692"/>
        <v>0</v>
      </c>
      <c r="I1215" s="103">
        <f t="shared" si="692"/>
        <v>0</v>
      </c>
      <c r="J1215" s="103">
        <f t="shared" si="692"/>
        <v>0</v>
      </c>
      <c r="K1215" s="103">
        <f t="shared" si="692"/>
        <v>0</v>
      </c>
      <c r="L1215" s="103">
        <f t="shared" si="692"/>
        <v>0</v>
      </c>
      <c r="M1215" s="103">
        <f>M1205+M1208+M1209+M1211</f>
        <v>0</v>
      </c>
      <c r="N1215" s="103">
        <f>N1205+N1208+N1209+N1211</f>
        <v>0</v>
      </c>
      <c r="O1215" s="103">
        <f>O1205+O1208+O1209+O1211</f>
        <v>0</v>
      </c>
      <c r="P1215" s="103">
        <f>P1205+P1208+P1209+P1211</f>
        <v>0</v>
      </c>
      <c r="Q1215" s="23"/>
      <c r="R1215" s="104" t="s">
        <v>20</v>
      </c>
      <c r="S1215" s="92"/>
      <c r="T1215" s="23" t="str">
        <f>IF(COUNTIF('[3]Correpondance  PREPA MARG'!A:A,'Prépa marge'!C1215)=0,IF(U1214="démarque connue (valeur)","",T1214),'Prépa marge'!C1215)</f>
        <v/>
      </c>
      <c r="U1215" s="23" t="str">
        <f t="shared" si="663"/>
        <v/>
      </c>
      <c r="V1215" t="str">
        <f>IF(U1215="","",IF(U1215="CA HT",SUMIF('[3]Correpondance  PREPA MARG'!A:A,'Prépa marge'!T1215,'[3]Correpondance  PREPA MARG'!CO:CO),""))</f>
        <v/>
      </c>
      <c r="W1215" t="str">
        <f t="shared" si="659"/>
        <v/>
      </c>
      <c r="X1215" t="str">
        <f>IF(U1215="","",IF(AND(U1215="Marge ABACO (valeur)",X1209=""),SUMIF('[3]Correpondance  PREPA MARG'!A:A,'Prépa marge'!T1215,'[3]Correpondance  PREPA MARG'!DB:DB),""))</f>
        <v/>
      </c>
      <c r="Y1215" t="str">
        <f>IF(U1215="","",IF(U1215="Frais accessoires",SUMIF('[3]Correpondance  PREPA MARG'!A:A,'Prépa marge'!T1215,'[3]Correpondance  PREPA MARG'!AO:AO),""))</f>
        <v/>
      </c>
      <c r="Z1215" t="str">
        <f>IF(U1215="","",IF(U1215="Cotisation Centrale",SUMIF('[3]Correpondance  PREPA MARG'!A:A,'Prépa marge'!T1215,'[3]Correpondance  PREPA MARG'!BO:BO),""))</f>
        <v/>
      </c>
      <c r="AA1215" t="str">
        <f>IF(U1215="","",IF(U1215="CA HT REEL",SUMIF('[3]Correpondance  PREPA MARG'!A:A,'Prépa marge'!T1215,'[3]Correpondance  PREPA MARG'!AB:AB),""))</f>
        <v/>
      </c>
      <c r="AB1215" t="str">
        <f>IF(U1215="","",IF(U1215="CAMV REEL",SUMIF('[3]Correpondance  PREPA MARG'!A:A,'Prépa marge'!T1215,'[3]Correpondance  PREPA MARG'!BB:BB),""))</f>
        <v/>
      </c>
      <c r="AC1215" t="str">
        <f>IF(U1215="","",IF(U1215="démarque connue (valeur)",SUMIF('[3]Correpondance  PREPA MARG'!A:A,'Prépa marge'!T1215,'[3]Correpondance  PREPA MARG'!DO:DO),""))</f>
        <v/>
      </c>
      <c r="AD1215" s="2" t="str">
        <f t="shared" si="661"/>
        <v/>
      </c>
      <c r="AF1215" t="s">
        <v>20</v>
      </c>
    </row>
    <row r="1216" spans="1:32">
      <c r="A1216" s="23"/>
      <c r="B1216" s="23"/>
      <c r="C1216" s="23"/>
      <c r="D1216" s="23"/>
      <c r="E1216" s="23"/>
      <c r="F1216" s="23"/>
      <c r="G1216" s="23"/>
      <c r="H1216" s="23"/>
      <c r="I1216" s="23"/>
      <c r="J1216" s="23"/>
      <c r="K1216" s="23"/>
      <c r="L1216" s="23"/>
      <c r="M1216" s="23"/>
      <c r="N1216" s="23"/>
      <c r="O1216" s="23"/>
      <c r="P1216" s="23"/>
      <c r="Q1216" s="23"/>
      <c r="R1216" s="29" t="s">
        <v>20</v>
      </c>
      <c r="S1216" s="23"/>
      <c r="T1216" s="23" t="str">
        <f>IF(COUNTIF('[3]Correpondance  PREPA MARG'!A:A,'Prépa marge'!C1216)=0,IF(U1215="démarque connue (valeur)","",T1215),'Prépa marge'!C1216)</f>
        <v/>
      </c>
      <c r="U1216" s="23" t="str">
        <f t="shared" si="663"/>
        <v/>
      </c>
      <c r="V1216" t="str">
        <f>IF(U1216="","",IF(U1216="CA HT",SUMIF('[3]Correpondance  PREPA MARG'!A:A,'Prépa marge'!T1216,'[3]Correpondance  PREPA MARG'!CO:CO),""))</f>
        <v/>
      </c>
      <c r="W1216" t="str">
        <f t="shared" si="659"/>
        <v/>
      </c>
      <c r="X1216" t="str">
        <f>IF(U1216="","",IF(AND(U1216="Marge ABACO (valeur)",X1210=""),SUMIF('[3]Correpondance  PREPA MARG'!A:A,'Prépa marge'!T1216,'[3]Correpondance  PREPA MARG'!DB:DB),""))</f>
        <v/>
      </c>
      <c r="Y1216" t="str">
        <f>IF(U1216="","",IF(U1216="Frais accessoires",SUMIF('[3]Correpondance  PREPA MARG'!A:A,'Prépa marge'!T1216,'[3]Correpondance  PREPA MARG'!AO:AO),""))</f>
        <v/>
      </c>
      <c r="Z1216" t="str">
        <f>IF(U1216="","",IF(U1216="Cotisation Centrale",SUMIF('[3]Correpondance  PREPA MARG'!A:A,'Prépa marge'!T1216,'[3]Correpondance  PREPA MARG'!BO:BO),""))</f>
        <v/>
      </c>
      <c r="AA1216" t="str">
        <f>IF(U1216="","",IF(U1216="CA HT REEL",SUMIF('[3]Correpondance  PREPA MARG'!A:A,'Prépa marge'!T1216,'[3]Correpondance  PREPA MARG'!AB:AB),""))</f>
        <v/>
      </c>
      <c r="AB1216" t="str">
        <f>IF(U1216="","",IF(U1216="CAMV REEL",SUMIF('[3]Correpondance  PREPA MARG'!A:A,'Prépa marge'!T1216,'[3]Correpondance  PREPA MARG'!BB:BB),""))</f>
        <v/>
      </c>
      <c r="AC1216" t="str">
        <f>IF(U1216="","",IF(U1216="démarque connue (valeur)",SUMIF('[3]Correpondance  PREPA MARG'!A:A,'Prépa marge'!T1216,'[3]Correpondance  PREPA MARG'!DO:DO),""))</f>
        <v/>
      </c>
      <c r="AD1216" s="2" t="str">
        <f t="shared" si="661"/>
        <v/>
      </c>
      <c r="AF1216" t="s">
        <v>20</v>
      </c>
    </row>
    <row r="1217" spans="1:32">
      <c r="A1217" s="23"/>
      <c r="B1217" s="23"/>
      <c r="C1217" s="30" t="s">
        <v>39</v>
      </c>
      <c r="D1217" s="105"/>
      <c r="E1217" s="105"/>
      <c r="F1217" s="105"/>
      <c r="G1217" s="105"/>
      <c r="H1217" s="105"/>
      <c r="I1217" s="105"/>
      <c r="J1217" s="105"/>
      <c r="K1217" s="105"/>
      <c r="L1217" s="105"/>
      <c r="M1217" s="105"/>
      <c r="N1217" s="105"/>
      <c r="O1217" s="105"/>
      <c r="P1217" s="32"/>
      <c r="Q1217" s="23"/>
      <c r="R1217" s="33" t="s">
        <v>20</v>
      </c>
      <c r="S1217" s="92"/>
      <c r="T1217" s="23" t="str">
        <f>IF(COUNTIF('[3]Correpondance  PREPA MARG'!A:A,'Prépa marge'!C1217)=0,IF(U1216="démarque connue (valeur)","",T1216),'Prépa marge'!C1217)</f>
        <v/>
      </c>
      <c r="U1217" s="23" t="str">
        <f t="shared" si="663"/>
        <v/>
      </c>
      <c r="V1217" t="str">
        <f>IF(U1217="","",IF(U1217="CA HT",SUMIF('[3]Correpondance  PREPA MARG'!A:A,'Prépa marge'!T1217,'[3]Correpondance  PREPA MARG'!CO:CO),""))</f>
        <v/>
      </c>
      <c r="W1217" t="str">
        <f t="shared" si="659"/>
        <v/>
      </c>
      <c r="X1217" t="str">
        <f>IF(U1217="","",IF(AND(U1217="Marge ABACO (valeur)",X1211=""),SUMIF('[3]Correpondance  PREPA MARG'!A:A,'Prépa marge'!T1217,'[3]Correpondance  PREPA MARG'!DB:DB),""))</f>
        <v/>
      </c>
      <c r="Y1217" t="str">
        <f>IF(U1217="","",IF(U1217="Frais accessoires",SUMIF('[3]Correpondance  PREPA MARG'!A:A,'Prépa marge'!T1217,'[3]Correpondance  PREPA MARG'!AO:AO),""))</f>
        <v/>
      </c>
      <c r="Z1217" t="str">
        <f>IF(U1217="","",IF(U1217="Cotisation Centrale",SUMIF('[3]Correpondance  PREPA MARG'!A:A,'Prépa marge'!T1217,'[3]Correpondance  PREPA MARG'!BO:BO),""))</f>
        <v/>
      </c>
      <c r="AA1217" t="str">
        <f>IF(U1217="","",IF(U1217="CA HT REEL",SUMIF('[3]Correpondance  PREPA MARG'!A:A,'Prépa marge'!T1217,'[3]Correpondance  PREPA MARG'!AB:AB),""))</f>
        <v/>
      </c>
      <c r="AB1217" t="str">
        <f>IF(U1217="","",IF(U1217="CAMV REEL",SUMIF('[3]Correpondance  PREPA MARG'!A:A,'Prépa marge'!T1217,'[3]Correpondance  PREPA MARG'!BB:BB),""))</f>
        <v/>
      </c>
      <c r="AC1217" t="str">
        <f>IF(U1217="","",IF(U1217="démarque connue (valeur)",SUMIF('[3]Correpondance  PREPA MARG'!A:A,'Prépa marge'!T1217,'[3]Correpondance  PREPA MARG'!DO:DO),""))</f>
        <v/>
      </c>
      <c r="AD1217" s="2" t="str">
        <f t="shared" si="661"/>
        <v/>
      </c>
      <c r="AF1217" t="s">
        <v>20</v>
      </c>
    </row>
    <row r="1218" spans="1:32">
      <c r="A1218" s="23"/>
      <c r="B1218" s="23"/>
      <c r="C1218" s="106" t="s">
        <v>40</v>
      </c>
      <c r="D1218" s="107">
        <f t="shared" ref="D1218:L1218" si="693">IF(D1197&lt;&gt;0,D1213/D1197,0)</f>
        <v>0</v>
      </c>
      <c r="E1218" s="107">
        <f t="shared" si="693"/>
        <v>0</v>
      </c>
      <c r="F1218" s="107">
        <f t="shared" si="693"/>
        <v>0</v>
      </c>
      <c r="G1218" s="107">
        <f t="shared" si="693"/>
        <v>0</v>
      </c>
      <c r="H1218" s="107">
        <f t="shared" si="693"/>
        <v>0</v>
      </c>
      <c r="I1218" s="107">
        <f t="shared" si="693"/>
        <v>0</v>
      </c>
      <c r="J1218" s="107">
        <f t="shared" si="693"/>
        <v>0</v>
      </c>
      <c r="K1218" s="107">
        <f t="shared" si="693"/>
        <v>0</v>
      </c>
      <c r="L1218" s="107">
        <f t="shared" si="693"/>
        <v>0</v>
      </c>
      <c r="M1218" s="107">
        <f>IF(M1197&lt;&gt;0,M1213/M1197,0)</f>
        <v>0</v>
      </c>
      <c r="N1218" s="107">
        <f>IF(N1197&lt;&gt;0,N1213/N1197,0)</f>
        <v>0</v>
      </c>
      <c r="O1218" s="107">
        <f>IF(O1197&lt;&gt;0,O1213/O1197,0)</f>
        <v>0</v>
      </c>
      <c r="P1218" s="107">
        <f>IF(P1197&lt;&gt;0,P1213/P1197,0)</f>
        <v>0</v>
      </c>
      <c r="Q1218" s="23"/>
      <c r="R1218" s="108" t="s">
        <v>20</v>
      </c>
      <c r="S1218" s="92"/>
      <c r="T1218" s="23" t="str">
        <f>IF(COUNTIF('[3]Correpondance  PREPA MARG'!A:A,'Prépa marge'!C1218)=0,IF(U1217="démarque connue (valeur)","",T1217),'Prépa marge'!C1218)</f>
        <v/>
      </c>
      <c r="U1218" s="23" t="str">
        <f t="shared" si="663"/>
        <v/>
      </c>
      <c r="V1218" t="str">
        <f>IF(U1218="","",IF(U1218="CA HT",SUMIF('[3]Correpondance  PREPA MARG'!A:A,'Prépa marge'!T1218,'[3]Correpondance  PREPA MARG'!CO:CO),""))</f>
        <v/>
      </c>
      <c r="W1218" t="str">
        <f t="shared" si="659"/>
        <v/>
      </c>
      <c r="X1218" t="str">
        <f>IF(U1218="","",IF(AND(U1218="Marge ABACO (valeur)",X1212=""),SUMIF('[3]Correpondance  PREPA MARG'!A:A,'Prépa marge'!T1218,'[3]Correpondance  PREPA MARG'!DB:DB),""))</f>
        <v/>
      </c>
      <c r="Y1218" t="str">
        <f>IF(U1218="","",IF(U1218="Frais accessoires",SUMIF('[3]Correpondance  PREPA MARG'!A:A,'Prépa marge'!T1218,'[3]Correpondance  PREPA MARG'!AO:AO),""))</f>
        <v/>
      </c>
      <c r="Z1218" t="str">
        <f>IF(U1218="","",IF(U1218="Cotisation Centrale",SUMIF('[3]Correpondance  PREPA MARG'!A:A,'Prépa marge'!T1218,'[3]Correpondance  PREPA MARG'!BO:BO),""))</f>
        <v/>
      </c>
      <c r="AA1218" t="str">
        <f>IF(U1218="","",IF(U1218="CA HT REEL",SUMIF('[3]Correpondance  PREPA MARG'!A:A,'Prépa marge'!T1218,'[3]Correpondance  PREPA MARG'!AB:AB),""))</f>
        <v/>
      </c>
      <c r="AB1218" t="str">
        <f>IF(U1218="","",IF(U1218="CAMV REEL",SUMIF('[3]Correpondance  PREPA MARG'!A:A,'Prépa marge'!T1218,'[3]Correpondance  PREPA MARG'!BB:BB),""))</f>
        <v/>
      </c>
      <c r="AC1218" t="str">
        <f>IF(U1218="","",IF(U1218="démarque connue (valeur)",SUMIF('[3]Correpondance  PREPA MARG'!A:A,'Prépa marge'!T1218,'[3]Correpondance  PREPA MARG'!DO:DO),""))</f>
        <v/>
      </c>
      <c r="AD1218" s="2" t="str">
        <f t="shared" si="661"/>
        <v/>
      </c>
      <c r="AF1218" t="s">
        <v>20</v>
      </c>
    </row>
    <row r="1219" spans="1:32">
      <c r="A1219" s="23"/>
      <c r="B1219" s="23"/>
      <c r="C1219" s="109" t="s">
        <v>41</v>
      </c>
      <c r="D1219" s="110">
        <f>D1213</f>
        <v>0</v>
      </c>
      <c r="E1219" s="110">
        <f t="shared" ref="E1219:L1219" si="694">D1219+E1213</f>
        <v>0</v>
      </c>
      <c r="F1219" s="110">
        <f t="shared" si="694"/>
        <v>0</v>
      </c>
      <c r="G1219" s="110">
        <f t="shared" si="694"/>
        <v>0</v>
      </c>
      <c r="H1219" s="110">
        <f t="shared" si="694"/>
        <v>0</v>
      </c>
      <c r="I1219" s="110">
        <f t="shared" si="694"/>
        <v>0</v>
      </c>
      <c r="J1219" s="110">
        <f t="shared" si="694"/>
        <v>0</v>
      </c>
      <c r="K1219" s="110">
        <f t="shared" si="694"/>
        <v>0</v>
      </c>
      <c r="L1219" s="110">
        <f t="shared" si="694"/>
        <v>0</v>
      </c>
      <c r="M1219" s="110">
        <f>L1219+M1213</f>
        <v>0</v>
      </c>
      <c r="N1219" s="110">
        <f>M1219+N1213</f>
        <v>0</v>
      </c>
      <c r="O1219" s="110">
        <f>N1219+O1213</f>
        <v>0</v>
      </c>
      <c r="P1219" s="111"/>
      <c r="Q1219" s="23"/>
      <c r="R1219" s="112" t="s">
        <v>20</v>
      </c>
      <c r="S1219" s="92"/>
      <c r="T1219" s="23" t="str">
        <f>IF(COUNTIF('[3]Correpondance  PREPA MARG'!A:A,'Prépa marge'!C1219)=0,IF(U1218="démarque connue (valeur)","",T1218),'Prépa marge'!C1219)</f>
        <v/>
      </c>
      <c r="U1219" s="23" t="str">
        <f t="shared" si="663"/>
        <v/>
      </c>
      <c r="V1219" t="str">
        <f>IF(U1219="","",IF(U1219="CA HT",SUMIF('[3]Correpondance  PREPA MARG'!A:A,'Prépa marge'!T1219,'[3]Correpondance  PREPA MARG'!CO:CO),""))</f>
        <v/>
      </c>
      <c r="W1219" t="str">
        <f t="shared" si="659"/>
        <v/>
      </c>
      <c r="X1219" t="str">
        <f>IF(U1219="","",IF(AND(U1219="Marge ABACO (valeur)",X1213=""),SUMIF('[3]Correpondance  PREPA MARG'!A:A,'Prépa marge'!T1219,'[3]Correpondance  PREPA MARG'!DB:DB),""))</f>
        <v/>
      </c>
      <c r="Y1219" t="str">
        <f>IF(U1219="","",IF(U1219="Frais accessoires",SUMIF('[3]Correpondance  PREPA MARG'!A:A,'Prépa marge'!T1219,'[3]Correpondance  PREPA MARG'!AO:AO),""))</f>
        <v/>
      </c>
      <c r="Z1219" t="str">
        <f>IF(U1219="","",IF(U1219="Cotisation Centrale",SUMIF('[3]Correpondance  PREPA MARG'!A:A,'Prépa marge'!T1219,'[3]Correpondance  PREPA MARG'!BO:BO),""))</f>
        <v/>
      </c>
      <c r="AA1219" t="str">
        <f>IF(U1219="","",IF(U1219="CA HT REEL",SUMIF('[3]Correpondance  PREPA MARG'!A:A,'Prépa marge'!T1219,'[3]Correpondance  PREPA MARG'!AB:AB),""))</f>
        <v/>
      </c>
      <c r="AB1219" t="str">
        <f>IF(U1219="","",IF(U1219="CAMV REEL",SUMIF('[3]Correpondance  PREPA MARG'!A:A,'Prépa marge'!T1219,'[3]Correpondance  PREPA MARG'!BB:BB),""))</f>
        <v/>
      </c>
      <c r="AC1219" t="str">
        <f>IF(U1219="","",IF(U1219="démarque connue (valeur)",SUMIF('[3]Correpondance  PREPA MARG'!A:A,'Prépa marge'!T1219,'[3]Correpondance  PREPA MARG'!DO:DO),""))</f>
        <v/>
      </c>
      <c r="AD1219" s="2" t="str">
        <f t="shared" si="661"/>
        <v/>
      </c>
      <c r="AF1219" t="s">
        <v>20</v>
      </c>
    </row>
    <row r="1220" spans="1:32">
      <c r="A1220" s="23"/>
      <c r="B1220" s="23"/>
      <c r="C1220" s="109" t="s">
        <v>42</v>
      </c>
      <c r="D1220" s="110">
        <f>D1197</f>
        <v>0</v>
      </c>
      <c r="E1220" s="110">
        <f t="shared" ref="E1220:L1220" si="695">D1220+E1197</f>
        <v>0</v>
      </c>
      <c r="F1220" s="110">
        <f t="shared" si="695"/>
        <v>0</v>
      </c>
      <c r="G1220" s="110">
        <f t="shared" si="695"/>
        <v>0</v>
      </c>
      <c r="H1220" s="110">
        <f t="shared" si="695"/>
        <v>0</v>
      </c>
      <c r="I1220" s="110">
        <f t="shared" si="695"/>
        <v>0</v>
      </c>
      <c r="J1220" s="110">
        <f t="shared" si="695"/>
        <v>0</v>
      </c>
      <c r="K1220" s="110">
        <f t="shared" si="695"/>
        <v>0</v>
      </c>
      <c r="L1220" s="110">
        <f t="shared" si="695"/>
        <v>0</v>
      </c>
      <c r="M1220" s="110">
        <f>L1220+M1197</f>
        <v>0</v>
      </c>
      <c r="N1220" s="110">
        <f>M1220+N1197</f>
        <v>0</v>
      </c>
      <c r="O1220" s="110">
        <f>N1220+O1197</f>
        <v>0</v>
      </c>
      <c r="P1220" s="111"/>
      <c r="Q1220" s="23"/>
      <c r="R1220" s="112" t="s">
        <v>20</v>
      </c>
      <c r="S1220" s="92"/>
      <c r="T1220" s="23" t="str">
        <f>IF(COUNTIF('[3]Correpondance  PREPA MARG'!A:A,'Prépa marge'!C1220)=0,IF(U1219="démarque connue (valeur)","",T1219),'Prépa marge'!C1220)</f>
        <v/>
      </c>
      <c r="U1220" s="23" t="str">
        <f t="shared" si="663"/>
        <v/>
      </c>
      <c r="V1220" t="str">
        <f>IF(U1220="","",IF(U1220="CA HT",SUMIF('[3]Correpondance  PREPA MARG'!A:A,'Prépa marge'!T1220,'[3]Correpondance  PREPA MARG'!CO:CO),""))</f>
        <v/>
      </c>
      <c r="W1220" t="str">
        <f t="shared" si="659"/>
        <v/>
      </c>
      <c r="X1220" t="str">
        <f>IF(U1220="","",IF(AND(U1220="Marge ABACO (valeur)",X1214=""),SUMIF('[3]Correpondance  PREPA MARG'!A:A,'Prépa marge'!T1220,'[3]Correpondance  PREPA MARG'!DB:DB),""))</f>
        <v/>
      </c>
      <c r="Y1220" t="str">
        <f>IF(U1220="","",IF(U1220="Frais accessoires",SUMIF('[3]Correpondance  PREPA MARG'!A:A,'Prépa marge'!T1220,'[3]Correpondance  PREPA MARG'!AO:AO),""))</f>
        <v/>
      </c>
      <c r="Z1220" t="str">
        <f>IF(U1220="","",IF(U1220="Cotisation Centrale",SUMIF('[3]Correpondance  PREPA MARG'!A:A,'Prépa marge'!T1220,'[3]Correpondance  PREPA MARG'!BO:BO),""))</f>
        <v/>
      </c>
      <c r="AA1220" t="str">
        <f>IF(U1220="","",IF(U1220="CA HT REEL",SUMIF('[3]Correpondance  PREPA MARG'!A:A,'Prépa marge'!T1220,'[3]Correpondance  PREPA MARG'!AB:AB),""))</f>
        <v/>
      </c>
      <c r="AB1220" t="str">
        <f>IF(U1220="","",IF(U1220="CAMV REEL",SUMIF('[3]Correpondance  PREPA MARG'!A:A,'Prépa marge'!T1220,'[3]Correpondance  PREPA MARG'!BB:BB),""))</f>
        <v/>
      </c>
      <c r="AC1220" t="str">
        <f>IF(U1220="","",IF(U1220="démarque connue (valeur)",SUMIF('[3]Correpondance  PREPA MARG'!A:A,'Prépa marge'!T1220,'[3]Correpondance  PREPA MARG'!DO:DO),""))</f>
        <v/>
      </c>
      <c r="AD1220" s="2" t="str">
        <f t="shared" si="661"/>
        <v/>
      </c>
      <c r="AF1220" t="s">
        <v>20</v>
      </c>
    </row>
    <row r="1221" spans="1:32" ht="15.75" thickBot="1">
      <c r="A1221" s="23"/>
      <c r="B1221" s="23"/>
      <c r="C1221" s="113" t="s">
        <v>43</v>
      </c>
      <c r="D1221" s="114">
        <f>D1218</f>
        <v>0</v>
      </c>
      <c r="E1221" s="114">
        <f t="shared" ref="E1221:L1221" si="696">IF(E1197&lt;&gt;0,E1219/E1220,0)</f>
        <v>0</v>
      </c>
      <c r="F1221" s="114">
        <f t="shared" si="696"/>
        <v>0</v>
      </c>
      <c r="G1221" s="114">
        <f t="shared" si="696"/>
        <v>0</v>
      </c>
      <c r="H1221" s="114">
        <f t="shared" si="696"/>
        <v>0</v>
      </c>
      <c r="I1221" s="114">
        <f t="shared" si="696"/>
        <v>0</v>
      </c>
      <c r="J1221" s="114">
        <f t="shared" si="696"/>
        <v>0</v>
      </c>
      <c r="K1221" s="114">
        <f t="shared" si="696"/>
        <v>0</v>
      </c>
      <c r="L1221" s="114">
        <f t="shared" si="696"/>
        <v>0</v>
      </c>
      <c r="M1221" s="114">
        <f>IF(M1197&lt;&gt;0,M1219/M1220,0)</f>
        <v>0</v>
      </c>
      <c r="N1221" s="114">
        <f>IF(N1197&lt;&gt;0,N1219/N1220,0)</f>
        <v>0</v>
      </c>
      <c r="O1221" s="114">
        <f>IF(O1197&lt;&gt;0,O1219/O1220,0)</f>
        <v>0</v>
      </c>
      <c r="P1221" s="115"/>
      <c r="Q1221" s="23"/>
      <c r="R1221" s="116" t="s">
        <v>20</v>
      </c>
      <c r="S1221" s="92"/>
      <c r="T1221" s="23" t="str">
        <f>IF(COUNTIF('[3]Correpondance  PREPA MARG'!A:A,'Prépa marge'!C1221)=0,IF(U1220="démarque connue (valeur)","",T1220),'Prépa marge'!C1221)</f>
        <v/>
      </c>
      <c r="U1221" s="23" t="str">
        <f t="shared" si="663"/>
        <v/>
      </c>
      <c r="V1221" t="str">
        <f>IF(U1221="","",IF(U1221="CA HT",SUMIF('[3]Correpondance  PREPA MARG'!A:A,'Prépa marge'!T1221,'[3]Correpondance  PREPA MARG'!CO:CO),""))</f>
        <v/>
      </c>
      <c r="W1221" t="str">
        <f t="shared" si="659"/>
        <v/>
      </c>
      <c r="X1221" t="str">
        <f>IF(U1221="","",IF(AND(U1221="Marge ABACO (valeur)",X1215=""),SUMIF('[3]Correpondance  PREPA MARG'!A:A,'Prépa marge'!T1221,'[3]Correpondance  PREPA MARG'!DB:DB),""))</f>
        <v/>
      </c>
      <c r="Y1221" t="str">
        <f>IF(U1221="","",IF(U1221="Frais accessoires",SUMIF('[3]Correpondance  PREPA MARG'!A:A,'Prépa marge'!T1221,'[3]Correpondance  PREPA MARG'!AO:AO),""))</f>
        <v/>
      </c>
      <c r="Z1221" t="str">
        <f>IF(U1221="","",IF(U1221="Cotisation Centrale",SUMIF('[3]Correpondance  PREPA MARG'!A:A,'Prépa marge'!T1221,'[3]Correpondance  PREPA MARG'!BO:BO),""))</f>
        <v/>
      </c>
      <c r="AA1221" t="str">
        <f>IF(U1221="","",IF(U1221="CA HT REEL",SUMIF('[3]Correpondance  PREPA MARG'!A:A,'Prépa marge'!T1221,'[3]Correpondance  PREPA MARG'!AB:AB),""))</f>
        <v/>
      </c>
      <c r="AB1221" t="str">
        <f>IF(U1221="","",IF(U1221="CAMV REEL",SUMIF('[3]Correpondance  PREPA MARG'!A:A,'Prépa marge'!T1221,'[3]Correpondance  PREPA MARG'!BB:BB),""))</f>
        <v/>
      </c>
      <c r="AC1221" t="str">
        <f>IF(U1221="","",IF(U1221="démarque connue (valeur)",SUMIF('[3]Correpondance  PREPA MARG'!A:A,'Prépa marge'!T1221,'[3]Correpondance  PREPA MARG'!DO:DO),""))</f>
        <v/>
      </c>
      <c r="AD1221" s="2" t="str">
        <f t="shared" si="661"/>
        <v/>
      </c>
      <c r="AF1221" t="s">
        <v>20</v>
      </c>
    </row>
    <row r="1222" spans="1:32" ht="15.75" thickBot="1">
      <c r="A1222" s="23"/>
      <c r="B1222" s="23"/>
      <c r="C1222" s="117" t="s">
        <v>44</v>
      </c>
      <c r="D1222" s="119" t="s">
        <v>11</v>
      </c>
      <c r="E1222" s="119" t="s">
        <v>11</v>
      </c>
      <c r="F1222" s="119" t="s">
        <v>11</v>
      </c>
      <c r="G1222" s="119" t="s">
        <v>11</v>
      </c>
      <c r="H1222" s="119" t="s">
        <v>11</v>
      </c>
      <c r="I1222" s="119" t="s">
        <v>14</v>
      </c>
      <c r="J1222" s="119" t="s">
        <v>11</v>
      </c>
      <c r="K1222" s="119" t="s">
        <v>11</v>
      </c>
      <c r="L1222" s="119" t="s">
        <v>11</v>
      </c>
      <c r="M1222" s="119" t="s">
        <v>11</v>
      </c>
      <c r="N1222" s="119" t="s">
        <v>11</v>
      </c>
      <c r="O1222" s="119" t="s">
        <v>14</v>
      </c>
      <c r="P1222" s="120" t="s">
        <v>14</v>
      </c>
      <c r="Q1222" s="23"/>
      <c r="R1222" s="121" t="s">
        <v>20</v>
      </c>
      <c r="S1222" s="92"/>
      <c r="T1222" s="23" t="str">
        <f>IF(COUNTIF('[3]Correpondance  PREPA MARG'!A:A,'Prépa marge'!C1222)=0,IF(U1221="démarque connue (valeur)","",T1221),'Prépa marge'!C1222)</f>
        <v/>
      </c>
      <c r="U1222" s="23" t="str">
        <f t="shared" si="663"/>
        <v/>
      </c>
      <c r="V1222" t="str">
        <f>IF(U1222="","",IF(U1222="CA HT",SUMIF('[3]Correpondance  PREPA MARG'!A:A,'Prépa marge'!T1222,'[3]Correpondance  PREPA MARG'!CO:CO),""))</f>
        <v/>
      </c>
      <c r="W1222" t="str">
        <f t="shared" si="659"/>
        <v/>
      </c>
      <c r="X1222" t="str">
        <f>IF(U1222="","",IF(AND(U1222="Marge ABACO (valeur)",X1216=""),SUMIF('[3]Correpondance  PREPA MARG'!A:A,'Prépa marge'!T1222,'[3]Correpondance  PREPA MARG'!DB:DB),""))</f>
        <v/>
      </c>
      <c r="Y1222" t="str">
        <f>IF(U1222="","",IF(U1222="Frais accessoires",SUMIF('[3]Correpondance  PREPA MARG'!A:A,'Prépa marge'!T1222,'[3]Correpondance  PREPA MARG'!AO:AO),""))</f>
        <v/>
      </c>
      <c r="Z1222" t="str">
        <f>IF(U1222="","",IF(U1222="Cotisation Centrale",SUMIF('[3]Correpondance  PREPA MARG'!A:A,'Prépa marge'!T1222,'[3]Correpondance  PREPA MARG'!BO:BO),""))</f>
        <v/>
      </c>
      <c r="AA1222" t="str">
        <f>IF(U1222="","",IF(U1222="CA HT REEL",SUMIF('[3]Correpondance  PREPA MARG'!A:A,'Prépa marge'!T1222,'[3]Correpondance  PREPA MARG'!AB:AB),""))</f>
        <v/>
      </c>
      <c r="AB1222" t="str">
        <f>IF(U1222="","",IF(U1222="CAMV REEL",SUMIF('[3]Correpondance  PREPA MARG'!A:A,'Prépa marge'!T1222,'[3]Correpondance  PREPA MARG'!BB:BB),""))</f>
        <v/>
      </c>
      <c r="AC1222" t="str">
        <f>IF(U1222="","",IF(U1222="démarque connue (valeur)",SUMIF('[3]Correpondance  PREPA MARG'!A:A,'Prépa marge'!T1222,'[3]Correpondance  PREPA MARG'!DO:DO),""))</f>
        <v/>
      </c>
      <c r="AD1222" s="2" t="str">
        <f t="shared" si="661"/>
        <v/>
      </c>
      <c r="AF1222" t="s">
        <v>20</v>
      </c>
    </row>
    <row r="1223" spans="1:32">
      <c r="A1223" s="23"/>
      <c r="B1223" s="23"/>
      <c r="C1223" s="23"/>
      <c r="D1223" s="23"/>
      <c r="E1223" s="23"/>
      <c r="F1223" s="23"/>
      <c r="G1223" s="23"/>
      <c r="H1223" s="23"/>
      <c r="I1223" s="23"/>
      <c r="J1223" s="23"/>
      <c r="K1223" s="23"/>
      <c r="L1223" s="23"/>
      <c r="M1223" s="23"/>
      <c r="N1223" s="23"/>
      <c r="O1223" s="23"/>
      <c r="P1223" s="23"/>
      <c r="Q1223" s="23"/>
      <c r="R1223" s="29" t="s">
        <v>20</v>
      </c>
      <c r="S1223" s="92"/>
      <c r="T1223" s="23" t="str">
        <f>IF(COUNTIF('[3]Correpondance  PREPA MARG'!A:A,'Prépa marge'!C1223)=0,IF(U1222="démarque connue (valeur)","",T1222),'Prépa marge'!C1223)</f>
        <v/>
      </c>
      <c r="U1223" s="23" t="str">
        <f t="shared" si="663"/>
        <v/>
      </c>
      <c r="V1223" t="str">
        <f>IF(U1223="","",IF(U1223="CA HT",SUMIF('[3]Correpondance  PREPA MARG'!A:A,'Prépa marge'!T1223,'[3]Correpondance  PREPA MARG'!CO:CO),""))</f>
        <v/>
      </c>
      <c r="W1223" t="str">
        <f t="shared" ref="W1223:W1286" si="697">IF(AND(V1222&lt;&gt;"",X1224&lt;&gt;""),V1222-X1224,"")</f>
        <v/>
      </c>
      <c r="X1223" t="str">
        <f>IF(U1223="","",IF(AND(U1223="Marge ABACO (valeur)",X1217=""),SUMIF('[3]Correpondance  PREPA MARG'!A:A,'Prépa marge'!T1223,'[3]Correpondance  PREPA MARG'!DB:DB),""))</f>
        <v/>
      </c>
      <c r="Y1223" t="str">
        <f>IF(U1223="","",IF(U1223="Frais accessoires",SUMIF('[3]Correpondance  PREPA MARG'!A:A,'Prépa marge'!T1223,'[3]Correpondance  PREPA MARG'!AO:AO),""))</f>
        <v/>
      </c>
      <c r="Z1223" t="str">
        <f>IF(U1223="","",IF(U1223="Cotisation Centrale",SUMIF('[3]Correpondance  PREPA MARG'!A:A,'Prépa marge'!T1223,'[3]Correpondance  PREPA MARG'!BO:BO),""))</f>
        <v/>
      </c>
      <c r="AA1223" t="str">
        <f>IF(U1223="","",IF(U1223="CA HT REEL",SUMIF('[3]Correpondance  PREPA MARG'!A:A,'Prépa marge'!T1223,'[3]Correpondance  PREPA MARG'!AB:AB),""))</f>
        <v/>
      </c>
      <c r="AB1223" t="str">
        <f>IF(U1223="","",IF(U1223="CAMV REEL",SUMIF('[3]Correpondance  PREPA MARG'!A:A,'Prépa marge'!T1223,'[3]Correpondance  PREPA MARG'!BB:BB),""))</f>
        <v/>
      </c>
      <c r="AC1223" t="str">
        <f>IF(U1223="","",IF(U1223="démarque connue (valeur)",SUMIF('[3]Correpondance  PREPA MARG'!A:A,'Prépa marge'!T1223,'[3]Correpondance  PREPA MARG'!DO:DO),""))</f>
        <v/>
      </c>
      <c r="AD1223" s="2" t="str">
        <f t="shared" si="661"/>
        <v/>
      </c>
      <c r="AF1223" t="s">
        <v>20</v>
      </c>
    </row>
    <row r="1224" spans="1:32">
      <c r="A1224" s="23"/>
      <c r="B1224" s="23"/>
      <c r="C1224" s="24" t="str">
        <f>[2]Rens!$C$45</f>
        <v>Culturel &amp; multimédia</v>
      </c>
      <c r="D1224" s="26">
        <f>+D1182</f>
        <v>41943</v>
      </c>
      <c r="E1224" s="26">
        <f t="shared" ref="E1224:L1224" si="698">DATE(YEAR(D1224),MONTH(D1224)+2,0)</f>
        <v>41973</v>
      </c>
      <c r="F1224" s="26">
        <f t="shared" si="698"/>
        <v>42004</v>
      </c>
      <c r="G1224" s="26">
        <f t="shared" si="698"/>
        <v>42035</v>
      </c>
      <c r="H1224" s="26">
        <f t="shared" si="698"/>
        <v>42063</v>
      </c>
      <c r="I1224" s="26">
        <f t="shared" si="698"/>
        <v>42094</v>
      </c>
      <c r="J1224" s="26">
        <f t="shared" si="698"/>
        <v>42124</v>
      </c>
      <c r="K1224" s="26">
        <f t="shared" si="698"/>
        <v>42155</v>
      </c>
      <c r="L1224" s="26">
        <f t="shared" si="698"/>
        <v>42185</v>
      </c>
      <c r="M1224" s="26">
        <f>DATE(YEAR(L1224),MONTH(L1224)+2,0)</f>
        <v>42216</v>
      </c>
      <c r="N1224" s="26">
        <f>DATE(YEAR(M1224),MONTH(M1224)+2,0)</f>
        <v>42247</v>
      </c>
      <c r="O1224" s="26">
        <f>DATE(YEAR(N1224),MONTH(N1224)+2,0)</f>
        <v>42277</v>
      </c>
      <c r="P1224" s="27" t="s">
        <v>16</v>
      </c>
      <c r="Q1224" s="23"/>
      <c r="R1224" s="28" t="s">
        <v>20</v>
      </c>
      <c r="S1224" s="23"/>
      <c r="T1224" s="23" t="str">
        <f>IF(COUNTIF('[3]Correpondance  PREPA MARG'!A:A,'Prépa marge'!C1224)=0,IF(U1223="démarque connue (valeur)","",T1223),'Prépa marge'!C1224)</f>
        <v>Culturel &amp; multimédia</v>
      </c>
      <c r="U1224" s="23" t="str">
        <f t="shared" si="663"/>
        <v/>
      </c>
      <c r="V1224" t="str">
        <f>IF(U1224="","",IF(U1224="CA HT",SUMIF('[3]Correpondance  PREPA MARG'!A:A,'Prépa marge'!T1224,'[3]Correpondance  PREPA MARG'!CO:CO),""))</f>
        <v/>
      </c>
      <c r="W1224" t="str">
        <f t="shared" si="697"/>
        <v/>
      </c>
      <c r="X1224" t="str">
        <f>IF(U1224="","",IF(AND(U1224="Marge ABACO (valeur)",X1218=""),SUMIF('[3]Correpondance  PREPA MARG'!A:A,'Prépa marge'!T1224,'[3]Correpondance  PREPA MARG'!DB:DB),""))</f>
        <v/>
      </c>
      <c r="Y1224" t="str">
        <f>IF(U1224="","",IF(U1224="Frais accessoires",SUMIF('[3]Correpondance  PREPA MARG'!A:A,'Prépa marge'!T1224,'[3]Correpondance  PREPA MARG'!AO:AO),""))</f>
        <v/>
      </c>
      <c r="Z1224" t="str">
        <f>IF(U1224="","",IF(U1224="Cotisation Centrale",SUMIF('[3]Correpondance  PREPA MARG'!A:A,'Prépa marge'!T1224,'[3]Correpondance  PREPA MARG'!BO:BO),""))</f>
        <v/>
      </c>
      <c r="AA1224" t="str">
        <f>IF(U1224="","",IF(U1224="CA HT REEL",SUMIF('[3]Correpondance  PREPA MARG'!A:A,'Prépa marge'!T1224,'[3]Correpondance  PREPA MARG'!AB:AB),""))</f>
        <v/>
      </c>
      <c r="AB1224" t="str">
        <f>IF(U1224="","",IF(U1224="CAMV REEL",SUMIF('[3]Correpondance  PREPA MARG'!A:A,'Prépa marge'!T1224,'[3]Correpondance  PREPA MARG'!BB:BB),""))</f>
        <v/>
      </c>
      <c r="AC1224" t="str">
        <f>IF(U1224="","",IF(U1224="démarque connue (valeur)",SUMIF('[3]Correpondance  PREPA MARG'!A:A,'Prépa marge'!T1224,'[3]Correpondance  PREPA MARG'!DO:DO),""))</f>
        <v/>
      </c>
      <c r="AD1224" s="2" t="str">
        <f t="shared" si="661"/>
        <v/>
      </c>
      <c r="AF1224" t="s">
        <v>20</v>
      </c>
    </row>
    <row r="1225" spans="1:32">
      <c r="A1225" s="23"/>
      <c r="B1225" s="23"/>
      <c r="C1225" s="23"/>
      <c r="D1225" s="23"/>
      <c r="E1225" s="23"/>
      <c r="F1225" s="23"/>
      <c r="G1225" s="23"/>
      <c r="H1225" s="23"/>
      <c r="I1225" s="23"/>
      <c r="J1225" s="23"/>
      <c r="K1225" s="23"/>
      <c r="L1225" s="23"/>
      <c r="M1225" s="23"/>
      <c r="N1225" s="23"/>
      <c r="O1225" s="23"/>
      <c r="P1225" s="23"/>
      <c r="Q1225" s="23"/>
      <c r="R1225" s="29" t="s">
        <v>20</v>
      </c>
      <c r="S1225" s="23"/>
      <c r="T1225" s="23" t="str">
        <f>IF(COUNTIF('[3]Correpondance  PREPA MARG'!A:A,'Prépa marge'!C1225)=0,IF(U1224="démarque connue (valeur)","",T1224),'Prépa marge'!C1225)</f>
        <v>Culturel &amp; multimédia</v>
      </c>
      <c r="U1225" s="23" t="str">
        <f t="shared" si="663"/>
        <v/>
      </c>
      <c r="V1225" t="str">
        <f>IF(U1225="","",IF(U1225="CA HT",SUMIF('[3]Correpondance  PREPA MARG'!A:A,'Prépa marge'!T1225,'[3]Correpondance  PREPA MARG'!CO:CO),""))</f>
        <v/>
      </c>
      <c r="W1225" t="str">
        <f t="shared" si="697"/>
        <v/>
      </c>
      <c r="X1225" t="str">
        <f>IF(U1225="","",IF(AND(U1225="Marge ABACO (valeur)",X1219=""),SUMIF('[3]Correpondance  PREPA MARG'!A:A,'Prépa marge'!T1225,'[3]Correpondance  PREPA MARG'!DB:DB),""))</f>
        <v/>
      </c>
      <c r="Y1225" t="str">
        <f>IF(U1225="","",IF(U1225="Frais accessoires",SUMIF('[3]Correpondance  PREPA MARG'!A:A,'Prépa marge'!T1225,'[3]Correpondance  PREPA MARG'!AO:AO),""))</f>
        <v/>
      </c>
      <c r="Z1225" t="str">
        <f>IF(U1225="","",IF(U1225="Cotisation Centrale",SUMIF('[3]Correpondance  PREPA MARG'!A:A,'Prépa marge'!T1225,'[3]Correpondance  PREPA MARG'!BO:BO),""))</f>
        <v/>
      </c>
      <c r="AA1225" t="str">
        <f>IF(U1225="","",IF(U1225="CA HT REEL",SUMIF('[3]Correpondance  PREPA MARG'!A:A,'Prépa marge'!T1225,'[3]Correpondance  PREPA MARG'!AB:AB),""))</f>
        <v/>
      </c>
      <c r="AB1225" t="str">
        <f>IF(U1225="","",IF(U1225="CAMV REEL",SUMIF('[3]Correpondance  PREPA MARG'!A:A,'Prépa marge'!T1225,'[3]Correpondance  PREPA MARG'!BB:BB),""))</f>
        <v/>
      </c>
      <c r="AC1225" t="str">
        <f>IF(U1225="","",IF(U1225="démarque connue (valeur)",SUMIF('[3]Correpondance  PREPA MARG'!A:A,'Prépa marge'!T1225,'[3]Correpondance  PREPA MARG'!DO:DO),""))</f>
        <v/>
      </c>
      <c r="AD1225" s="2" t="str">
        <f t="shared" si="661"/>
        <v/>
      </c>
      <c r="AF1225" t="s">
        <v>20</v>
      </c>
    </row>
    <row r="1226" spans="1:32" ht="15.75" thickBot="1">
      <c r="A1226" s="23"/>
      <c r="B1226" s="23"/>
      <c r="C1226" s="30" t="s">
        <v>18</v>
      </c>
      <c r="D1226" s="31"/>
      <c r="E1226" s="31"/>
      <c r="F1226" s="31"/>
      <c r="G1226" s="31"/>
      <c r="H1226" s="31"/>
      <c r="I1226" s="31"/>
      <c r="J1226" s="31"/>
      <c r="K1226" s="31"/>
      <c r="L1226" s="31"/>
      <c r="M1226" s="31"/>
      <c r="N1226" s="31"/>
      <c r="O1226" s="31"/>
      <c r="P1226" s="32"/>
      <c r="Q1226" s="23"/>
      <c r="R1226" s="33" t="s">
        <v>20</v>
      </c>
      <c r="S1226" s="23"/>
      <c r="T1226" s="23" t="str">
        <f>IF(COUNTIF('[3]Correpondance  PREPA MARG'!A:A,'Prépa marge'!C1226)=0,IF(U1225="démarque connue (valeur)","",T1225),'Prépa marge'!C1226)</f>
        <v>Culturel &amp; multimédia</v>
      </c>
      <c r="U1226" s="23" t="str">
        <f t="shared" si="663"/>
        <v/>
      </c>
      <c r="V1226" t="str">
        <f>IF(U1226="","",IF(U1226="CA HT",SUMIF('[3]Correpondance  PREPA MARG'!A:A,'Prépa marge'!T1226,'[3]Correpondance  PREPA MARG'!CO:CO),""))</f>
        <v/>
      </c>
      <c r="W1226" t="str">
        <f t="shared" si="697"/>
        <v/>
      </c>
      <c r="X1226" t="str">
        <f>IF(U1226="","",IF(AND(U1226="Marge ABACO (valeur)",X1220=""),SUMIF('[3]Correpondance  PREPA MARG'!A:A,'Prépa marge'!T1226,'[3]Correpondance  PREPA MARG'!DB:DB),""))</f>
        <v/>
      </c>
      <c r="Y1226" t="str">
        <f>IF(U1226="","",IF(U1226="Frais accessoires",SUMIF('[3]Correpondance  PREPA MARG'!A:A,'Prépa marge'!T1226,'[3]Correpondance  PREPA MARG'!AO:AO),""))</f>
        <v/>
      </c>
      <c r="Z1226" t="str">
        <f>IF(U1226="","",IF(U1226="Cotisation Centrale",SUMIF('[3]Correpondance  PREPA MARG'!A:A,'Prépa marge'!T1226,'[3]Correpondance  PREPA MARG'!BO:BO),""))</f>
        <v/>
      </c>
      <c r="AA1226" t="str">
        <f>IF(U1226="","",IF(U1226="CA HT REEL",SUMIF('[3]Correpondance  PREPA MARG'!A:A,'Prépa marge'!T1226,'[3]Correpondance  PREPA MARG'!AB:AB),""))</f>
        <v/>
      </c>
      <c r="AB1226" t="str">
        <f>IF(U1226="","",IF(U1226="CAMV REEL",SUMIF('[3]Correpondance  PREPA MARG'!A:A,'Prépa marge'!T1226,'[3]Correpondance  PREPA MARG'!BB:BB),""))</f>
        <v/>
      </c>
      <c r="AC1226" t="str">
        <f>IF(U1226="","",IF(U1226="démarque connue (valeur)",SUMIF('[3]Correpondance  PREPA MARG'!A:A,'Prépa marge'!T1226,'[3]Correpondance  PREPA MARG'!DO:DO),""))</f>
        <v/>
      </c>
      <c r="AD1226" s="2" t="str">
        <f t="shared" si="661"/>
        <v/>
      </c>
      <c r="AF1226" t="s">
        <v>20</v>
      </c>
    </row>
    <row r="1227" spans="1:32">
      <c r="A1227" s="23"/>
      <c r="B1227" s="23"/>
      <c r="C1227" s="34" t="s">
        <v>0</v>
      </c>
      <c r="D1227" s="35"/>
      <c r="E1227" s="36"/>
      <c r="F1227" s="36"/>
      <c r="G1227" s="36"/>
      <c r="H1227" s="36"/>
      <c r="I1227" s="36"/>
      <c r="J1227" s="36"/>
      <c r="K1227" s="36"/>
      <c r="L1227" s="36"/>
      <c r="M1227" s="36"/>
      <c r="N1227" s="36"/>
      <c r="O1227" s="37"/>
      <c r="P1227" s="38">
        <f>SUM(D1227:O1227)</f>
        <v>0</v>
      </c>
      <c r="Q1227" s="23"/>
      <c r="R1227" s="39">
        <v>104071</v>
      </c>
      <c r="S1227" s="23"/>
      <c r="T1227" s="23" t="str">
        <f>IF(COUNTIF('[3]Correpondance  PREPA MARG'!A:A,'Prépa marge'!C1227)=0,IF(U1226="démarque connue (valeur)","",T1226),'Prépa marge'!C1227)</f>
        <v>Culturel &amp; multimédia</v>
      </c>
      <c r="U1227" s="23" t="str">
        <f t="shared" si="663"/>
        <v>CA HT</v>
      </c>
      <c r="V1227">
        <f ca="1">IF(U1227="","",IF(U1227="CA HT",SUMIF('[3]Correpondance  PREPA MARG'!A:A,'Prépa marge'!T1227,'[3]Correpondance  PREPA MARG'!CO:CO),""))</f>
        <v>0</v>
      </c>
      <c r="W1227" t="str">
        <f t="shared" si="697"/>
        <v/>
      </c>
      <c r="X1227" t="str">
        <f>IF(U1227="","",IF(AND(U1227="Marge ABACO (valeur)",X1221=""),SUMIF('[3]Correpondance  PREPA MARG'!A:A,'Prépa marge'!T1227,'[3]Correpondance  PREPA MARG'!DB:DB),""))</f>
        <v/>
      </c>
      <c r="Y1227" t="str">
        <f>IF(U1227="","",IF(U1227="Frais accessoires",SUMIF('[3]Correpondance  PREPA MARG'!A:A,'Prépa marge'!T1227,'[3]Correpondance  PREPA MARG'!AO:AO),""))</f>
        <v/>
      </c>
      <c r="Z1227" t="str">
        <f>IF(U1227="","",IF(U1227="Cotisation Centrale",SUMIF('[3]Correpondance  PREPA MARG'!A:A,'Prépa marge'!T1227,'[3]Correpondance  PREPA MARG'!BO:BO),""))</f>
        <v/>
      </c>
      <c r="AA1227" t="str">
        <f>IF(U1227="","",IF(U1227="CA HT REEL",SUMIF('[3]Correpondance  PREPA MARG'!A:A,'Prépa marge'!T1227,'[3]Correpondance  PREPA MARG'!AB:AB),""))</f>
        <v/>
      </c>
      <c r="AB1227" t="str">
        <f>IF(U1227="","",IF(U1227="CAMV REEL",SUMIF('[3]Correpondance  PREPA MARG'!A:A,'Prépa marge'!T1227,'[3]Correpondance  PREPA MARG'!BB:BB),""))</f>
        <v/>
      </c>
      <c r="AC1227" t="str">
        <f>IF(U1227="","",IF(U1227="démarque connue (valeur)",SUMIF('[3]Correpondance  PREPA MARG'!A:A,'Prépa marge'!T1227,'[3]Correpondance  PREPA MARG'!DO:DO),""))</f>
        <v/>
      </c>
      <c r="AD1227" s="2" t="str">
        <f t="shared" ref="AD1227:AD1290" ca="1" si="699">IF(SUM(V1227:AC1227)=0,"",IF(U1227="Marge ABACO (valeur)","",SUM(V1227:AC1227)-P1227))</f>
        <v/>
      </c>
      <c r="AF1227">
        <v>107124</v>
      </c>
    </row>
    <row r="1228" spans="1:32" ht="15.75" thickBot="1">
      <c r="A1228" s="23"/>
      <c r="B1228" s="23"/>
      <c r="C1228" s="40" t="s">
        <v>1</v>
      </c>
      <c r="D1228" s="41"/>
      <c r="E1228" s="42"/>
      <c r="F1228" s="42"/>
      <c r="G1228" s="42"/>
      <c r="H1228" s="42"/>
      <c r="I1228" s="42"/>
      <c r="J1228" s="42"/>
      <c r="K1228" s="42"/>
      <c r="L1228" s="42"/>
      <c r="M1228" s="42"/>
      <c r="N1228" s="42"/>
      <c r="O1228" s="43"/>
      <c r="P1228" s="44">
        <f>SUM(D1228:O1228)</f>
        <v>0</v>
      </c>
      <c r="Q1228" s="23"/>
      <c r="R1228" s="45">
        <v>87807</v>
      </c>
      <c r="S1228" s="23"/>
      <c r="T1228" s="23" t="str">
        <f>IF(COUNTIF('[3]Correpondance  PREPA MARG'!A:A,'Prépa marge'!C1228)=0,IF(U1227="démarque connue (valeur)","",T1227),'Prépa marge'!C1228)</f>
        <v>Culturel &amp; multimédia</v>
      </c>
      <c r="U1228" s="23" t="str">
        <f t="shared" ref="U1228:U1291" si="700">IF(OR(C1228="CA HT",C1228="PRMV ABACO",C1228="Frais accessoires",C1228="Cotisation Centrale",C1228="CA HT REEL",C1228="CAMV REEL",C1228="démarque connue (valeur)",C1228="Marge ABACO (valeur)"),C1228,"")</f>
        <v>PRMV ABACO</v>
      </c>
      <c r="V1228" t="str">
        <f>IF(U1228="","",IF(U1228="CA HT",SUMIF('[3]Correpondance  PREPA MARG'!A:A,'Prépa marge'!T1228,'[3]Correpondance  PREPA MARG'!CO:CO),""))</f>
        <v/>
      </c>
      <c r="W1228">
        <f t="shared" ca="1" si="697"/>
        <v>0</v>
      </c>
      <c r="X1228" t="str">
        <f>IF(U1228="","",IF(AND(U1228="Marge ABACO (valeur)",X1222=""),SUMIF('[3]Correpondance  PREPA MARG'!A:A,'Prépa marge'!T1228,'[3]Correpondance  PREPA MARG'!DB:DB),""))</f>
        <v/>
      </c>
      <c r="Y1228" t="str">
        <f>IF(U1228="","",IF(U1228="Frais accessoires",SUMIF('[3]Correpondance  PREPA MARG'!A:A,'Prépa marge'!T1228,'[3]Correpondance  PREPA MARG'!AO:AO),""))</f>
        <v/>
      </c>
      <c r="Z1228" t="str">
        <f>IF(U1228="","",IF(U1228="Cotisation Centrale",SUMIF('[3]Correpondance  PREPA MARG'!A:A,'Prépa marge'!T1228,'[3]Correpondance  PREPA MARG'!BO:BO),""))</f>
        <v/>
      </c>
      <c r="AA1228" t="str">
        <f>IF(U1228="","",IF(U1228="CA HT REEL",SUMIF('[3]Correpondance  PREPA MARG'!A:A,'Prépa marge'!T1228,'[3]Correpondance  PREPA MARG'!AB:AB),""))</f>
        <v/>
      </c>
      <c r="AB1228" t="str">
        <f>IF(U1228="","",IF(U1228="CAMV REEL",SUMIF('[3]Correpondance  PREPA MARG'!A:A,'Prépa marge'!T1228,'[3]Correpondance  PREPA MARG'!BB:BB),""))</f>
        <v/>
      </c>
      <c r="AC1228" t="str">
        <f>IF(U1228="","",IF(U1228="démarque connue (valeur)",SUMIF('[3]Correpondance  PREPA MARG'!A:A,'Prépa marge'!T1228,'[3]Correpondance  PREPA MARG'!DO:DO),""))</f>
        <v/>
      </c>
      <c r="AD1228" s="2" t="str">
        <f t="shared" ca="1" si="699"/>
        <v/>
      </c>
      <c r="AF1228">
        <v>92370</v>
      </c>
    </row>
    <row r="1229" spans="1:32">
      <c r="A1229" s="23"/>
      <c r="B1229" s="23"/>
      <c r="C1229" s="46" t="s">
        <v>19</v>
      </c>
      <c r="D1229" s="47">
        <f t="shared" ref="D1229:L1229" si="701">D1227-D1228</f>
        <v>0</v>
      </c>
      <c r="E1229" s="47">
        <f t="shared" si="701"/>
        <v>0</v>
      </c>
      <c r="F1229" s="47">
        <f t="shared" si="701"/>
        <v>0</v>
      </c>
      <c r="G1229" s="47">
        <f t="shared" si="701"/>
        <v>0</v>
      </c>
      <c r="H1229" s="47">
        <f t="shared" si="701"/>
        <v>0</v>
      </c>
      <c r="I1229" s="47">
        <f t="shared" si="701"/>
        <v>0</v>
      </c>
      <c r="J1229" s="47">
        <f t="shared" si="701"/>
        <v>0</v>
      </c>
      <c r="K1229" s="47">
        <f t="shared" si="701"/>
        <v>0</v>
      </c>
      <c r="L1229" s="47">
        <f t="shared" si="701"/>
        <v>0</v>
      </c>
      <c r="M1229" s="47">
        <f>M1227-M1228</f>
        <v>0</v>
      </c>
      <c r="N1229" s="47">
        <f>N1227-N1228</f>
        <v>0</v>
      </c>
      <c r="O1229" s="47">
        <f>O1227-O1228</f>
        <v>0</v>
      </c>
      <c r="P1229" s="48">
        <f>P1227-P1228</f>
        <v>0</v>
      </c>
      <c r="Q1229" s="23"/>
      <c r="R1229" s="49" t="s">
        <v>20</v>
      </c>
      <c r="S1229" s="23"/>
      <c r="T1229" s="23" t="str">
        <f>IF(COUNTIF('[3]Correpondance  PREPA MARG'!A:A,'Prépa marge'!C1229)=0,IF(U1228="démarque connue (valeur)","",T1228),'Prépa marge'!C1229)</f>
        <v>Culturel &amp; multimédia</v>
      </c>
      <c r="U1229" s="23" t="str">
        <f t="shared" si="700"/>
        <v>Marge ABACO (valeur)</v>
      </c>
      <c r="V1229" t="str">
        <f>IF(U1229="","",IF(U1229="CA HT",SUMIF('[3]Correpondance  PREPA MARG'!A:A,'Prépa marge'!T1229,'[3]Correpondance  PREPA MARG'!CO:CO),""))</f>
        <v/>
      </c>
      <c r="W1229" t="str">
        <f t="shared" si="697"/>
        <v/>
      </c>
      <c r="X1229">
        <f ca="1">IF(U1229="","",IF(AND(U1229="Marge ABACO (valeur)",X1223=""),SUMIF('[3]Correpondance  PREPA MARG'!A:A,'Prépa marge'!T1229,'[3]Correpondance  PREPA MARG'!DB:DB),""))</f>
        <v>0</v>
      </c>
      <c r="Y1229" t="str">
        <f>IF(U1229="","",IF(U1229="Frais accessoires",SUMIF('[3]Correpondance  PREPA MARG'!A:A,'Prépa marge'!T1229,'[3]Correpondance  PREPA MARG'!AO:AO),""))</f>
        <v/>
      </c>
      <c r="Z1229" t="str">
        <f>IF(U1229="","",IF(U1229="Cotisation Centrale",SUMIF('[3]Correpondance  PREPA MARG'!A:A,'Prépa marge'!T1229,'[3]Correpondance  PREPA MARG'!BO:BO),""))</f>
        <v/>
      </c>
      <c r="AA1229" t="str">
        <f>IF(U1229="","",IF(U1229="CA HT REEL",SUMIF('[3]Correpondance  PREPA MARG'!A:A,'Prépa marge'!T1229,'[3]Correpondance  PREPA MARG'!AB:AB),""))</f>
        <v/>
      </c>
      <c r="AB1229" t="str">
        <f>IF(U1229="","",IF(U1229="CAMV REEL",SUMIF('[3]Correpondance  PREPA MARG'!A:A,'Prépa marge'!T1229,'[3]Correpondance  PREPA MARG'!BB:BB),""))</f>
        <v/>
      </c>
      <c r="AC1229" t="str">
        <f>IF(U1229="","",IF(U1229="démarque connue (valeur)",SUMIF('[3]Correpondance  PREPA MARG'!A:A,'Prépa marge'!T1229,'[3]Correpondance  PREPA MARG'!DO:DO),""))</f>
        <v/>
      </c>
      <c r="AD1229" s="2" t="str">
        <f t="shared" ca="1" si="699"/>
        <v/>
      </c>
      <c r="AF1229" t="s">
        <v>20</v>
      </c>
    </row>
    <row r="1230" spans="1:32" ht="15.75" thickBot="1">
      <c r="A1230" s="23"/>
      <c r="B1230" s="23"/>
      <c r="C1230" s="50" t="s">
        <v>21</v>
      </c>
      <c r="D1230" s="51">
        <f t="shared" ref="D1230:L1230" si="702">IF(D1227=0,0,D1229/D1227)</f>
        <v>0</v>
      </c>
      <c r="E1230" s="51">
        <f t="shared" si="702"/>
        <v>0</v>
      </c>
      <c r="F1230" s="51">
        <f t="shared" si="702"/>
        <v>0</v>
      </c>
      <c r="G1230" s="51">
        <f t="shared" si="702"/>
        <v>0</v>
      </c>
      <c r="H1230" s="51">
        <f t="shared" si="702"/>
        <v>0</v>
      </c>
      <c r="I1230" s="51">
        <f t="shared" si="702"/>
        <v>0</v>
      </c>
      <c r="J1230" s="51">
        <f t="shared" si="702"/>
        <v>0</v>
      </c>
      <c r="K1230" s="51">
        <f t="shared" si="702"/>
        <v>0</v>
      </c>
      <c r="L1230" s="51">
        <f t="shared" si="702"/>
        <v>0</v>
      </c>
      <c r="M1230" s="51">
        <f>IF(M1227=0,0,M1229/M1227)</f>
        <v>0</v>
      </c>
      <c r="N1230" s="51">
        <f>IF(N1227=0,0,N1229/N1227)</f>
        <v>0</v>
      </c>
      <c r="O1230" s="51">
        <f>IF(O1227=0,0,O1229/O1227)</f>
        <v>0</v>
      </c>
      <c r="P1230" s="52">
        <f>IF(P1227=0,0,P1229/P1227)</f>
        <v>0</v>
      </c>
      <c r="Q1230" s="23"/>
      <c r="R1230" s="53" t="s">
        <v>20</v>
      </c>
      <c r="S1230" s="23"/>
      <c r="T1230" s="23" t="str">
        <f>IF(COUNTIF('[3]Correpondance  PREPA MARG'!A:A,'Prépa marge'!C1230)=0,IF(U1229="démarque connue (valeur)","",T1229),'Prépa marge'!C1230)</f>
        <v>Culturel &amp; multimédia</v>
      </c>
      <c r="U1230" s="23" t="str">
        <f t="shared" si="700"/>
        <v/>
      </c>
      <c r="V1230" t="str">
        <f>IF(U1230="","",IF(U1230="CA HT",SUMIF('[3]Correpondance  PREPA MARG'!A:A,'Prépa marge'!T1230,'[3]Correpondance  PREPA MARG'!CO:CO),""))</f>
        <v/>
      </c>
      <c r="W1230" t="str">
        <f t="shared" si="697"/>
        <v/>
      </c>
      <c r="X1230" t="str">
        <f>IF(U1230="","",IF(AND(U1230="Marge ABACO (valeur)",X1224=""),SUMIF('[3]Correpondance  PREPA MARG'!A:A,'Prépa marge'!T1230,'[3]Correpondance  PREPA MARG'!DB:DB),""))</f>
        <v/>
      </c>
      <c r="Y1230" t="str">
        <f>IF(U1230="","",IF(U1230="Frais accessoires",SUMIF('[3]Correpondance  PREPA MARG'!A:A,'Prépa marge'!T1230,'[3]Correpondance  PREPA MARG'!AO:AO),""))</f>
        <v/>
      </c>
      <c r="Z1230" t="str">
        <f>IF(U1230="","",IF(U1230="Cotisation Centrale",SUMIF('[3]Correpondance  PREPA MARG'!A:A,'Prépa marge'!T1230,'[3]Correpondance  PREPA MARG'!BO:BO),""))</f>
        <v/>
      </c>
      <c r="AA1230" t="str">
        <f>IF(U1230="","",IF(U1230="CA HT REEL",SUMIF('[3]Correpondance  PREPA MARG'!A:A,'Prépa marge'!T1230,'[3]Correpondance  PREPA MARG'!AB:AB),""))</f>
        <v/>
      </c>
      <c r="AB1230" t="str">
        <f>IF(U1230="","",IF(U1230="CAMV REEL",SUMIF('[3]Correpondance  PREPA MARG'!A:A,'Prépa marge'!T1230,'[3]Correpondance  PREPA MARG'!BB:BB),""))</f>
        <v/>
      </c>
      <c r="AC1230" t="str">
        <f>IF(U1230="","",IF(U1230="démarque connue (valeur)",SUMIF('[3]Correpondance  PREPA MARG'!A:A,'Prépa marge'!T1230,'[3]Correpondance  PREPA MARG'!DO:DO),""))</f>
        <v/>
      </c>
      <c r="AD1230" s="2" t="str">
        <f t="shared" si="699"/>
        <v/>
      </c>
      <c r="AF1230" t="s">
        <v>20</v>
      </c>
    </row>
    <row r="1231" spans="1:32">
      <c r="A1231" s="23"/>
      <c r="B1231" s="23"/>
      <c r="C1231" s="54" t="s">
        <v>3</v>
      </c>
      <c r="D1231" s="35"/>
      <c r="E1231" s="36"/>
      <c r="F1231" s="36"/>
      <c r="G1231" s="36"/>
      <c r="H1231" s="36"/>
      <c r="I1231" s="55"/>
      <c r="J1231" s="55"/>
      <c r="K1231" s="36"/>
      <c r="L1231" s="36"/>
      <c r="M1231" s="36"/>
      <c r="N1231" s="36"/>
      <c r="O1231" s="37"/>
      <c r="P1231" s="56">
        <f>SUM(D1231:O1231)</f>
        <v>0</v>
      </c>
      <c r="Q1231" s="23"/>
      <c r="R1231" s="57">
        <v>64.669999999999959</v>
      </c>
      <c r="S1231" s="23"/>
      <c r="T1231" s="23" t="str">
        <f>IF(COUNTIF('[3]Correpondance  PREPA MARG'!A:A,'Prépa marge'!C1231)=0,IF(U1230="démarque connue (valeur)","",T1230),'Prépa marge'!C1231)</f>
        <v>Culturel &amp; multimédia</v>
      </c>
      <c r="U1231" s="23" t="str">
        <f t="shared" si="700"/>
        <v>Frais accessoires</v>
      </c>
      <c r="V1231" t="str">
        <f>IF(U1231="","",IF(U1231="CA HT",SUMIF('[3]Correpondance  PREPA MARG'!A:A,'Prépa marge'!T1231,'[3]Correpondance  PREPA MARG'!CO:CO),""))</f>
        <v/>
      </c>
      <c r="W1231" t="str">
        <f t="shared" si="697"/>
        <v/>
      </c>
      <c r="X1231" t="str">
        <f>IF(U1231="","",IF(AND(U1231="Marge ABACO (valeur)",X1225=""),SUMIF('[3]Correpondance  PREPA MARG'!A:A,'Prépa marge'!T1231,'[3]Correpondance  PREPA MARG'!DB:DB),""))</f>
        <v/>
      </c>
      <c r="Y1231">
        <f ca="1">IF(U1231="","",IF(U1231="Frais accessoires",SUMIF('[3]Correpondance  PREPA MARG'!A:A,'Prépa marge'!T1231,'[3]Correpondance  PREPA MARG'!AO:AO),""))</f>
        <v>0</v>
      </c>
      <c r="Z1231" t="str">
        <f>IF(U1231="","",IF(U1231="Cotisation Centrale",SUMIF('[3]Correpondance  PREPA MARG'!A:A,'Prépa marge'!T1231,'[3]Correpondance  PREPA MARG'!BO:BO),""))</f>
        <v/>
      </c>
      <c r="AA1231" t="str">
        <f>IF(U1231="","",IF(U1231="CA HT REEL",SUMIF('[3]Correpondance  PREPA MARG'!A:A,'Prépa marge'!T1231,'[3]Correpondance  PREPA MARG'!AB:AB),""))</f>
        <v/>
      </c>
      <c r="AB1231" t="str">
        <f>IF(U1231="","",IF(U1231="CAMV REEL",SUMIF('[3]Correpondance  PREPA MARG'!A:A,'Prépa marge'!T1231,'[3]Correpondance  PREPA MARG'!BB:BB),""))</f>
        <v/>
      </c>
      <c r="AC1231" t="str">
        <f>IF(U1231="","",IF(U1231="démarque connue (valeur)",SUMIF('[3]Correpondance  PREPA MARG'!A:A,'Prépa marge'!T1231,'[3]Correpondance  PREPA MARG'!DO:DO),""))</f>
        <v/>
      </c>
      <c r="AD1231" s="2" t="str">
        <f t="shared" ca="1" si="699"/>
        <v/>
      </c>
      <c r="AF1231">
        <v>71.069999999999993</v>
      </c>
    </row>
    <row r="1232" spans="1:32" ht="15.75" thickBot="1">
      <c r="A1232" s="23"/>
      <c r="B1232" s="23"/>
      <c r="C1232" s="58" t="s">
        <v>4</v>
      </c>
      <c r="D1232" s="41"/>
      <c r="E1232" s="42"/>
      <c r="F1232" s="42"/>
      <c r="G1232" s="42"/>
      <c r="H1232" s="42"/>
      <c r="I1232" s="42"/>
      <c r="J1232" s="42"/>
      <c r="K1232" s="42"/>
      <c r="L1232" s="42"/>
      <c r="M1232" s="42"/>
      <c r="N1232" s="42"/>
      <c r="O1232" s="43"/>
      <c r="P1232" s="56">
        <f>SUM(D1232:O1232)</f>
        <v>0</v>
      </c>
      <c r="Q1232" s="23"/>
      <c r="R1232" s="57">
        <v>996.05999999999949</v>
      </c>
      <c r="S1232" s="23"/>
      <c r="T1232" s="23" t="str">
        <f>IF(COUNTIF('[3]Correpondance  PREPA MARG'!A:A,'Prépa marge'!C1232)=0,IF(U1231="démarque connue (valeur)","",T1231),'Prépa marge'!C1232)</f>
        <v>Culturel &amp; multimédia</v>
      </c>
      <c r="U1232" s="23" t="str">
        <f t="shared" si="700"/>
        <v>Cotisation Centrale</v>
      </c>
      <c r="V1232" t="str">
        <f>IF(U1232="","",IF(U1232="CA HT",SUMIF('[3]Correpondance  PREPA MARG'!A:A,'Prépa marge'!T1232,'[3]Correpondance  PREPA MARG'!CO:CO),""))</f>
        <v/>
      </c>
      <c r="W1232" t="str">
        <f t="shared" si="697"/>
        <v/>
      </c>
      <c r="X1232" t="str">
        <f>IF(U1232="","",IF(AND(U1232="Marge ABACO (valeur)",X1226=""),SUMIF('[3]Correpondance  PREPA MARG'!A:A,'Prépa marge'!T1232,'[3]Correpondance  PREPA MARG'!DB:DB),""))</f>
        <v/>
      </c>
      <c r="Y1232" t="str">
        <f>IF(U1232="","",IF(U1232="Frais accessoires",SUMIF('[3]Correpondance  PREPA MARG'!A:A,'Prépa marge'!T1232,'[3]Correpondance  PREPA MARG'!AO:AO),""))</f>
        <v/>
      </c>
      <c r="Z1232">
        <f ca="1">IF(U1232="","",IF(U1232="Cotisation Centrale",SUMIF('[3]Correpondance  PREPA MARG'!A:A,'Prépa marge'!T1232,'[3]Correpondance  PREPA MARG'!BO:BO),""))</f>
        <v>0</v>
      </c>
      <c r="AA1232" t="str">
        <f>IF(U1232="","",IF(U1232="CA HT REEL",SUMIF('[3]Correpondance  PREPA MARG'!A:A,'Prépa marge'!T1232,'[3]Correpondance  PREPA MARG'!AB:AB),""))</f>
        <v/>
      </c>
      <c r="AB1232" t="str">
        <f>IF(U1232="","",IF(U1232="CAMV REEL",SUMIF('[3]Correpondance  PREPA MARG'!A:A,'Prépa marge'!T1232,'[3]Correpondance  PREPA MARG'!BB:BB),""))</f>
        <v/>
      </c>
      <c r="AC1232" t="str">
        <f>IF(U1232="","",IF(U1232="démarque connue (valeur)",SUMIF('[3]Correpondance  PREPA MARG'!A:A,'Prépa marge'!T1232,'[3]Correpondance  PREPA MARG'!DO:DO),""))</f>
        <v/>
      </c>
      <c r="AD1232" s="2" t="str">
        <f t="shared" ca="1" si="699"/>
        <v/>
      </c>
      <c r="AF1232">
        <v>1050.1400000000001</v>
      </c>
    </row>
    <row r="1233" spans="1:32">
      <c r="A1233" s="23"/>
      <c r="B1233" s="23"/>
      <c r="C1233" s="59" t="s">
        <v>22</v>
      </c>
      <c r="D1233" s="60">
        <f t="shared" ref="D1233:L1233" si="703">IF(D1239&lt;&gt;0,(D1231+D1232)/D1239,0)</f>
        <v>0</v>
      </c>
      <c r="E1233" s="60">
        <f t="shared" si="703"/>
        <v>0</v>
      </c>
      <c r="F1233" s="60">
        <f t="shared" si="703"/>
        <v>0</v>
      </c>
      <c r="G1233" s="60">
        <f t="shared" si="703"/>
        <v>0</v>
      </c>
      <c r="H1233" s="60">
        <f t="shared" si="703"/>
        <v>0</v>
      </c>
      <c r="I1233" s="60">
        <f t="shared" si="703"/>
        <v>0</v>
      </c>
      <c r="J1233" s="60">
        <f t="shared" si="703"/>
        <v>0</v>
      </c>
      <c r="K1233" s="60">
        <f t="shared" si="703"/>
        <v>0</v>
      </c>
      <c r="L1233" s="60">
        <f t="shared" si="703"/>
        <v>0</v>
      </c>
      <c r="M1233" s="60">
        <f>IF(M1239&lt;&gt;0,(M1231+M1232)/M1239,0)</f>
        <v>0</v>
      </c>
      <c r="N1233" s="60">
        <f>IF(N1239&lt;&gt;0,(N1231+N1232)/N1239,0)</f>
        <v>0</v>
      </c>
      <c r="O1233" s="60">
        <f>IF(O1239&lt;&gt;0,(O1231+O1232)/O1239,0)</f>
        <v>0</v>
      </c>
      <c r="P1233" s="61">
        <f>IF(P1239&lt;&gt;0,(P1231+P1232)/P1239,0)</f>
        <v>0</v>
      </c>
      <c r="Q1233" s="23"/>
      <c r="R1233" s="62" t="s">
        <v>20</v>
      </c>
      <c r="S1233" s="23"/>
      <c r="T1233" s="23" t="str">
        <f>IF(COUNTIF('[3]Correpondance  PREPA MARG'!A:A,'Prépa marge'!C1233)=0,IF(U1232="démarque connue (valeur)","",T1232),'Prépa marge'!C1233)</f>
        <v>Culturel &amp; multimédia</v>
      </c>
      <c r="U1233" s="23" t="str">
        <f t="shared" si="700"/>
        <v/>
      </c>
      <c r="V1233" t="str">
        <f>IF(U1233="","",IF(U1233="CA HT",SUMIF('[3]Correpondance  PREPA MARG'!A:A,'Prépa marge'!T1233,'[3]Correpondance  PREPA MARG'!CO:CO),""))</f>
        <v/>
      </c>
      <c r="W1233" t="str">
        <f t="shared" si="697"/>
        <v/>
      </c>
      <c r="X1233" t="str">
        <f>IF(U1233="","",IF(AND(U1233="Marge ABACO (valeur)",X1227=""),SUMIF('[3]Correpondance  PREPA MARG'!A:A,'Prépa marge'!T1233,'[3]Correpondance  PREPA MARG'!DB:DB),""))</f>
        <v/>
      </c>
      <c r="Y1233" t="str">
        <f>IF(U1233="","",IF(U1233="Frais accessoires",SUMIF('[3]Correpondance  PREPA MARG'!A:A,'Prépa marge'!T1233,'[3]Correpondance  PREPA MARG'!AO:AO),""))</f>
        <v/>
      </c>
      <c r="Z1233" t="str">
        <f>IF(U1233="","",IF(U1233="Cotisation Centrale",SUMIF('[3]Correpondance  PREPA MARG'!A:A,'Prépa marge'!T1233,'[3]Correpondance  PREPA MARG'!BO:BO),""))</f>
        <v/>
      </c>
      <c r="AA1233" t="str">
        <f>IF(U1233="","",IF(U1233="CA HT REEL",SUMIF('[3]Correpondance  PREPA MARG'!A:A,'Prépa marge'!T1233,'[3]Correpondance  PREPA MARG'!AB:AB),""))</f>
        <v/>
      </c>
      <c r="AB1233" t="str">
        <f>IF(U1233="","",IF(U1233="CAMV REEL",SUMIF('[3]Correpondance  PREPA MARG'!A:A,'Prépa marge'!T1233,'[3]Correpondance  PREPA MARG'!BB:BB),""))</f>
        <v/>
      </c>
      <c r="AC1233" t="str">
        <f>IF(U1233="","",IF(U1233="démarque connue (valeur)",SUMIF('[3]Correpondance  PREPA MARG'!A:A,'Prépa marge'!T1233,'[3]Correpondance  PREPA MARG'!DO:DO),""))</f>
        <v/>
      </c>
      <c r="AD1233" s="2" t="str">
        <f t="shared" si="699"/>
        <v/>
      </c>
      <c r="AF1233" t="s">
        <v>20</v>
      </c>
    </row>
    <row r="1234" spans="1:32">
      <c r="A1234" s="23"/>
      <c r="B1234" s="23"/>
      <c r="C1234" s="63" t="s">
        <v>23</v>
      </c>
      <c r="D1234" s="64">
        <f>D1228+D1231+D1232</f>
        <v>0</v>
      </c>
      <c r="E1234" s="64">
        <f t="shared" ref="E1234:L1234" si="704">E1228+E1231+E1232</f>
        <v>0</v>
      </c>
      <c r="F1234" s="64">
        <f t="shared" si="704"/>
        <v>0</v>
      </c>
      <c r="G1234" s="64">
        <f t="shared" si="704"/>
        <v>0</v>
      </c>
      <c r="H1234" s="64">
        <f t="shared" si="704"/>
        <v>0</v>
      </c>
      <c r="I1234" s="64">
        <f t="shared" si="704"/>
        <v>0</v>
      </c>
      <c r="J1234" s="64">
        <f t="shared" si="704"/>
        <v>0</v>
      </c>
      <c r="K1234" s="64">
        <f t="shared" si="704"/>
        <v>0</v>
      </c>
      <c r="L1234" s="64">
        <f t="shared" si="704"/>
        <v>0</v>
      </c>
      <c r="M1234" s="64">
        <f>M1228+M1231+M1232</f>
        <v>0</v>
      </c>
      <c r="N1234" s="64">
        <f>N1228+N1231+N1232</f>
        <v>0</v>
      </c>
      <c r="O1234" s="64">
        <f>O1228+O1231+O1232</f>
        <v>0</v>
      </c>
      <c r="P1234" s="65">
        <f>SUM(D1234:O1234)</f>
        <v>0</v>
      </c>
      <c r="Q1234" s="23"/>
      <c r="R1234" s="66" t="s">
        <v>20</v>
      </c>
      <c r="S1234" s="23"/>
      <c r="T1234" s="23" t="str">
        <f>IF(COUNTIF('[3]Correpondance  PREPA MARG'!A:A,'Prépa marge'!C1234)=0,IF(U1233="démarque connue (valeur)","",T1233),'Prépa marge'!C1234)</f>
        <v>Culturel &amp; multimédia</v>
      </c>
      <c r="U1234" s="23" t="str">
        <f t="shared" si="700"/>
        <v/>
      </c>
      <c r="V1234" t="str">
        <f>IF(U1234="","",IF(U1234="CA HT",SUMIF('[3]Correpondance  PREPA MARG'!A:A,'Prépa marge'!T1234,'[3]Correpondance  PREPA MARG'!CO:CO),""))</f>
        <v/>
      </c>
      <c r="W1234" t="str">
        <f t="shared" ca="1" si="697"/>
        <v/>
      </c>
      <c r="X1234" t="str">
        <f>IF(U1234="","",IF(AND(U1234="Marge ABACO (valeur)",X1228=""),SUMIF('[3]Correpondance  PREPA MARG'!A:A,'Prépa marge'!T1234,'[3]Correpondance  PREPA MARG'!DB:DB),""))</f>
        <v/>
      </c>
      <c r="Y1234" t="str">
        <f>IF(U1234="","",IF(U1234="Frais accessoires",SUMIF('[3]Correpondance  PREPA MARG'!A:A,'Prépa marge'!T1234,'[3]Correpondance  PREPA MARG'!AO:AO),""))</f>
        <v/>
      </c>
      <c r="Z1234" t="str">
        <f>IF(U1234="","",IF(U1234="Cotisation Centrale",SUMIF('[3]Correpondance  PREPA MARG'!A:A,'Prépa marge'!T1234,'[3]Correpondance  PREPA MARG'!BO:BO),""))</f>
        <v/>
      </c>
      <c r="AA1234" t="str">
        <f>IF(U1234="","",IF(U1234="CA HT REEL",SUMIF('[3]Correpondance  PREPA MARG'!A:A,'Prépa marge'!T1234,'[3]Correpondance  PREPA MARG'!AB:AB),""))</f>
        <v/>
      </c>
      <c r="AB1234" t="str">
        <f>IF(U1234="","",IF(U1234="CAMV REEL",SUMIF('[3]Correpondance  PREPA MARG'!A:A,'Prépa marge'!T1234,'[3]Correpondance  PREPA MARG'!BB:BB),""))</f>
        <v/>
      </c>
      <c r="AC1234" t="str">
        <f>IF(U1234="","",IF(U1234="démarque connue (valeur)",SUMIF('[3]Correpondance  PREPA MARG'!A:A,'Prépa marge'!T1234,'[3]Correpondance  PREPA MARG'!DO:DO),""))</f>
        <v/>
      </c>
      <c r="AD1234" s="2" t="str">
        <f t="shared" ca="1" si="699"/>
        <v/>
      </c>
      <c r="AF1234" t="s">
        <v>20</v>
      </c>
    </row>
    <row r="1235" spans="1:32">
      <c r="A1235" s="23"/>
      <c r="B1235" s="23"/>
      <c r="C1235" s="63" t="s">
        <v>19</v>
      </c>
      <c r="D1235" s="64">
        <f t="shared" ref="D1235:L1235" si="705">D1227-D1234</f>
        <v>0</v>
      </c>
      <c r="E1235" s="64">
        <f t="shared" si="705"/>
        <v>0</v>
      </c>
      <c r="F1235" s="64">
        <f t="shared" si="705"/>
        <v>0</v>
      </c>
      <c r="G1235" s="64">
        <f t="shared" si="705"/>
        <v>0</v>
      </c>
      <c r="H1235" s="64">
        <f t="shared" si="705"/>
        <v>0</v>
      </c>
      <c r="I1235" s="64">
        <f t="shared" si="705"/>
        <v>0</v>
      </c>
      <c r="J1235" s="64">
        <f t="shared" si="705"/>
        <v>0</v>
      </c>
      <c r="K1235" s="64">
        <f t="shared" si="705"/>
        <v>0</v>
      </c>
      <c r="L1235" s="64">
        <f t="shared" si="705"/>
        <v>0</v>
      </c>
      <c r="M1235" s="64">
        <f>M1227-M1234</f>
        <v>0</v>
      </c>
      <c r="N1235" s="64">
        <f>N1227-N1234</f>
        <v>0</v>
      </c>
      <c r="O1235" s="64">
        <f>O1227-O1234</f>
        <v>0</v>
      </c>
      <c r="P1235" s="65">
        <f>SUM(D1235:O1235)</f>
        <v>0</v>
      </c>
      <c r="Q1235" s="23"/>
      <c r="R1235" s="66" t="s">
        <v>20</v>
      </c>
      <c r="S1235" s="23"/>
      <c r="T1235" s="23" t="str">
        <f>IF(COUNTIF('[3]Correpondance  PREPA MARG'!A:A,'Prépa marge'!C1235)=0,IF(U1234="démarque connue (valeur)","",T1234),'Prépa marge'!C1235)</f>
        <v>Culturel &amp; multimédia</v>
      </c>
      <c r="U1235" s="23" t="str">
        <f t="shared" si="700"/>
        <v>Marge ABACO (valeur)</v>
      </c>
      <c r="V1235" t="str">
        <f>IF(U1235="","",IF(U1235="CA HT",SUMIF('[3]Correpondance  PREPA MARG'!A:A,'Prépa marge'!T1235,'[3]Correpondance  PREPA MARG'!CO:CO),""))</f>
        <v/>
      </c>
      <c r="W1235" t="str">
        <f t="shared" si="697"/>
        <v/>
      </c>
      <c r="X1235" t="str">
        <f ca="1">IF(U1235="","",IF(AND(U1235="Marge ABACO (valeur)",X1229=""),SUMIF('[3]Correpondance  PREPA MARG'!A:A,'Prépa marge'!T1235,'[3]Correpondance  PREPA MARG'!DB:DB),""))</f>
        <v/>
      </c>
      <c r="Y1235" t="str">
        <f>IF(U1235="","",IF(U1235="Frais accessoires",SUMIF('[3]Correpondance  PREPA MARG'!A:A,'Prépa marge'!T1235,'[3]Correpondance  PREPA MARG'!AO:AO),""))</f>
        <v/>
      </c>
      <c r="Z1235" t="str">
        <f>IF(U1235="","",IF(U1235="Cotisation Centrale",SUMIF('[3]Correpondance  PREPA MARG'!A:A,'Prépa marge'!T1235,'[3]Correpondance  PREPA MARG'!BO:BO),""))</f>
        <v/>
      </c>
      <c r="AA1235" t="str">
        <f>IF(U1235="","",IF(U1235="CA HT REEL",SUMIF('[3]Correpondance  PREPA MARG'!A:A,'Prépa marge'!T1235,'[3]Correpondance  PREPA MARG'!AB:AB),""))</f>
        <v/>
      </c>
      <c r="AB1235" t="str">
        <f>IF(U1235="","",IF(U1235="CAMV REEL",SUMIF('[3]Correpondance  PREPA MARG'!A:A,'Prépa marge'!T1235,'[3]Correpondance  PREPA MARG'!BB:BB),""))</f>
        <v/>
      </c>
      <c r="AC1235" t="str">
        <f>IF(U1235="","",IF(U1235="démarque connue (valeur)",SUMIF('[3]Correpondance  PREPA MARG'!A:A,'Prépa marge'!T1235,'[3]Correpondance  PREPA MARG'!DO:DO),""))</f>
        <v/>
      </c>
      <c r="AD1235" s="2" t="str">
        <f t="shared" ca="1" si="699"/>
        <v/>
      </c>
      <c r="AF1235" t="s">
        <v>20</v>
      </c>
    </row>
    <row r="1236" spans="1:32">
      <c r="A1236" s="23"/>
      <c r="B1236" s="23"/>
      <c r="C1236" s="50" t="s">
        <v>24</v>
      </c>
      <c r="D1236" s="67">
        <f t="shared" ref="D1236:L1236" si="706">IF(D1227=0,0,D1235/D1227)</f>
        <v>0</v>
      </c>
      <c r="E1236" s="67">
        <f t="shared" si="706"/>
        <v>0</v>
      </c>
      <c r="F1236" s="67">
        <f t="shared" si="706"/>
        <v>0</v>
      </c>
      <c r="G1236" s="67">
        <f t="shared" si="706"/>
        <v>0</v>
      </c>
      <c r="H1236" s="67">
        <f t="shared" si="706"/>
        <v>0</v>
      </c>
      <c r="I1236" s="67">
        <f t="shared" si="706"/>
        <v>0</v>
      </c>
      <c r="J1236" s="67">
        <f t="shared" si="706"/>
        <v>0</v>
      </c>
      <c r="K1236" s="67">
        <f t="shared" si="706"/>
        <v>0</v>
      </c>
      <c r="L1236" s="67">
        <f t="shared" si="706"/>
        <v>0</v>
      </c>
      <c r="M1236" s="67">
        <f>IF(M1227=0,0,M1235/M1227)</f>
        <v>0</v>
      </c>
      <c r="N1236" s="67">
        <f>IF(N1227=0,0,N1235/N1227)</f>
        <v>0</v>
      </c>
      <c r="O1236" s="67">
        <f>IF(O1227=0,0,O1235/O1227)</f>
        <v>0</v>
      </c>
      <c r="P1236" s="67">
        <f>IF(P1227=0,0,P1235/P1227)</f>
        <v>0</v>
      </c>
      <c r="Q1236" s="23"/>
      <c r="R1236" s="68" t="s">
        <v>20</v>
      </c>
      <c r="S1236" s="23"/>
      <c r="T1236" s="23" t="str">
        <f>IF(COUNTIF('[3]Correpondance  PREPA MARG'!A:A,'Prépa marge'!C1236)=0,IF(U1235="démarque connue (valeur)","",T1235),'Prépa marge'!C1236)</f>
        <v>Culturel &amp; multimédia</v>
      </c>
      <c r="U1236" s="23" t="str">
        <f t="shared" si="700"/>
        <v/>
      </c>
      <c r="V1236" t="str">
        <f>IF(U1236="","",IF(U1236="CA HT",SUMIF('[3]Correpondance  PREPA MARG'!A:A,'Prépa marge'!T1236,'[3]Correpondance  PREPA MARG'!CO:CO),""))</f>
        <v/>
      </c>
      <c r="W1236" t="str">
        <f t="shared" si="697"/>
        <v/>
      </c>
      <c r="X1236" t="str">
        <f>IF(U1236="","",IF(AND(U1236="Marge ABACO (valeur)",X1230=""),SUMIF('[3]Correpondance  PREPA MARG'!A:A,'Prépa marge'!T1236,'[3]Correpondance  PREPA MARG'!DB:DB),""))</f>
        <v/>
      </c>
      <c r="Y1236" t="str">
        <f>IF(U1236="","",IF(U1236="Frais accessoires",SUMIF('[3]Correpondance  PREPA MARG'!A:A,'Prépa marge'!T1236,'[3]Correpondance  PREPA MARG'!AO:AO),""))</f>
        <v/>
      </c>
      <c r="Z1236" t="str">
        <f>IF(U1236="","",IF(U1236="Cotisation Centrale",SUMIF('[3]Correpondance  PREPA MARG'!A:A,'Prépa marge'!T1236,'[3]Correpondance  PREPA MARG'!BO:BO),""))</f>
        <v/>
      </c>
      <c r="AA1236" t="str">
        <f>IF(U1236="","",IF(U1236="CA HT REEL",SUMIF('[3]Correpondance  PREPA MARG'!A:A,'Prépa marge'!T1236,'[3]Correpondance  PREPA MARG'!AB:AB),""))</f>
        <v/>
      </c>
      <c r="AB1236" t="str">
        <f>IF(U1236="","",IF(U1236="CAMV REEL",SUMIF('[3]Correpondance  PREPA MARG'!A:A,'Prépa marge'!T1236,'[3]Correpondance  PREPA MARG'!BB:BB),""))</f>
        <v/>
      </c>
      <c r="AC1236" t="str">
        <f>IF(U1236="","",IF(U1236="démarque connue (valeur)",SUMIF('[3]Correpondance  PREPA MARG'!A:A,'Prépa marge'!T1236,'[3]Correpondance  PREPA MARG'!DO:DO),""))</f>
        <v/>
      </c>
      <c r="AD1236" s="2" t="str">
        <f t="shared" si="699"/>
        <v/>
      </c>
      <c r="AF1236" t="s">
        <v>20</v>
      </c>
    </row>
    <row r="1237" spans="1:32">
      <c r="A1237" s="23"/>
      <c r="B1237" s="23"/>
      <c r="C1237" s="23"/>
      <c r="D1237" s="23"/>
      <c r="E1237" s="23"/>
      <c r="F1237" s="23"/>
      <c r="G1237" s="23"/>
      <c r="H1237" s="23"/>
      <c r="I1237" s="23"/>
      <c r="J1237" s="23"/>
      <c r="K1237" s="23"/>
      <c r="L1237" s="23"/>
      <c r="M1237" s="23"/>
      <c r="N1237" s="23"/>
      <c r="O1237" s="23"/>
      <c r="P1237" s="23"/>
      <c r="Q1237" s="23"/>
      <c r="R1237" s="29" t="s">
        <v>20</v>
      </c>
      <c r="S1237" s="23"/>
      <c r="T1237" s="23" t="str">
        <f>IF(COUNTIF('[3]Correpondance  PREPA MARG'!A:A,'Prépa marge'!C1237)=0,IF(U1236="démarque connue (valeur)","",T1236),'Prépa marge'!C1237)</f>
        <v>Culturel &amp; multimédia</v>
      </c>
      <c r="U1237" s="23" t="str">
        <f t="shared" si="700"/>
        <v/>
      </c>
      <c r="V1237" t="str">
        <f>IF(U1237="","",IF(U1237="CA HT",SUMIF('[3]Correpondance  PREPA MARG'!A:A,'Prépa marge'!T1237,'[3]Correpondance  PREPA MARG'!CO:CO),""))</f>
        <v/>
      </c>
      <c r="W1237" t="str">
        <f t="shared" si="697"/>
        <v/>
      </c>
      <c r="X1237" t="str">
        <f>IF(U1237="","",IF(AND(U1237="Marge ABACO (valeur)",X1231=""),SUMIF('[3]Correpondance  PREPA MARG'!A:A,'Prépa marge'!T1237,'[3]Correpondance  PREPA MARG'!DB:DB),""))</f>
        <v/>
      </c>
      <c r="Y1237" t="str">
        <f>IF(U1237="","",IF(U1237="Frais accessoires",SUMIF('[3]Correpondance  PREPA MARG'!A:A,'Prépa marge'!T1237,'[3]Correpondance  PREPA MARG'!AO:AO),""))</f>
        <v/>
      </c>
      <c r="Z1237" t="str">
        <f>IF(U1237="","",IF(U1237="Cotisation Centrale",SUMIF('[3]Correpondance  PREPA MARG'!A:A,'Prépa marge'!T1237,'[3]Correpondance  PREPA MARG'!BO:BO),""))</f>
        <v/>
      </c>
      <c r="AA1237" t="str">
        <f>IF(U1237="","",IF(U1237="CA HT REEL",SUMIF('[3]Correpondance  PREPA MARG'!A:A,'Prépa marge'!T1237,'[3]Correpondance  PREPA MARG'!AB:AB),""))</f>
        <v/>
      </c>
      <c r="AB1237" t="str">
        <f>IF(U1237="","",IF(U1237="CAMV REEL",SUMIF('[3]Correpondance  PREPA MARG'!A:A,'Prépa marge'!T1237,'[3]Correpondance  PREPA MARG'!BB:BB),""))</f>
        <v/>
      </c>
      <c r="AC1237" t="str">
        <f>IF(U1237="","",IF(U1237="démarque connue (valeur)",SUMIF('[3]Correpondance  PREPA MARG'!A:A,'Prépa marge'!T1237,'[3]Correpondance  PREPA MARG'!DO:DO),""))</f>
        <v/>
      </c>
      <c r="AD1237" s="2" t="str">
        <f t="shared" si="699"/>
        <v/>
      </c>
      <c r="AF1237" t="s">
        <v>20</v>
      </c>
    </row>
    <row r="1238" spans="1:32" ht="15.75" thickBot="1">
      <c r="A1238" s="23"/>
      <c r="B1238" s="23"/>
      <c r="C1238" s="30" t="s">
        <v>25</v>
      </c>
      <c r="D1238" s="31"/>
      <c r="E1238" s="31"/>
      <c r="F1238" s="31"/>
      <c r="G1238" s="31"/>
      <c r="H1238" s="31"/>
      <c r="I1238" s="31"/>
      <c r="J1238" s="31"/>
      <c r="K1238" s="31"/>
      <c r="L1238" s="31"/>
      <c r="M1238" s="31"/>
      <c r="N1238" s="31"/>
      <c r="O1238" s="31"/>
      <c r="P1238" s="32"/>
      <c r="Q1238" s="23"/>
      <c r="R1238" s="33" t="s">
        <v>20</v>
      </c>
      <c r="S1238" s="23"/>
      <c r="T1238" s="23" t="str">
        <f>IF(COUNTIF('[3]Correpondance  PREPA MARG'!A:A,'Prépa marge'!C1238)=0,IF(U1237="démarque connue (valeur)","",T1237),'Prépa marge'!C1238)</f>
        <v>Culturel &amp; multimédia</v>
      </c>
      <c r="U1238" s="23" t="str">
        <f t="shared" si="700"/>
        <v/>
      </c>
      <c r="V1238" t="str">
        <f>IF(U1238="","",IF(U1238="CA HT",SUMIF('[3]Correpondance  PREPA MARG'!A:A,'Prépa marge'!T1238,'[3]Correpondance  PREPA MARG'!CO:CO),""))</f>
        <v/>
      </c>
      <c r="W1238" t="str">
        <f t="shared" si="697"/>
        <v/>
      </c>
      <c r="X1238" t="str">
        <f>IF(U1238="","",IF(AND(U1238="Marge ABACO (valeur)",X1232=""),SUMIF('[3]Correpondance  PREPA MARG'!A:A,'Prépa marge'!T1238,'[3]Correpondance  PREPA MARG'!DB:DB),""))</f>
        <v/>
      </c>
      <c r="Y1238" t="str">
        <f>IF(U1238="","",IF(U1238="Frais accessoires",SUMIF('[3]Correpondance  PREPA MARG'!A:A,'Prépa marge'!T1238,'[3]Correpondance  PREPA MARG'!AO:AO),""))</f>
        <v/>
      </c>
      <c r="Z1238" t="str">
        <f>IF(U1238="","",IF(U1238="Cotisation Centrale",SUMIF('[3]Correpondance  PREPA MARG'!A:A,'Prépa marge'!T1238,'[3]Correpondance  PREPA MARG'!BO:BO),""))</f>
        <v/>
      </c>
      <c r="AA1238" t="str">
        <f>IF(U1238="","",IF(U1238="CA HT REEL",SUMIF('[3]Correpondance  PREPA MARG'!A:A,'Prépa marge'!T1238,'[3]Correpondance  PREPA MARG'!AB:AB),""))</f>
        <v/>
      </c>
      <c r="AB1238" t="str">
        <f>IF(U1238="","",IF(U1238="CAMV REEL",SUMIF('[3]Correpondance  PREPA MARG'!A:A,'Prépa marge'!T1238,'[3]Correpondance  PREPA MARG'!BB:BB),""))</f>
        <v/>
      </c>
      <c r="AC1238" t="str">
        <f>IF(U1238="","",IF(U1238="démarque connue (valeur)",SUMIF('[3]Correpondance  PREPA MARG'!A:A,'Prépa marge'!T1238,'[3]Correpondance  PREPA MARG'!DO:DO),""))</f>
        <v/>
      </c>
      <c r="AD1238" s="2" t="str">
        <f t="shared" si="699"/>
        <v/>
      </c>
      <c r="AF1238" t="s">
        <v>20</v>
      </c>
    </row>
    <row r="1239" spans="1:32">
      <c r="A1239" s="23"/>
      <c r="B1239" s="23"/>
      <c r="C1239" s="69" t="s">
        <v>5</v>
      </c>
      <c r="D1239" s="35"/>
      <c r="E1239" s="36"/>
      <c r="F1239" s="36"/>
      <c r="G1239" s="36"/>
      <c r="H1239" s="36"/>
      <c r="I1239" s="36"/>
      <c r="J1239" s="55"/>
      <c r="K1239" s="55"/>
      <c r="L1239" s="55"/>
      <c r="M1239" s="55"/>
      <c r="N1239" s="55"/>
      <c r="O1239" s="70"/>
      <c r="P1239" s="38">
        <f>SUM(D1239:O1239)</f>
        <v>0</v>
      </c>
      <c r="Q1239" s="23"/>
      <c r="R1239" s="39">
        <v>103912.02000000002</v>
      </c>
      <c r="S1239" s="23"/>
      <c r="T1239" s="23" t="str">
        <f>IF(COUNTIF('[3]Correpondance  PREPA MARG'!A:A,'Prépa marge'!C1239)=0,IF(U1238="démarque connue (valeur)","",T1238),'Prépa marge'!C1239)</f>
        <v>Culturel &amp; multimédia</v>
      </c>
      <c r="U1239" s="23" t="str">
        <f t="shared" si="700"/>
        <v>CA HT REEL</v>
      </c>
      <c r="V1239" t="str">
        <f>IF(U1239="","",IF(U1239="CA HT",SUMIF('[3]Correpondance  PREPA MARG'!A:A,'Prépa marge'!T1239,'[3]Correpondance  PREPA MARG'!CO:CO),""))</f>
        <v/>
      </c>
      <c r="W1239" t="str">
        <f t="shared" si="697"/>
        <v/>
      </c>
      <c r="X1239" t="str">
        <f>IF(U1239="","",IF(AND(U1239="Marge ABACO (valeur)",X1233=""),SUMIF('[3]Correpondance  PREPA MARG'!A:A,'Prépa marge'!T1239,'[3]Correpondance  PREPA MARG'!DB:DB),""))</f>
        <v/>
      </c>
      <c r="Y1239" t="str">
        <f>IF(U1239="","",IF(U1239="Frais accessoires",SUMIF('[3]Correpondance  PREPA MARG'!A:A,'Prépa marge'!T1239,'[3]Correpondance  PREPA MARG'!AO:AO),""))</f>
        <v/>
      </c>
      <c r="Z1239" t="str">
        <f>IF(U1239="","",IF(U1239="Cotisation Centrale",SUMIF('[3]Correpondance  PREPA MARG'!A:A,'Prépa marge'!T1239,'[3]Correpondance  PREPA MARG'!BO:BO),""))</f>
        <v/>
      </c>
      <c r="AA1239">
        <f ca="1">IF(U1239="","",IF(U1239="CA HT REEL",SUMIF('[3]Correpondance  PREPA MARG'!A:A,'Prépa marge'!T1239,'[3]Correpondance  PREPA MARG'!AB:AB),""))</f>
        <v>0</v>
      </c>
      <c r="AB1239" t="str">
        <f>IF(U1239="","",IF(U1239="CAMV REEL",SUMIF('[3]Correpondance  PREPA MARG'!A:A,'Prépa marge'!T1239,'[3]Correpondance  PREPA MARG'!BB:BB),""))</f>
        <v/>
      </c>
      <c r="AC1239" t="str">
        <f>IF(U1239="","",IF(U1239="démarque connue (valeur)",SUMIF('[3]Correpondance  PREPA MARG'!A:A,'Prépa marge'!T1239,'[3]Correpondance  PREPA MARG'!DO:DO),""))</f>
        <v/>
      </c>
      <c r="AD1239" s="2" t="str">
        <f t="shared" ca="1" si="699"/>
        <v/>
      </c>
      <c r="AF1239">
        <v>106953.06999999999</v>
      </c>
    </row>
    <row r="1240" spans="1:32" ht="15.75" thickBot="1">
      <c r="A1240" s="23"/>
      <c r="B1240" s="23"/>
      <c r="C1240" s="58" t="s">
        <v>6</v>
      </c>
      <c r="D1240" s="41"/>
      <c r="E1240" s="42"/>
      <c r="F1240" s="42"/>
      <c r="G1240" s="42"/>
      <c r="H1240" s="42"/>
      <c r="I1240" s="42"/>
      <c r="J1240" s="42"/>
      <c r="K1240" s="42"/>
      <c r="L1240" s="42"/>
      <c r="M1240" s="71"/>
      <c r="N1240" s="71"/>
      <c r="O1240" s="72"/>
      <c r="P1240" s="56">
        <f>SUM(D1240:O1240)</f>
        <v>0</v>
      </c>
      <c r="Q1240" s="23"/>
      <c r="R1240" s="57">
        <v>100479.51000000001</v>
      </c>
      <c r="S1240" s="23"/>
      <c r="T1240" s="23" t="str">
        <f>IF(COUNTIF('[3]Correpondance  PREPA MARG'!A:A,'Prépa marge'!C1240)=0,IF(U1239="démarque connue (valeur)","",T1239),'Prépa marge'!C1240)</f>
        <v>Culturel &amp; multimédia</v>
      </c>
      <c r="U1240" s="23" t="str">
        <f t="shared" si="700"/>
        <v>CAMV REEL</v>
      </c>
      <c r="V1240" t="str">
        <f>IF(U1240="","",IF(U1240="CA HT",SUMIF('[3]Correpondance  PREPA MARG'!A:A,'Prépa marge'!T1240,'[3]Correpondance  PREPA MARG'!CO:CO),""))</f>
        <v/>
      </c>
      <c r="W1240" t="str">
        <f t="shared" si="697"/>
        <v/>
      </c>
      <c r="X1240" t="str">
        <f>IF(U1240="","",IF(AND(U1240="Marge ABACO (valeur)",X1234=""),SUMIF('[3]Correpondance  PREPA MARG'!A:A,'Prépa marge'!T1240,'[3]Correpondance  PREPA MARG'!DB:DB),""))</f>
        <v/>
      </c>
      <c r="Y1240" t="str">
        <f>IF(U1240="","",IF(U1240="Frais accessoires",SUMIF('[3]Correpondance  PREPA MARG'!A:A,'Prépa marge'!T1240,'[3]Correpondance  PREPA MARG'!AO:AO),""))</f>
        <v/>
      </c>
      <c r="Z1240" t="str">
        <f>IF(U1240="","",IF(U1240="Cotisation Centrale",SUMIF('[3]Correpondance  PREPA MARG'!A:A,'Prépa marge'!T1240,'[3]Correpondance  PREPA MARG'!BO:BO),""))</f>
        <v/>
      </c>
      <c r="AA1240" t="str">
        <f>IF(U1240="","",IF(U1240="CA HT REEL",SUMIF('[3]Correpondance  PREPA MARG'!A:A,'Prépa marge'!T1240,'[3]Correpondance  PREPA MARG'!AB:AB),""))</f>
        <v/>
      </c>
      <c r="AB1240">
        <f ca="1">IF(U1240="","",IF(U1240="CAMV REEL",SUMIF('[3]Correpondance  PREPA MARG'!A:A,'Prépa marge'!T1240,'[3]Correpondance  PREPA MARG'!BB:BB),""))</f>
        <v>0</v>
      </c>
      <c r="AC1240" t="str">
        <f>IF(U1240="","",IF(U1240="démarque connue (valeur)",SUMIF('[3]Correpondance  PREPA MARG'!A:A,'Prépa marge'!T1240,'[3]Correpondance  PREPA MARG'!DO:DO),""))</f>
        <v/>
      </c>
      <c r="AD1240" s="2" t="str">
        <f t="shared" ca="1" si="699"/>
        <v/>
      </c>
      <c r="AF1240">
        <v>93233.19</v>
      </c>
    </row>
    <row r="1241" spans="1:32">
      <c r="A1241" s="23"/>
      <c r="B1241" s="23"/>
      <c r="C1241" s="59" t="s">
        <v>26</v>
      </c>
      <c r="D1241" s="73">
        <f t="shared" ref="D1241:L1241" si="707">D1239-D1240-D1231-D1232</f>
        <v>0</v>
      </c>
      <c r="E1241" s="73">
        <f t="shared" si="707"/>
        <v>0</v>
      </c>
      <c r="F1241" s="73">
        <f t="shared" si="707"/>
        <v>0</v>
      </c>
      <c r="G1241" s="73">
        <f t="shared" si="707"/>
        <v>0</v>
      </c>
      <c r="H1241" s="73">
        <f t="shared" si="707"/>
        <v>0</v>
      </c>
      <c r="I1241" s="73">
        <f t="shared" si="707"/>
        <v>0</v>
      </c>
      <c r="J1241" s="73">
        <f t="shared" si="707"/>
        <v>0</v>
      </c>
      <c r="K1241" s="73">
        <f t="shared" si="707"/>
        <v>0</v>
      </c>
      <c r="L1241" s="73">
        <f t="shared" si="707"/>
        <v>0</v>
      </c>
      <c r="M1241" s="73">
        <f>M1239-M1240-M1231-M1232</f>
        <v>0</v>
      </c>
      <c r="N1241" s="73">
        <f>N1239-N1240-N1231-N1232</f>
        <v>0</v>
      </c>
      <c r="O1241" s="73">
        <f>O1239-O1240-O1231-O1232</f>
        <v>0</v>
      </c>
      <c r="P1241" s="74">
        <f>SUM(D1241:O1241)</f>
        <v>0</v>
      </c>
      <c r="Q1241" s="23"/>
      <c r="R1241" s="57" t="s">
        <v>20</v>
      </c>
      <c r="S1241" s="23"/>
      <c r="T1241" s="23" t="str">
        <f>IF(COUNTIF('[3]Correpondance  PREPA MARG'!A:A,'Prépa marge'!C1241)=0,IF(U1240="démarque connue (valeur)","",T1240),'Prépa marge'!C1241)</f>
        <v>Culturel &amp; multimédia</v>
      </c>
      <c r="U1241" s="23" t="str">
        <f t="shared" si="700"/>
        <v/>
      </c>
      <c r="V1241" t="str">
        <f>IF(U1241="","",IF(U1241="CA HT",SUMIF('[3]Correpondance  PREPA MARG'!A:A,'Prépa marge'!T1241,'[3]Correpondance  PREPA MARG'!CO:CO),""))</f>
        <v/>
      </c>
      <c r="W1241" t="str">
        <f t="shared" si="697"/>
        <v/>
      </c>
      <c r="X1241" t="str">
        <f>IF(U1241="","",IF(AND(U1241="Marge ABACO (valeur)",X1235=""),SUMIF('[3]Correpondance  PREPA MARG'!A:A,'Prépa marge'!T1241,'[3]Correpondance  PREPA MARG'!DB:DB),""))</f>
        <v/>
      </c>
      <c r="Y1241" t="str">
        <f>IF(U1241="","",IF(U1241="Frais accessoires",SUMIF('[3]Correpondance  PREPA MARG'!A:A,'Prépa marge'!T1241,'[3]Correpondance  PREPA MARG'!AO:AO),""))</f>
        <v/>
      </c>
      <c r="Z1241" t="str">
        <f>IF(U1241="","",IF(U1241="Cotisation Centrale",SUMIF('[3]Correpondance  PREPA MARG'!A:A,'Prépa marge'!T1241,'[3]Correpondance  PREPA MARG'!BO:BO),""))</f>
        <v/>
      </c>
      <c r="AA1241" t="str">
        <f>IF(U1241="","",IF(U1241="CA HT REEL",SUMIF('[3]Correpondance  PREPA MARG'!A:A,'Prépa marge'!T1241,'[3]Correpondance  PREPA MARG'!AB:AB),""))</f>
        <v/>
      </c>
      <c r="AB1241" t="str">
        <f>IF(U1241="","",IF(U1241="CAMV REEL",SUMIF('[3]Correpondance  PREPA MARG'!A:A,'Prépa marge'!T1241,'[3]Correpondance  PREPA MARG'!BB:BB),""))</f>
        <v/>
      </c>
      <c r="AC1241" t="str">
        <f>IF(U1241="","",IF(U1241="démarque connue (valeur)",SUMIF('[3]Correpondance  PREPA MARG'!A:A,'Prépa marge'!T1241,'[3]Correpondance  PREPA MARG'!DO:DO),""))</f>
        <v/>
      </c>
      <c r="AD1241" s="2" t="str">
        <f t="shared" si="699"/>
        <v/>
      </c>
      <c r="AF1241" t="s">
        <v>20</v>
      </c>
    </row>
    <row r="1242" spans="1:32">
      <c r="A1242" s="23"/>
      <c r="B1242" s="23"/>
      <c r="C1242" s="50" t="s">
        <v>27</v>
      </c>
      <c r="D1242" s="67" t="str">
        <f t="shared" ref="D1242:L1242" si="708">IF(D1264="ABACO","     néant",IF(D1227=0,0,D1241/D1239))</f>
        <v xml:space="preserve">     néant</v>
      </c>
      <c r="E1242" s="67" t="str">
        <f t="shared" si="708"/>
        <v xml:space="preserve">     néant</v>
      </c>
      <c r="F1242" s="67" t="str">
        <f t="shared" si="708"/>
        <v xml:space="preserve">     néant</v>
      </c>
      <c r="G1242" s="67" t="str">
        <f t="shared" si="708"/>
        <v xml:space="preserve">     néant</v>
      </c>
      <c r="H1242" s="67" t="str">
        <f t="shared" si="708"/>
        <v xml:space="preserve">     néant</v>
      </c>
      <c r="I1242" s="67">
        <f t="shared" si="708"/>
        <v>0</v>
      </c>
      <c r="J1242" s="67" t="str">
        <f t="shared" si="708"/>
        <v xml:space="preserve">     néant</v>
      </c>
      <c r="K1242" s="67" t="str">
        <f t="shared" si="708"/>
        <v xml:space="preserve">     néant</v>
      </c>
      <c r="L1242" s="67" t="str">
        <f t="shared" si="708"/>
        <v xml:space="preserve">     néant</v>
      </c>
      <c r="M1242" s="67" t="str">
        <f>IF(M1264="ABACO","     néant",IF(M1227=0,0,M1241/M1239))</f>
        <v xml:space="preserve">     néant</v>
      </c>
      <c r="N1242" s="67" t="str">
        <f>IF(N1264="ABACO","     néant",IF(N1227=0,0,N1241/N1239))</f>
        <v xml:space="preserve">     néant</v>
      </c>
      <c r="O1242" s="67">
        <f>IF(O1264="ABACO","     néant",IF(O1227=0,0,O1241/O1239))</f>
        <v>0</v>
      </c>
      <c r="P1242" s="67">
        <f>IF(P1264="ABACO","     néant",IF(P1227=0,0,P1241/P1239))</f>
        <v>0</v>
      </c>
      <c r="Q1242" s="23"/>
      <c r="R1242" s="68" t="s">
        <v>20</v>
      </c>
      <c r="S1242" s="23"/>
      <c r="T1242" s="23" t="str">
        <f>IF(COUNTIF('[3]Correpondance  PREPA MARG'!A:A,'Prépa marge'!C1242)=0,IF(U1241="démarque connue (valeur)","",T1241),'Prépa marge'!C1242)</f>
        <v>Culturel &amp; multimédia</v>
      </c>
      <c r="U1242" s="23" t="str">
        <f t="shared" si="700"/>
        <v/>
      </c>
      <c r="V1242" t="str">
        <f>IF(U1242="","",IF(U1242="CA HT",SUMIF('[3]Correpondance  PREPA MARG'!A:A,'Prépa marge'!T1242,'[3]Correpondance  PREPA MARG'!CO:CO),""))</f>
        <v/>
      </c>
      <c r="W1242" t="str">
        <f t="shared" si="697"/>
        <v/>
      </c>
      <c r="X1242" t="str">
        <f>IF(U1242="","",IF(AND(U1242="Marge ABACO (valeur)",X1236=""),SUMIF('[3]Correpondance  PREPA MARG'!A:A,'Prépa marge'!T1242,'[3]Correpondance  PREPA MARG'!DB:DB),""))</f>
        <v/>
      </c>
      <c r="Y1242" t="str">
        <f>IF(U1242="","",IF(U1242="Frais accessoires",SUMIF('[3]Correpondance  PREPA MARG'!A:A,'Prépa marge'!T1242,'[3]Correpondance  PREPA MARG'!AO:AO),""))</f>
        <v/>
      </c>
      <c r="Z1242" t="str">
        <f>IF(U1242="","",IF(U1242="Cotisation Centrale",SUMIF('[3]Correpondance  PREPA MARG'!A:A,'Prépa marge'!T1242,'[3]Correpondance  PREPA MARG'!BO:BO),""))</f>
        <v/>
      </c>
      <c r="AA1242" t="str">
        <f>IF(U1242="","",IF(U1242="CA HT REEL",SUMIF('[3]Correpondance  PREPA MARG'!A:A,'Prépa marge'!T1242,'[3]Correpondance  PREPA MARG'!AB:AB),""))</f>
        <v/>
      </c>
      <c r="AB1242" t="str">
        <f>IF(U1242="","",IF(U1242="CAMV REEL",SUMIF('[3]Correpondance  PREPA MARG'!A:A,'Prépa marge'!T1242,'[3]Correpondance  PREPA MARG'!BB:BB),""))</f>
        <v/>
      </c>
      <c r="AC1242" t="str">
        <f>IF(U1242="","",IF(U1242="démarque connue (valeur)",SUMIF('[3]Correpondance  PREPA MARG'!A:A,'Prépa marge'!T1242,'[3]Correpondance  PREPA MARG'!DO:DO),""))</f>
        <v/>
      </c>
      <c r="AD1242" s="2" t="str">
        <f t="shared" si="699"/>
        <v/>
      </c>
      <c r="AF1242" t="s">
        <v>20</v>
      </c>
    </row>
    <row r="1243" spans="1:32">
      <c r="A1243" s="23"/>
      <c r="B1243" s="23"/>
      <c r="C1243" s="23"/>
      <c r="D1243" s="23"/>
      <c r="E1243" s="23"/>
      <c r="F1243" s="23"/>
      <c r="G1243" s="23"/>
      <c r="H1243" s="23"/>
      <c r="I1243" s="23"/>
      <c r="J1243" s="23"/>
      <c r="K1243" s="23"/>
      <c r="L1243" s="23"/>
      <c r="M1243" s="23"/>
      <c r="N1243" s="23"/>
      <c r="O1243" s="23"/>
      <c r="P1243" s="23"/>
      <c r="Q1243" s="23"/>
      <c r="R1243" s="29" t="s">
        <v>20</v>
      </c>
      <c r="S1243" s="23"/>
      <c r="T1243" s="23" t="str">
        <f>IF(COUNTIF('[3]Correpondance  PREPA MARG'!A:A,'Prépa marge'!C1243)=0,IF(U1242="démarque connue (valeur)","",T1242),'Prépa marge'!C1243)</f>
        <v>Culturel &amp; multimédia</v>
      </c>
      <c r="U1243" s="23" t="str">
        <f t="shared" si="700"/>
        <v/>
      </c>
      <c r="V1243" t="str">
        <f>IF(U1243="","",IF(U1243="CA HT",SUMIF('[3]Correpondance  PREPA MARG'!A:A,'Prépa marge'!T1243,'[3]Correpondance  PREPA MARG'!CO:CO),""))</f>
        <v/>
      </c>
      <c r="W1243" t="str">
        <f t="shared" si="697"/>
        <v/>
      </c>
      <c r="X1243" t="str">
        <f>IF(U1243="","",IF(AND(U1243="Marge ABACO (valeur)",X1237=""),SUMIF('[3]Correpondance  PREPA MARG'!A:A,'Prépa marge'!T1243,'[3]Correpondance  PREPA MARG'!DB:DB),""))</f>
        <v/>
      </c>
      <c r="Y1243" t="str">
        <f>IF(U1243="","",IF(U1243="Frais accessoires",SUMIF('[3]Correpondance  PREPA MARG'!A:A,'Prépa marge'!T1243,'[3]Correpondance  PREPA MARG'!AO:AO),""))</f>
        <v/>
      </c>
      <c r="Z1243" t="str">
        <f>IF(U1243="","",IF(U1243="Cotisation Centrale",SUMIF('[3]Correpondance  PREPA MARG'!A:A,'Prépa marge'!T1243,'[3]Correpondance  PREPA MARG'!BO:BO),""))</f>
        <v/>
      </c>
      <c r="AA1243" t="str">
        <f>IF(U1243="","",IF(U1243="CA HT REEL",SUMIF('[3]Correpondance  PREPA MARG'!A:A,'Prépa marge'!T1243,'[3]Correpondance  PREPA MARG'!AB:AB),""))</f>
        <v/>
      </c>
      <c r="AB1243" t="str">
        <f>IF(U1243="","",IF(U1243="CAMV REEL",SUMIF('[3]Correpondance  PREPA MARG'!A:A,'Prépa marge'!T1243,'[3]Correpondance  PREPA MARG'!BB:BB),""))</f>
        <v/>
      </c>
      <c r="AC1243" t="str">
        <f>IF(U1243="","",IF(U1243="démarque connue (valeur)",SUMIF('[3]Correpondance  PREPA MARG'!A:A,'Prépa marge'!T1243,'[3]Correpondance  PREPA MARG'!DO:DO),""))</f>
        <v/>
      </c>
      <c r="AD1243" s="2" t="str">
        <f t="shared" si="699"/>
        <v/>
      </c>
      <c r="AF1243" t="s">
        <v>20</v>
      </c>
    </row>
    <row r="1244" spans="1:32">
      <c r="A1244" s="23"/>
      <c r="B1244" s="23"/>
      <c r="C1244" s="75" t="s">
        <v>28</v>
      </c>
      <c r="D1244" s="76" t="str">
        <f t="shared" ref="D1244:L1244" si="709">IF(D1264="ABACO","       NA",D1236-D1242)</f>
        <v xml:space="preserve">       NA</v>
      </c>
      <c r="E1244" s="76" t="str">
        <f t="shared" si="709"/>
        <v xml:space="preserve">       NA</v>
      </c>
      <c r="F1244" s="76" t="str">
        <f t="shared" si="709"/>
        <v xml:space="preserve">       NA</v>
      </c>
      <c r="G1244" s="76" t="str">
        <f t="shared" si="709"/>
        <v xml:space="preserve">       NA</v>
      </c>
      <c r="H1244" s="76" t="str">
        <f t="shared" si="709"/>
        <v xml:space="preserve">       NA</v>
      </c>
      <c r="I1244" s="76">
        <f t="shared" si="709"/>
        <v>0</v>
      </c>
      <c r="J1244" s="76" t="str">
        <f t="shared" si="709"/>
        <v xml:space="preserve">       NA</v>
      </c>
      <c r="K1244" s="76" t="str">
        <f t="shared" si="709"/>
        <v xml:space="preserve">       NA</v>
      </c>
      <c r="L1244" s="76" t="str">
        <f t="shared" si="709"/>
        <v xml:space="preserve">       NA</v>
      </c>
      <c r="M1244" s="76" t="str">
        <f>IF(M1264="ABACO","       NA",M1236-M1242)</f>
        <v xml:space="preserve">       NA</v>
      </c>
      <c r="N1244" s="76" t="str">
        <f>IF(N1264="ABACO","       NA",N1236-N1242)</f>
        <v xml:space="preserve">       NA</v>
      </c>
      <c r="O1244" s="76">
        <f>IF(O1264="ABACO","       NA",O1236-O1242)</f>
        <v>0</v>
      </c>
      <c r="P1244" s="76">
        <f>IF(P1264="ABACO","       NA",P1236-P1242)</f>
        <v>0</v>
      </c>
      <c r="Q1244" s="23"/>
      <c r="R1244" s="77" t="s">
        <v>20</v>
      </c>
      <c r="S1244" s="23"/>
      <c r="T1244" s="23" t="str">
        <f>IF(COUNTIF('[3]Correpondance  PREPA MARG'!A:A,'Prépa marge'!C1244)=0,IF(U1243="démarque connue (valeur)","",T1243),'Prépa marge'!C1244)</f>
        <v>Culturel &amp; multimédia</v>
      </c>
      <c r="U1244" s="23" t="str">
        <f t="shared" si="700"/>
        <v/>
      </c>
      <c r="V1244" t="str">
        <f>IF(U1244="","",IF(U1244="CA HT",SUMIF('[3]Correpondance  PREPA MARG'!A:A,'Prépa marge'!T1244,'[3]Correpondance  PREPA MARG'!CO:CO),""))</f>
        <v/>
      </c>
      <c r="W1244" t="str">
        <f t="shared" si="697"/>
        <v/>
      </c>
      <c r="X1244" t="str">
        <f>IF(U1244="","",IF(AND(U1244="Marge ABACO (valeur)",X1238=""),SUMIF('[3]Correpondance  PREPA MARG'!A:A,'Prépa marge'!T1244,'[3]Correpondance  PREPA MARG'!DB:DB),""))</f>
        <v/>
      </c>
      <c r="Y1244" t="str">
        <f>IF(U1244="","",IF(U1244="Frais accessoires",SUMIF('[3]Correpondance  PREPA MARG'!A:A,'Prépa marge'!T1244,'[3]Correpondance  PREPA MARG'!AO:AO),""))</f>
        <v/>
      </c>
      <c r="Z1244" t="str">
        <f>IF(U1244="","",IF(U1244="Cotisation Centrale",SUMIF('[3]Correpondance  PREPA MARG'!A:A,'Prépa marge'!T1244,'[3]Correpondance  PREPA MARG'!BO:BO),""))</f>
        <v/>
      </c>
      <c r="AA1244" t="str">
        <f>IF(U1244="","",IF(U1244="CA HT REEL",SUMIF('[3]Correpondance  PREPA MARG'!A:A,'Prépa marge'!T1244,'[3]Correpondance  PREPA MARG'!AB:AB),""))</f>
        <v/>
      </c>
      <c r="AB1244" t="str">
        <f>IF(U1244="","",IF(U1244="CAMV REEL",SUMIF('[3]Correpondance  PREPA MARG'!A:A,'Prépa marge'!T1244,'[3]Correpondance  PREPA MARG'!BB:BB),""))</f>
        <v/>
      </c>
      <c r="AC1244" t="str">
        <f>IF(U1244="","",IF(U1244="démarque connue (valeur)",SUMIF('[3]Correpondance  PREPA MARG'!A:A,'Prépa marge'!T1244,'[3]Correpondance  PREPA MARG'!DO:DO),""))</f>
        <v/>
      </c>
      <c r="AD1244" s="2" t="str">
        <f t="shared" si="699"/>
        <v/>
      </c>
      <c r="AF1244" t="s">
        <v>20</v>
      </c>
    </row>
    <row r="1245" spans="1:32">
      <c r="A1245" s="23"/>
      <c r="B1245" s="23"/>
      <c r="C1245" s="23"/>
      <c r="D1245" s="23"/>
      <c r="E1245" s="23"/>
      <c r="F1245" s="23"/>
      <c r="G1245" s="23"/>
      <c r="H1245" s="23"/>
      <c r="I1245" s="23"/>
      <c r="J1245" s="23"/>
      <c r="K1245" s="23"/>
      <c r="L1245" s="23"/>
      <c r="M1245" s="23"/>
      <c r="N1245" s="23"/>
      <c r="O1245" s="23"/>
      <c r="P1245" s="23"/>
      <c r="Q1245" s="23"/>
      <c r="R1245" s="29" t="s">
        <v>20</v>
      </c>
      <c r="S1245" s="23"/>
      <c r="T1245" s="23" t="str">
        <f>IF(COUNTIF('[3]Correpondance  PREPA MARG'!A:A,'Prépa marge'!C1245)=0,IF(U1244="démarque connue (valeur)","",T1244),'Prépa marge'!C1245)</f>
        <v>Culturel &amp; multimédia</v>
      </c>
      <c r="U1245" s="23" t="str">
        <f t="shared" si="700"/>
        <v/>
      </c>
      <c r="V1245" t="str">
        <f>IF(U1245="","",IF(U1245="CA HT",SUMIF('[3]Correpondance  PREPA MARG'!A:A,'Prépa marge'!T1245,'[3]Correpondance  PREPA MARG'!CO:CO),""))</f>
        <v/>
      </c>
      <c r="W1245" t="str">
        <f t="shared" si="697"/>
        <v/>
      </c>
      <c r="X1245" t="str">
        <f>IF(U1245="","",IF(AND(U1245="Marge ABACO (valeur)",X1239=""),SUMIF('[3]Correpondance  PREPA MARG'!A:A,'Prépa marge'!T1245,'[3]Correpondance  PREPA MARG'!DB:DB),""))</f>
        <v/>
      </c>
      <c r="Y1245" t="str">
        <f>IF(U1245="","",IF(U1245="Frais accessoires",SUMIF('[3]Correpondance  PREPA MARG'!A:A,'Prépa marge'!T1245,'[3]Correpondance  PREPA MARG'!AO:AO),""))</f>
        <v/>
      </c>
      <c r="Z1245" t="str">
        <f>IF(U1245="","",IF(U1245="Cotisation Centrale",SUMIF('[3]Correpondance  PREPA MARG'!A:A,'Prépa marge'!T1245,'[3]Correpondance  PREPA MARG'!BO:BO),""))</f>
        <v/>
      </c>
      <c r="AA1245" t="str">
        <f>IF(U1245="","",IF(U1245="CA HT REEL",SUMIF('[3]Correpondance  PREPA MARG'!A:A,'Prépa marge'!T1245,'[3]Correpondance  PREPA MARG'!AB:AB),""))</f>
        <v/>
      </c>
      <c r="AB1245" t="str">
        <f>IF(U1245="","",IF(U1245="CAMV REEL",SUMIF('[3]Correpondance  PREPA MARG'!A:A,'Prépa marge'!T1245,'[3]Correpondance  PREPA MARG'!BB:BB),""))</f>
        <v/>
      </c>
      <c r="AC1245" t="str">
        <f>IF(U1245="","",IF(U1245="démarque connue (valeur)",SUMIF('[3]Correpondance  PREPA MARG'!A:A,'Prépa marge'!T1245,'[3]Correpondance  PREPA MARG'!DO:DO),""))</f>
        <v/>
      </c>
      <c r="AD1245" s="2" t="str">
        <f t="shared" si="699"/>
        <v/>
      </c>
      <c r="AF1245" t="s">
        <v>20</v>
      </c>
    </row>
    <row r="1246" spans="1:32" ht="15.75" thickBot="1">
      <c r="A1246" s="23"/>
      <c r="B1246" s="23"/>
      <c r="C1246" s="30" t="s">
        <v>29</v>
      </c>
      <c r="D1246" s="31"/>
      <c r="E1246" s="31"/>
      <c r="F1246" s="31"/>
      <c r="G1246" s="31"/>
      <c r="H1246" s="31"/>
      <c r="I1246" s="31"/>
      <c r="J1246" s="31"/>
      <c r="K1246" s="31"/>
      <c r="L1246" s="31"/>
      <c r="M1246" s="31"/>
      <c r="N1246" s="31"/>
      <c r="O1246" s="31"/>
      <c r="P1246" s="32"/>
      <c r="Q1246" s="23"/>
      <c r="R1246" s="33" t="s">
        <v>20</v>
      </c>
      <c r="S1246" s="23"/>
      <c r="T1246" s="23" t="str">
        <f>IF(COUNTIF('[3]Correpondance  PREPA MARG'!A:A,'Prépa marge'!C1246)=0,IF(U1245="démarque connue (valeur)","",T1245),'Prépa marge'!C1246)</f>
        <v>Culturel &amp; multimédia</v>
      </c>
      <c r="U1246" s="23" t="str">
        <f t="shared" si="700"/>
        <v/>
      </c>
      <c r="V1246" t="str">
        <f>IF(U1246="","",IF(U1246="CA HT",SUMIF('[3]Correpondance  PREPA MARG'!A:A,'Prépa marge'!T1246,'[3]Correpondance  PREPA MARG'!CO:CO),""))</f>
        <v/>
      </c>
      <c r="W1246" t="str">
        <f t="shared" si="697"/>
        <v/>
      </c>
      <c r="X1246" t="str">
        <f>IF(U1246="","",IF(AND(U1246="Marge ABACO (valeur)",X1240=""),SUMIF('[3]Correpondance  PREPA MARG'!A:A,'Prépa marge'!T1246,'[3]Correpondance  PREPA MARG'!DB:DB),""))</f>
        <v/>
      </c>
      <c r="Y1246" t="str">
        <f>IF(U1246="","",IF(U1246="Frais accessoires",SUMIF('[3]Correpondance  PREPA MARG'!A:A,'Prépa marge'!T1246,'[3]Correpondance  PREPA MARG'!AO:AO),""))</f>
        <v/>
      </c>
      <c r="Z1246" t="str">
        <f>IF(U1246="","",IF(U1246="Cotisation Centrale",SUMIF('[3]Correpondance  PREPA MARG'!A:A,'Prépa marge'!T1246,'[3]Correpondance  PREPA MARG'!BO:BO),""))</f>
        <v/>
      </c>
      <c r="AA1246" t="str">
        <f>IF(U1246="","",IF(U1246="CA HT REEL",SUMIF('[3]Correpondance  PREPA MARG'!A:A,'Prépa marge'!T1246,'[3]Correpondance  PREPA MARG'!AB:AB),""))</f>
        <v/>
      </c>
      <c r="AB1246" t="str">
        <f>IF(U1246="","",IF(U1246="CAMV REEL",SUMIF('[3]Correpondance  PREPA MARG'!A:A,'Prépa marge'!T1246,'[3]Correpondance  PREPA MARG'!BB:BB),""))</f>
        <v/>
      </c>
      <c r="AC1246" t="str">
        <f>IF(U1246="","",IF(U1246="démarque connue (valeur)",SUMIF('[3]Correpondance  PREPA MARG'!A:A,'Prépa marge'!T1246,'[3]Correpondance  PREPA MARG'!DO:DO),""))</f>
        <v/>
      </c>
      <c r="AD1246" s="2" t="str">
        <f t="shared" si="699"/>
        <v/>
      </c>
      <c r="AF1246" t="s">
        <v>20</v>
      </c>
    </row>
    <row r="1247" spans="1:32" ht="15.75" thickBot="1">
      <c r="A1247" s="23"/>
      <c r="B1247" s="23"/>
      <c r="C1247" s="54" t="s">
        <v>7</v>
      </c>
      <c r="D1247" s="78"/>
      <c r="E1247" s="79"/>
      <c r="F1247" s="79"/>
      <c r="G1247" s="79"/>
      <c r="H1247" s="79"/>
      <c r="I1247" s="79"/>
      <c r="J1247" s="79"/>
      <c r="K1247" s="79"/>
      <c r="L1247" s="79"/>
      <c r="M1247" s="79"/>
      <c r="N1247" s="79"/>
      <c r="O1247" s="80"/>
      <c r="P1247" s="44">
        <f>SUM(D1247:O1247)</f>
        <v>0</v>
      </c>
      <c r="Q1247" s="23"/>
      <c r="R1247" s="45">
        <v>802</v>
      </c>
      <c r="S1247" s="23"/>
      <c r="T1247" s="23" t="str">
        <f>IF(COUNTIF('[3]Correpondance  PREPA MARG'!A:A,'Prépa marge'!C1247)=0,IF(U1246="démarque connue (valeur)","",T1246),'Prépa marge'!C1247)</f>
        <v>Culturel &amp; multimédia</v>
      </c>
      <c r="U1247" s="23" t="str">
        <f t="shared" si="700"/>
        <v>démarque connue (valeur)</v>
      </c>
      <c r="V1247" t="str">
        <f>IF(U1247="","",IF(U1247="CA HT",SUMIF('[3]Correpondance  PREPA MARG'!A:A,'Prépa marge'!T1247,'[3]Correpondance  PREPA MARG'!CO:CO),""))</f>
        <v/>
      </c>
      <c r="W1247" t="str">
        <f t="shared" si="697"/>
        <v/>
      </c>
      <c r="X1247" t="str">
        <f>IF(U1247="","",IF(AND(U1247="Marge ABACO (valeur)",X1241=""),SUMIF('[3]Correpondance  PREPA MARG'!A:A,'Prépa marge'!T1247,'[3]Correpondance  PREPA MARG'!DB:DB),""))</f>
        <v/>
      </c>
      <c r="Y1247" t="str">
        <f>IF(U1247="","",IF(U1247="Frais accessoires",SUMIF('[3]Correpondance  PREPA MARG'!A:A,'Prépa marge'!T1247,'[3]Correpondance  PREPA MARG'!AO:AO),""))</f>
        <v/>
      </c>
      <c r="Z1247" t="str">
        <f>IF(U1247="","",IF(U1247="Cotisation Centrale",SUMIF('[3]Correpondance  PREPA MARG'!A:A,'Prépa marge'!T1247,'[3]Correpondance  PREPA MARG'!BO:BO),""))</f>
        <v/>
      </c>
      <c r="AA1247" t="str">
        <f>IF(U1247="","",IF(U1247="CA HT REEL",SUMIF('[3]Correpondance  PREPA MARG'!A:A,'Prépa marge'!T1247,'[3]Correpondance  PREPA MARG'!AB:AB),""))</f>
        <v/>
      </c>
      <c r="AB1247" t="str">
        <f>IF(U1247="","",IF(U1247="CAMV REEL",SUMIF('[3]Correpondance  PREPA MARG'!A:A,'Prépa marge'!T1247,'[3]Correpondance  PREPA MARG'!BB:BB),""))</f>
        <v/>
      </c>
      <c r="AC1247">
        <f ca="1">IF(U1247="","",IF(U1247="démarque connue (valeur)",SUMIF('[3]Correpondance  PREPA MARG'!A:A,'Prépa marge'!T1247,'[3]Correpondance  PREPA MARG'!DO:DO),""))</f>
        <v>0</v>
      </c>
      <c r="AD1247" s="2" t="str">
        <f t="shared" ca="1" si="699"/>
        <v/>
      </c>
      <c r="AF1247">
        <v>368</v>
      </c>
    </row>
    <row r="1248" spans="1:32" ht="15.75" thickBot="1">
      <c r="A1248" s="23"/>
      <c r="B1248" s="23"/>
      <c r="C1248" s="59" t="s">
        <v>30</v>
      </c>
      <c r="D1248" s="81"/>
      <c r="E1248" s="81"/>
      <c r="F1248" s="81"/>
      <c r="G1248" s="81"/>
      <c r="H1248" s="81"/>
      <c r="I1248" s="81"/>
      <c r="J1248" s="81"/>
      <c r="K1248" s="81"/>
      <c r="L1248" s="81"/>
      <c r="M1248" s="81"/>
      <c r="N1248" s="81"/>
      <c r="O1248" s="81"/>
      <c r="P1248" s="82">
        <f>IF(P1239=0,0,P1247/P1239)</f>
        <v>0</v>
      </c>
      <c r="Q1248" s="23"/>
      <c r="R1248" s="83" t="s">
        <v>20</v>
      </c>
      <c r="S1248" s="23"/>
      <c r="T1248" s="23" t="str">
        <f>IF(COUNTIF('[3]Correpondance  PREPA MARG'!A:A,'Prépa marge'!C1248)=0,IF(U1247="démarque connue (valeur)","",T1247),'Prépa marge'!C1248)</f>
        <v/>
      </c>
      <c r="U1248" s="23" t="str">
        <f t="shared" si="700"/>
        <v/>
      </c>
      <c r="V1248" t="str">
        <f>IF(U1248="","",IF(U1248="CA HT",SUMIF('[3]Correpondance  PREPA MARG'!A:A,'Prépa marge'!T1248,'[3]Correpondance  PREPA MARG'!CO:CO),""))</f>
        <v/>
      </c>
      <c r="W1248" t="str">
        <f t="shared" si="697"/>
        <v/>
      </c>
      <c r="X1248" t="str">
        <f>IF(U1248="","",IF(AND(U1248="Marge ABACO (valeur)",X1242=""),SUMIF('[3]Correpondance  PREPA MARG'!A:A,'Prépa marge'!T1248,'[3]Correpondance  PREPA MARG'!DB:DB),""))</f>
        <v/>
      </c>
      <c r="Y1248" t="str">
        <f>IF(U1248="","",IF(U1248="Frais accessoires",SUMIF('[3]Correpondance  PREPA MARG'!A:A,'Prépa marge'!T1248,'[3]Correpondance  PREPA MARG'!AO:AO),""))</f>
        <v/>
      </c>
      <c r="Z1248" t="str">
        <f>IF(U1248="","",IF(U1248="Cotisation Centrale",SUMIF('[3]Correpondance  PREPA MARG'!A:A,'Prépa marge'!T1248,'[3]Correpondance  PREPA MARG'!BO:BO),""))</f>
        <v/>
      </c>
      <c r="AA1248" t="str">
        <f>IF(U1248="","",IF(U1248="CA HT REEL",SUMIF('[3]Correpondance  PREPA MARG'!A:A,'Prépa marge'!T1248,'[3]Correpondance  PREPA MARG'!AB:AB),""))</f>
        <v/>
      </c>
      <c r="AB1248" t="str">
        <f>IF(U1248="","",IF(U1248="CAMV REEL",SUMIF('[3]Correpondance  PREPA MARG'!A:A,'Prépa marge'!T1248,'[3]Correpondance  PREPA MARG'!BB:BB),""))</f>
        <v/>
      </c>
      <c r="AC1248" t="str">
        <f>IF(U1248="","",IF(U1248="démarque connue (valeur)",SUMIF('[3]Correpondance  PREPA MARG'!A:A,'Prépa marge'!T1248,'[3]Correpondance  PREPA MARG'!DO:DO),""))</f>
        <v/>
      </c>
      <c r="AD1248" s="2" t="str">
        <f t="shared" si="699"/>
        <v/>
      </c>
      <c r="AF1248" t="s">
        <v>20</v>
      </c>
    </row>
    <row r="1249" spans="1:32" ht="15.75" thickBot="1">
      <c r="A1249" s="23"/>
      <c r="B1249" s="23"/>
      <c r="C1249" s="84" t="s">
        <v>31</v>
      </c>
      <c r="D1249" s="85">
        <v>0.02</v>
      </c>
      <c r="E1249" s="86">
        <v>0.02</v>
      </c>
      <c r="F1249" s="86">
        <v>0.02</v>
      </c>
      <c r="G1249" s="86">
        <v>0.02</v>
      </c>
      <c r="H1249" s="86">
        <v>0.02</v>
      </c>
      <c r="I1249" s="86">
        <v>0.02</v>
      </c>
      <c r="J1249" s="86">
        <v>0.02</v>
      </c>
      <c r="K1249" s="86">
        <v>0.02</v>
      </c>
      <c r="L1249" s="86">
        <v>0.02</v>
      </c>
      <c r="M1249" s="86">
        <v>0.02</v>
      </c>
      <c r="N1249" s="86">
        <v>0.02</v>
      </c>
      <c r="O1249" s="87">
        <v>0.02</v>
      </c>
      <c r="P1249" s="88">
        <f>IF(P1239&lt;&gt;0,P1250/P1239,0)</f>
        <v>0</v>
      </c>
      <c r="Q1249" s="23"/>
      <c r="R1249" s="83" t="s">
        <v>20</v>
      </c>
      <c r="S1249" s="23"/>
      <c r="T1249" s="23" t="str">
        <f>IF(COUNTIF('[3]Correpondance  PREPA MARG'!A:A,'Prépa marge'!C1249)=0,IF(U1248="démarque connue (valeur)","",T1248),'Prépa marge'!C1249)</f>
        <v/>
      </c>
      <c r="U1249" s="23" t="str">
        <f t="shared" si="700"/>
        <v/>
      </c>
      <c r="V1249" t="str">
        <f>IF(U1249="","",IF(U1249="CA HT",SUMIF('[3]Correpondance  PREPA MARG'!A:A,'Prépa marge'!T1249,'[3]Correpondance  PREPA MARG'!CO:CO),""))</f>
        <v/>
      </c>
      <c r="W1249" t="str">
        <f t="shared" si="697"/>
        <v/>
      </c>
      <c r="X1249" t="str">
        <f>IF(U1249="","",IF(AND(U1249="Marge ABACO (valeur)",X1243=""),SUMIF('[3]Correpondance  PREPA MARG'!A:A,'Prépa marge'!T1249,'[3]Correpondance  PREPA MARG'!DB:DB),""))</f>
        <v/>
      </c>
      <c r="Y1249" t="str">
        <f>IF(U1249="","",IF(U1249="Frais accessoires",SUMIF('[3]Correpondance  PREPA MARG'!A:A,'Prépa marge'!T1249,'[3]Correpondance  PREPA MARG'!AO:AO),""))</f>
        <v/>
      </c>
      <c r="Z1249" t="str">
        <f>IF(U1249="","",IF(U1249="Cotisation Centrale",SUMIF('[3]Correpondance  PREPA MARG'!A:A,'Prépa marge'!T1249,'[3]Correpondance  PREPA MARG'!BO:BO),""))</f>
        <v/>
      </c>
      <c r="AA1249" t="str">
        <f>IF(U1249="","",IF(U1249="CA HT REEL",SUMIF('[3]Correpondance  PREPA MARG'!A:A,'Prépa marge'!T1249,'[3]Correpondance  PREPA MARG'!AB:AB),""))</f>
        <v/>
      </c>
      <c r="AB1249" t="str">
        <f>IF(U1249="","",IF(U1249="CAMV REEL",SUMIF('[3]Correpondance  PREPA MARG'!A:A,'Prépa marge'!T1249,'[3]Correpondance  PREPA MARG'!BB:BB),""))</f>
        <v/>
      </c>
      <c r="AC1249" t="str">
        <f>IF(U1249="","",IF(U1249="démarque connue (valeur)",SUMIF('[3]Correpondance  PREPA MARG'!A:A,'Prépa marge'!T1249,'[3]Correpondance  PREPA MARG'!DO:DO),""))</f>
        <v/>
      </c>
      <c r="AD1249" s="2" t="str">
        <f t="shared" si="699"/>
        <v/>
      </c>
      <c r="AF1249" t="s">
        <v>20</v>
      </c>
    </row>
    <row r="1250" spans="1:32" ht="15.75" thickBot="1">
      <c r="A1250" s="23"/>
      <c r="B1250" s="23"/>
      <c r="C1250" s="89" t="s">
        <v>32</v>
      </c>
      <c r="D1250" s="47"/>
      <c r="E1250" s="47"/>
      <c r="F1250" s="47"/>
      <c r="G1250" s="47"/>
      <c r="H1250" s="47"/>
      <c r="I1250" s="47"/>
      <c r="J1250" s="47"/>
      <c r="K1250" s="47"/>
      <c r="L1250" s="47"/>
      <c r="M1250" s="47"/>
      <c r="N1250" s="47"/>
      <c r="O1250" s="47"/>
      <c r="P1250" s="90">
        <f>SUM(D1250:O1250)</f>
        <v>0</v>
      </c>
      <c r="Q1250" s="23"/>
      <c r="R1250" s="91" t="s">
        <v>20</v>
      </c>
      <c r="S1250" s="92"/>
      <c r="T1250" s="23" t="str">
        <f>IF(COUNTIF('[3]Correpondance  PREPA MARG'!A:A,'Prépa marge'!C1250)=0,IF(U1249="démarque connue (valeur)","",T1249),'Prépa marge'!C1250)</f>
        <v/>
      </c>
      <c r="U1250" s="23" t="str">
        <f t="shared" si="700"/>
        <v/>
      </c>
      <c r="V1250" t="str">
        <f>IF(U1250="","",IF(U1250="CA HT",SUMIF('[3]Correpondance  PREPA MARG'!A:A,'Prépa marge'!T1250,'[3]Correpondance  PREPA MARG'!CO:CO),""))</f>
        <v/>
      </c>
      <c r="W1250" t="str">
        <f t="shared" si="697"/>
        <v/>
      </c>
      <c r="X1250" t="str">
        <f>IF(U1250="","",IF(AND(U1250="Marge ABACO (valeur)",X1244=""),SUMIF('[3]Correpondance  PREPA MARG'!A:A,'Prépa marge'!T1250,'[3]Correpondance  PREPA MARG'!DB:DB),""))</f>
        <v/>
      </c>
      <c r="Y1250" t="str">
        <f>IF(U1250="","",IF(U1250="Frais accessoires",SUMIF('[3]Correpondance  PREPA MARG'!A:A,'Prépa marge'!T1250,'[3]Correpondance  PREPA MARG'!AO:AO),""))</f>
        <v/>
      </c>
      <c r="Z1250" t="str">
        <f>IF(U1250="","",IF(U1250="Cotisation Centrale",SUMIF('[3]Correpondance  PREPA MARG'!A:A,'Prépa marge'!T1250,'[3]Correpondance  PREPA MARG'!BO:BO),""))</f>
        <v/>
      </c>
      <c r="AA1250" t="str">
        <f>IF(U1250="","",IF(U1250="CA HT REEL",SUMIF('[3]Correpondance  PREPA MARG'!A:A,'Prépa marge'!T1250,'[3]Correpondance  PREPA MARG'!AB:AB),""))</f>
        <v/>
      </c>
      <c r="AB1250" t="str">
        <f>IF(U1250="","",IF(U1250="CAMV REEL",SUMIF('[3]Correpondance  PREPA MARG'!A:A,'Prépa marge'!T1250,'[3]Correpondance  PREPA MARG'!BB:BB),""))</f>
        <v/>
      </c>
      <c r="AC1250" t="str">
        <f>IF(U1250="","",IF(U1250="démarque connue (valeur)",SUMIF('[3]Correpondance  PREPA MARG'!A:A,'Prépa marge'!T1250,'[3]Correpondance  PREPA MARG'!DO:DO),""))</f>
        <v/>
      </c>
      <c r="AD1250" s="2" t="str">
        <f t="shared" si="699"/>
        <v/>
      </c>
      <c r="AF1250" t="s">
        <v>20</v>
      </c>
    </row>
    <row r="1251" spans="1:32" ht="15.75" thickBot="1">
      <c r="A1251" s="23"/>
      <c r="B1251" s="23"/>
      <c r="C1251" s="84" t="s">
        <v>33</v>
      </c>
      <c r="D1251" s="93"/>
      <c r="E1251" s="94"/>
      <c r="F1251" s="94"/>
      <c r="G1251" s="94"/>
      <c r="H1251" s="94"/>
      <c r="I1251" s="94"/>
      <c r="J1251" s="94"/>
      <c r="K1251" s="94"/>
      <c r="L1251" s="94"/>
      <c r="M1251" s="94"/>
      <c r="N1251" s="94"/>
      <c r="O1251" s="95"/>
      <c r="P1251" s="96">
        <f>SUM(D1251:O1251)</f>
        <v>0</v>
      </c>
      <c r="Q1251" s="23"/>
      <c r="R1251" s="91" t="s">
        <v>20</v>
      </c>
      <c r="S1251" s="92"/>
      <c r="T1251" s="23" t="str">
        <f>IF(COUNTIF('[3]Correpondance  PREPA MARG'!A:A,'Prépa marge'!C1251)=0,IF(U1250="démarque connue (valeur)","",T1250),'Prépa marge'!C1251)</f>
        <v/>
      </c>
      <c r="U1251" s="23" t="str">
        <f t="shared" si="700"/>
        <v/>
      </c>
      <c r="V1251" t="str">
        <f>IF(U1251="","",IF(U1251="CA HT",SUMIF('[3]Correpondance  PREPA MARG'!A:A,'Prépa marge'!T1251,'[3]Correpondance  PREPA MARG'!CO:CO),""))</f>
        <v/>
      </c>
      <c r="W1251" t="str">
        <f t="shared" si="697"/>
        <v/>
      </c>
      <c r="X1251" t="str">
        <f>IF(U1251="","",IF(AND(U1251="Marge ABACO (valeur)",X1245=""),SUMIF('[3]Correpondance  PREPA MARG'!A:A,'Prépa marge'!T1251,'[3]Correpondance  PREPA MARG'!DB:DB),""))</f>
        <v/>
      </c>
      <c r="Y1251" t="str">
        <f>IF(U1251="","",IF(U1251="Frais accessoires",SUMIF('[3]Correpondance  PREPA MARG'!A:A,'Prépa marge'!T1251,'[3]Correpondance  PREPA MARG'!AO:AO),""))</f>
        <v/>
      </c>
      <c r="Z1251" t="str">
        <f>IF(U1251="","",IF(U1251="Cotisation Centrale",SUMIF('[3]Correpondance  PREPA MARG'!A:A,'Prépa marge'!T1251,'[3]Correpondance  PREPA MARG'!BO:BO),""))</f>
        <v/>
      </c>
      <c r="AA1251" t="str">
        <f>IF(U1251="","",IF(U1251="CA HT REEL",SUMIF('[3]Correpondance  PREPA MARG'!A:A,'Prépa marge'!T1251,'[3]Correpondance  PREPA MARG'!AB:AB),""))</f>
        <v/>
      </c>
      <c r="AB1251" t="str">
        <f>IF(U1251="","",IF(U1251="CAMV REEL",SUMIF('[3]Correpondance  PREPA MARG'!A:A,'Prépa marge'!T1251,'[3]Correpondance  PREPA MARG'!BB:BB),""))</f>
        <v/>
      </c>
      <c r="AC1251" t="str">
        <f>IF(U1251="","",IF(U1251="démarque connue (valeur)",SUMIF('[3]Correpondance  PREPA MARG'!A:A,'Prépa marge'!T1251,'[3]Correpondance  PREPA MARG'!DO:DO),""))</f>
        <v/>
      </c>
      <c r="AD1251" s="2" t="str">
        <f t="shared" si="699"/>
        <v/>
      </c>
      <c r="AF1251" t="s">
        <v>20</v>
      </c>
    </row>
    <row r="1252" spans="1:32">
      <c r="A1252" s="23"/>
      <c r="B1252" s="23"/>
      <c r="C1252" s="59" t="s">
        <v>34</v>
      </c>
      <c r="D1252" s="81">
        <f t="shared" ref="D1252:L1252" si="710">IF(D1239&lt;&gt;0,D1251/D1239,0)</f>
        <v>0</v>
      </c>
      <c r="E1252" s="81">
        <f t="shared" si="710"/>
        <v>0</v>
      </c>
      <c r="F1252" s="81">
        <f t="shared" si="710"/>
        <v>0</v>
      </c>
      <c r="G1252" s="81">
        <f t="shared" si="710"/>
        <v>0</v>
      </c>
      <c r="H1252" s="81">
        <f t="shared" si="710"/>
        <v>0</v>
      </c>
      <c r="I1252" s="81">
        <f t="shared" si="710"/>
        <v>0</v>
      </c>
      <c r="J1252" s="81">
        <f t="shared" si="710"/>
        <v>0</v>
      </c>
      <c r="K1252" s="81">
        <f t="shared" si="710"/>
        <v>0</v>
      </c>
      <c r="L1252" s="81">
        <f t="shared" si="710"/>
        <v>0</v>
      </c>
      <c r="M1252" s="81">
        <f>IF(M1239&lt;&gt;0,M1251/M1239,0)</f>
        <v>0</v>
      </c>
      <c r="N1252" s="81">
        <f>IF(N1239&lt;&gt;0,N1251/N1239,0)</f>
        <v>0</v>
      </c>
      <c r="O1252" s="81">
        <f>IF(O1239&lt;&gt;0,O1251/O1239,0)</f>
        <v>0</v>
      </c>
      <c r="P1252" s="82">
        <f>IF(P1239&lt;&gt;0,P1251/P1239,0)</f>
        <v>0</v>
      </c>
      <c r="Q1252" s="23"/>
      <c r="R1252" s="83" t="s">
        <v>20</v>
      </c>
      <c r="S1252" s="97"/>
      <c r="T1252" s="23" t="str">
        <f>IF(COUNTIF('[3]Correpondance  PREPA MARG'!A:A,'Prépa marge'!C1252)=0,IF(U1251="démarque connue (valeur)","",T1251),'Prépa marge'!C1252)</f>
        <v/>
      </c>
      <c r="U1252" s="23" t="str">
        <f t="shared" si="700"/>
        <v/>
      </c>
      <c r="V1252" t="str">
        <f>IF(U1252="","",IF(U1252="CA HT",SUMIF('[3]Correpondance  PREPA MARG'!A:A,'Prépa marge'!T1252,'[3]Correpondance  PREPA MARG'!CO:CO),""))</f>
        <v/>
      </c>
      <c r="W1252" t="str">
        <f t="shared" si="697"/>
        <v/>
      </c>
      <c r="X1252" t="str">
        <f>IF(U1252="","",IF(AND(U1252="Marge ABACO (valeur)",X1246=""),SUMIF('[3]Correpondance  PREPA MARG'!A:A,'Prépa marge'!T1252,'[3]Correpondance  PREPA MARG'!DB:DB),""))</f>
        <v/>
      </c>
      <c r="Y1252" t="str">
        <f>IF(U1252="","",IF(U1252="Frais accessoires",SUMIF('[3]Correpondance  PREPA MARG'!A:A,'Prépa marge'!T1252,'[3]Correpondance  PREPA MARG'!AO:AO),""))</f>
        <v/>
      </c>
      <c r="Z1252" t="str">
        <f>IF(U1252="","",IF(U1252="Cotisation Centrale",SUMIF('[3]Correpondance  PREPA MARG'!A:A,'Prépa marge'!T1252,'[3]Correpondance  PREPA MARG'!BO:BO),""))</f>
        <v/>
      </c>
      <c r="AA1252" t="str">
        <f>IF(U1252="","",IF(U1252="CA HT REEL",SUMIF('[3]Correpondance  PREPA MARG'!A:A,'Prépa marge'!T1252,'[3]Correpondance  PREPA MARG'!AB:AB),""))</f>
        <v/>
      </c>
      <c r="AB1252" t="str">
        <f>IF(U1252="","",IF(U1252="CAMV REEL",SUMIF('[3]Correpondance  PREPA MARG'!A:A,'Prépa marge'!T1252,'[3]Correpondance  PREPA MARG'!BB:BB),""))</f>
        <v/>
      </c>
      <c r="AC1252" t="str">
        <f>IF(U1252="","",IF(U1252="démarque connue (valeur)",SUMIF('[3]Correpondance  PREPA MARG'!A:A,'Prépa marge'!T1252,'[3]Correpondance  PREPA MARG'!DO:DO),""))</f>
        <v/>
      </c>
      <c r="AD1252" s="2" t="str">
        <f t="shared" si="699"/>
        <v/>
      </c>
      <c r="AF1252" t="s">
        <v>20</v>
      </c>
    </row>
    <row r="1253" spans="1:32">
      <c r="A1253" s="23"/>
      <c r="B1253" s="23"/>
      <c r="C1253" s="59" t="s">
        <v>35</v>
      </c>
      <c r="D1253" s="98">
        <f>D1227-D1239</f>
        <v>0</v>
      </c>
      <c r="E1253" s="98">
        <f>E1227-E1239</f>
        <v>0</v>
      </c>
      <c r="F1253" s="98">
        <f>F1227-F1239</f>
        <v>0</v>
      </c>
      <c r="G1253" s="98">
        <f t="shared" ref="G1253:L1253" si="711">G1227-G1239</f>
        <v>0</v>
      </c>
      <c r="H1253" s="98">
        <f t="shared" si="711"/>
        <v>0</v>
      </c>
      <c r="I1253" s="98">
        <f t="shared" si="711"/>
        <v>0</v>
      </c>
      <c r="J1253" s="98">
        <f t="shared" si="711"/>
        <v>0</v>
      </c>
      <c r="K1253" s="98">
        <f t="shared" si="711"/>
        <v>0</v>
      </c>
      <c r="L1253" s="98">
        <f t="shared" si="711"/>
        <v>0</v>
      </c>
      <c r="M1253" s="98">
        <f>M1227-M1239</f>
        <v>0</v>
      </c>
      <c r="N1253" s="98">
        <f>N1227-N1239</f>
        <v>0</v>
      </c>
      <c r="O1253" s="98">
        <f>O1227-O1239</f>
        <v>0</v>
      </c>
      <c r="P1253" s="74">
        <f>SUM(D1253:O1253)</f>
        <v>0</v>
      </c>
      <c r="Q1253" s="23"/>
      <c r="R1253" s="57" t="s">
        <v>20</v>
      </c>
      <c r="S1253" s="92"/>
      <c r="T1253" s="23" t="str">
        <f>IF(COUNTIF('[3]Correpondance  PREPA MARG'!A:A,'Prépa marge'!C1253)=0,IF(U1252="démarque connue (valeur)","",T1252),'Prépa marge'!C1253)</f>
        <v/>
      </c>
      <c r="U1253" s="23" t="str">
        <f t="shared" si="700"/>
        <v/>
      </c>
      <c r="V1253" t="str">
        <f>IF(U1253="","",IF(U1253="CA HT",SUMIF('[3]Correpondance  PREPA MARG'!A:A,'Prépa marge'!T1253,'[3]Correpondance  PREPA MARG'!CO:CO),""))</f>
        <v/>
      </c>
      <c r="W1253" t="str">
        <f t="shared" si="697"/>
        <v/>
      </c>
      <c r="X1253" t="str">
        <f>IF(U1253="","",IF(AND(U1253="Marge ABACO (valeur)",X1247=""),SUMIF('[3]Correpondance  PREPA MARG'!A:A,'Prépa marge'!T1253,'[3]Correpondance  PREPA MARG'!DB:DB),""))</f>
        <v/>
      </c>
      <c r="Y1253" t="str">
        <f>IF(U1253="","",IF(U1253="Frais accessoires",SUMIF('[3]Correpondance  PREPA MARG'!A:A,'Prépa marge'!T1253,'[3]Correpondance  PREPA MARG'!AO:AO),""))</f>
        <v/>
      </c>
      <c r="Z1253" t="str">
        <f>IF(U1253="","",IF(U1253="Cotisation Centrale",SUMIF('[3]Correpondance  PREPA MARG'!A:A,'Prépa marge'!T1253,'[3]Correpondance  PREPA MARG'!BO:BO),""))</f>
        <v/>
      </c>
      <c r="AA1253" t="str">
        <f>IF(U1253="","",IF(U1253="CA HT REEL",SUMIF('[3]Correpondance  PREPA MARG'!A:A,'Prépa marge'!T1253,'[3]Correpondance  PREPA MARG'!AB:AB),""))</f>
        <v/>
      </c>
      <c r="AB1253" t="str">
        <f>IF(U1253="","",IF(U1253="CAMV REEL",SUMIF('[3]Correpondance  PREPA MARG'!A:A,'Prépa marge'!T1253,'[3]Correpondance  PREPA MARG'!BB:BB),""))</f>
        <v/>
      </c>
      <c r="AC1253" t="str">
        <f>IF(U1253="","",IF(U1253="démarque connue (valeur)",SUMIF('[3]Correpondance  PREPA MARG'!A:A,'Prépa marge'!T1253,'[3]Correpondance  PREPA MARG'!DO:DO),""))</f>
        <v/>
      </c>
      <c r="AD1253" s="2" t="str">
        <f t="shared" si="699"/>
        <v/>
      </c>
      <c r="AF1253" t="s">
        <v>20</v>
      </c>
    </row>
    <row r="1254" spans="1:32">
      <c r="A1254" s="23"/>
      <c r="B1254" s="23"/>
      <c r="C1254" s="59" t="s">
        <v>22</v>
      </c>
      <c r="D1254" s="99">
        <f t="shared" ref="D1254:L1254" si="712">IF(D1239&lt;&gt;0,D1253/D1239,0)</f>
        <v>0</v>
      </c>
      <c r="E1254" s="99">
        <f t="shared" si="712"/>
        <v>0</v>
      </c>
      <c r="F1254" s="99">
        <f t="shared" si="712"/>
        <v>0</v>
      </c>
      <c r="G1254" s="99">
        <f t="shared" si="712"/>
        <v>0</v>
      </c>
      <c r="H1254" s="99">
        <f t="shared" si="712"/>
        <v>0</v>
      </c>
      <c r="I1254" s="99">
        <f t="shared" si="712"/>
        <v>0</v>
      </c>
      <c r="J1254" s="99">
        <f t="shared" si="712"/>
        <v>0</v>
      </c>
      <c r="K1254" s="99">
        <f t="shared" si="712"/>
        <v>0</v>
      </c>
      <c r="L1254" s="99">
        <f t="shared" si="712"/>
        <v>0</v>
      </c>
      <c r="M1254" s="99">
        <f>IF(M1239&lt;&gt;0,M1253/M1239,0)</f>
        <v>0</v>
      </c>
      <c r="N1254" s="99">
        <f>IF(N1239&lt;&gt;0,N1253/N1239,0)</f>
        <v>0</v>
      </c>
      <c r="O1254" s="99">
        <f>IF(O1239&lt;&gt;0,O1253/O1239,0)</f>
        <v>0</v>
      </c>
      <c r="P1254" s="61">
        <f>IF(P1239&lt;&gt;0,P1253/P1239,0)</f>
        <v>0</v>
      </c>
      <c r="Q1254" s="23"/>
      <c r="R1254" s="62" t="s">
        <v>20</v>
      </c>
      <c r="S1254" s="92"/>
      <c r="T1254" s="23" t="str">
        <f>IF(COUNTIF('[3]Correpondance  PREPA MARG'!A:A,'Prépa marge'!C1254)=0,IF(U1253="démarque connue (valeur)","",T1253),'Prépa marge'!C1254)</f>
        <v/>
      </c>
      <c r="U1254" s="23" t="str">
        <f t="shared" si="700"/>
        <v/>
      </c>
      <c r="V1254" t="str">
        <f>IF(U1254="","",IF(U1254="CA HT",SUMIF('[3]Correpondance  PREPA MARG'!A:A,'Prépa marge'!T1254,'[3]Correpondance  PREPA MARG'!CO:CO),""))</f>
        <v/>
      </c>
      <c r="W1254" t="str">
        <f t="shared" si="697"/>
        <v/>
      </c>
      <c r="X1254" t="str">
        <f>IF(U1254="","",IF(AND(U1254="Marge ABACO (valeur)",X1248=""),SUMIF('[3]Correpondance  PREPA MARG'!A:A,'Prépa marge'!T1254,'[3]Correpondance  PREPA MARG'!DB:DB),""))</f>
        <v/>
      </c>
      <c r="Y1254" t="str">
        <f>IF(U1254="","",IF(U1254="Frais accessoires",SUMIF('[3]Correpondance  PREPA MARG'!A:A,'Prépa marge'!T1254,'[3]Correpondance  PREPA MARG'!AO:AO),""))</f>
        <v/>
      </c>
      <c r="Z1254" t="str">
        <f>IF(U1254="","",IF(U1254="Cotisation Centrale",SUMIF('[3]Correpondance  PREPA MARG'!A:A,'Prépa marge'!T1254,'[3]Correpondance  PREPA MARG'!BO:BO),""))</f>
        <v/>
      </c>
      <c r="AA1254" t="str">
        <f>IF(U1254="","",IF(U1254="CA HT REEL",SUMIF('[3]Correpondance  PREPA MARG'!A:A,'Prépa marge'!T1254,'[3]Correpondance  PREPA MARG'!AB:AB),""))</f>
        <v/>
      </c>
      <c r="AB1254" t="str">
        <f>IF(U1254="","",IF(U1254="CAMV REEL",SUMIF('[3]Correpondance  PREPA MARG'!A:A,'Prépa marge'!T1254,'[3]Correpondance  PREPA MARG'!BB:BB),""))</f>
        <v/>
      </c>
      <c r="AC1254" t="str">
        <f>IF(U1254="","",IF(U1254="démarque connue (valeur)",SUMIF('[3]Correpondance  PREPA MARG'!A:A,'Prépa marge'!T1254,'[3]Correpondance  PREPA MARG'!DO:DO),""))</f>
        <v/>
      </c>
      <c r="AD1254" s="2" t="str">
        <f t="shared" si="699"/>
        <v/>
      </c>
      <c r="AF1254" t="s">
        <v>20</v>
      </c>
    </row>
    <row r="1255" spans="1:32">
      <c r="A1255" s="23"/>
      <c r="B1255" s="23"/>
      <c r="C1255" s="100" t="s">
        <v>36</v>
      </c>
      <c r="D1255" s="47">
        <f t="shared" ref="D1255:L1255" si="713">D1235-D1247-D1250-D1251-D1253</f>
        <v>0</v>
      </c>
      <c r="E1255" s="47">
        <f t="shared" si="713"/>
        <v>0</v>
      </c>
      <c r="F1255" s="47">
        <f t="shared" si="713"/>
        <v>0</v>
      </c>
      <c r="G1255" s="47">
        <f t="shared" si="713"/>
        <v>0</v>
      </c>
      <c r="H1255" s="47">
        <f t="shared" si="713"/>
        <v>0</v>
      </c>
      <c r="I1255" s="47">
        <f t="shared" si="713"/>
        <v>0</v>
      </c>
      <c r="J1255" s="47">
        <f t="shared" si="713"/>
        <v>0</v>
      </c>
      <c r="K1255" s="47">
        <f t="shared" si="713"/>
        <v>0</v>
      </c>
      <c r="L1255" s="47">
        <f t="shared" si="713"/>
        <v>0</v>
      </c>
      <c r="M1255" s="47">
        <f>M1235-M1247-M1250-M1251-M1253</f>
        <v>0</v>
      </c>
      <c r="N1255" s="47">
        <f>N1235-N1247-N1250-N1251-N1253</f>
        <v>0</v>
      </c>
      <c r="O1255" s="47">
        <f>O1235-O1247-O1250-O1251-O1253</f>
        <v>0</v>
      </c>
      <c r="P1255" s="101">
        <f>SUM(D1255:O1255)</f>
        <v>0</v>
      </c>
      <c r="Q1255" s="23"/>
      <c r="R1255" s="102" t="s">
        <v>20</v>
      </c>
      <c r="S1255" s="92"/>
      <c r="T1255" s="23" t="str">
        <f>IF(COUNTIF('[3]Correpondance  PREPA MARG'!A:A,'Prépa marge'!C1255)=0,IF(U1254="démarque connue (valeur)","",T1254),'Prépa marge'!C1255)</f>
        <v/>
      </c>
      <c r="U1255" s="23" t="str">
        <f t="shared" si="700"/>
        <v/>
      </c>
      <c r="V1255" t="str">
        <f>IF(U1255="","",IF(U1255="CA HT",SUMIF('[3]Correpondance  PREPA MARG'!A:A,'Prépa marge'!T1255,'[3]Correpondance  PREPA MARG'!CO:CO),""))</f>
        <v/>
      </c>
      <c r="W1255" t="str">
        <f t="shared" si="697"/>
        <v/>
      </c>
      <c r="X1255" t="str">
        <f>IF(U1255="","",IF(AND(U1255="Marge ABACO (valeur)",X1249=""),SUMIF('[3]Correpondance  PREPA MARG'!A:A,'Prépa marge'!T1255,'[3]Correpondance  PREPA MARG'!DB:DB),""))</f>
        <v/>
      </c>
      <c r="Y1255" t="str">
        <f>IF(U1255="","",IF(U1255="Frais accessoires",SUMIF('[3]Correpondance  PREPA MARG'!A:A,'Prépa marge'!T1255,'[3]Correpondance  PREPA MARG'!AO:AO),""))</f>
        <v/>
      </c>
      <c r="Z1255" t="str">
        <f>IF(U1255="","",IF(U1255="Cotisation Centrale",SUMIF('[3]Correpondance  PREPA MARG'!A:A,'Prépa marge'!T1255,'[3]Correpondance  PREPA MARG'!BO:BO),""))</f>
        <v/>
      </c>
      <c r="AA1255" t="str">
        <f>IF(U1255="","",IF(U1255="CA HT REEL",SUMIF('[3]Correpondance  PREPA MARG'!A:A,'Prépa marge'!T1255,'[3]Correpondance  PREPA MARG'!AB:AB),""))</f>
        <v/>
      </c>
      <c r="AB1255" t="str">
        <f>IF(U1255="","",IF(U1255="CAMV REEL",SUMIF('[3]Correpondance  PREPA MARG'!A:A,'Prépa marge'!T1255,'[3]Correpondance  PREPA MARG'!BB:BB),""))</f>
        <v/>
      </c>
      <c r="AC1255" t="str">
        <f>IF(U1255="","",IF(U1255="démarque connue (valeur)",SUMIF('[3]Correpondance  PREPA MARG'!A:A,'Prépa marge'!T1255,'[3]Correpondance  PREPA MARG'!DO:DO),""))</f>
        <v/>
      </c>
      <c r="AD1255" s="2" t="str">
        <f t="shared" si="699"/>
        <v/>
      </c>
      <c r="AF1255" t="s">
        <v>20</v>
      </c>
    </row>
    <row r="1256" spans="1:32">
      <c r="A1256" s="23"/>
      <c r="B1256" s="23"/>
      <c r="C1256" s="50" t="s">
        <v>37</v>
      </c>
      <c r="D1256" s="67">
        <f t="shared" ref="D1256:L1256" si="714">D1248+D1249+D1252+D1254</f>
        <v>0.02</v>
      </c>
      <c r="E1256" s="67">
        <f t="shared" si="714"/>
        <v>0.02</v>
      </c>
      <c r="F1256" s="67">
        <f t="shared" si="714"/>
        <v>0.02</v>
      </c>
      <c r="G1256" s="67">
        <f t="shared" si="714"/>
        <v>0.02</v>
      </c>
      <c r="H1256" s="67">
        <f t="shared" si="714"/>
        <v>0.02</v>
      </c>
      <c r="I1256" s="67">
        <f t="shared" si="714"/>
        <v>0.02</v>
      </c>
      <c r="J1256" s="67">
        <f t="shared" si="714"/>
        <v>0.02</v>
      </c>
      <c r="K1256" s="67">
        <f t="shared" si="714"/>
        <v>0.02</v>
      </c>
      <c r="L1256" s="67">
        <f t="shared" si="714"/>
        <v>0.02</v>
      </c>
      <c r="M1256" s="67">
        <f>M1248+M1249+M1252+M1254</f>
        <v>0.02</v>
      </c>
      <c r="N1256" s="67">
        <f>N1248+N1249+N1252+N1254</f>
        <v>0.02</v>
      </c>
      <c r="O1256" s="67">
        <f>O1248+O1249+O1252+O1254</f>
        <v>0.02</v>
      </c>
      <c r="P1256" s="67">
        <f>P1248+P1249+P1252+P1254</f>
        <v>0</v>
      </c>
      <c r="Q1256" s="23"/>
      <c r="R1256" s="68" t="s">
        <v>20</v>
      </c>
      <c r="S1256" s="92"/>
      <c r="T1256" s="23" t="str">
        <f>IF(COUNTIF('[3]Correpondance  PREPA MARG'!A:A,'Prépa marge'!C1256)=0,IF(U1255="démarque connue (valeur)","",T1255),'Prépa marge'!C1256)</f>
        <v/>
      </c>
      <c r="U1256" s="23" t="str">
        <f t="shared" si="700"/>
        <v/>
      </c>
      <c r="V1256" t="str">
        <f>IF(U1256="","",IF(U1256="CA HT",SUMIF('[3]Correpondance  PREPA MARG'!A:A,'Prépa marge'!T1256,'[3]Correpondance  PREPA MARG'!CO:CO),""))</f>
        <v/>
      </c>
      <c r="W1256" t="str">
        <f t="shared" si="697"/>
        <v/>
      </c>
      <c r="X1256" t="str">
        <f>IF(U1256="","",IF(AND(U1256="Marge ABACO (valeur)",X1250=""),SUMIF('[3]Correpondance  PREPA MARG'!A:A,'Prépa marge'!T1256,'[3]Correpondance  PREPA MARG'!DB:DB),""))</f>
        <v/>
      </c>
      <c r="Y1256" t="str">
        <f>IF(U1256="","",IF(U1256="Frais accessoires",SUMIF('[3]Correpondance  PREPA MARG'!A:A,'Prépa marge'!T1256,'[3]Correpondance  PREPA MARG'!AO:AO),""))</f>
        <v/>
      </c>
      <c r="Z1256" t="str">
        <f>IF(U1256="","",IF(U1256="Cotisation Centrale",SUMIF('[3]Correpondance  PREPA MARG'!A:A,'Prépa marge'!T1256,'[3]Correpondance  PREPA MARG'!BO:BO),""))</f>
        <v/>
      </c>
      <c r="AA1256" t="str">
        <f>IF(U1256="","",IF(U1256="CA HT REEL",SUMIF('[3]Correpondance  PREPA MARG'!A:A,'Prépa marge'!T1256,'[3]Correpondance  PREPA MARG'!AB:AB),""))</f>
        <v/>
      </c>
      <c r="AB1256" t="str">
        <f>IF(U1256="","",IF(U1256="CAMV REEL",SUMIF('[3]Correpondance  PREPA MARG'!A:A,'Prépa marge'!T1256,'[3]Correpondance  PREPA MARG'!BB:BB),""))</f>
        <v/>
      </c>
      <c r="AC1256" t="str">
        <f>IF(U1256="","",IF(U1256="démarque connue (valeur)",SUMIF('[3]Correpondance  PREPA MARG'!A:A,'Prépa marge'!T1256,'[3]Correpondance  PREPA MARG'!DO:DO),""))</f>
        <v/>
      </c>
      <c r="AD1256" s="2" t="str">
        <f t="shared" si="699"/>
        <v/>
      </c>
      <c r="AF1256" t="s">
        <v>20</v>
      </c>
    </row>
    <row r="1257" spans="1:32">
      <c r="A1257" s="23"/>
      <c r="B1257" s="23"/>
      <c r="C1257" s="50" t="s">
        <v>38</v>
      </c>
      <c r="D1257" s="103">
        <f t="shared" ref="D1257:L1257" si="715">D1247+D1250+D1251+D1253</f>
        <v>0</v>
      </c>
      <c r="E1257" s="103">
        <f t="shared" si="715"/>
        <v>0</v>
      </c>
      <c r="F1257" s="103">
        <f t="shared" si="715"/>
        <v>0</v>
      </c>
      <c r="G1257" s="103">
        <f t="shared" si="715"/>
        <v>0</v>
      </c>
      <c r="H1257" s="103">
        <f t="shared" si="715"/>
        <v>0</v>
      </c>
      <c r="I1257" s="103">
        <f t="shared" si="715"/>
        <v>0</v>
      </c>
      <c r="J1257" s="103">
        <f t="shared" si="715"/>
        <v>0</v>
      </c>
      <c r="K1257" s="103">
        <f t="shared" si="715"/>
        <v>0</v>
      </c>
      <c r="L1257" s="103">
        <f t="shared" si="715"/>
        <v>0</v>
      </c>
      <c r="M1257" s="103">
        <f>M1247+M1250+M1251+M1253</f>
        <v>0</v>
      </c>
      <c r="N1257" s="103">
        <f>N1247+N1250+N1251+N1253</f>
        <v>0</v>
      </c>
      <c r="O1257" s="103">
        <f>O1247+O1250+O1251+O1253</f>
        <v>0</v>
      </c>
      <c r="P1257" s="103">
        <f>P1247+P1250+P1251+P1253</f>
        <v>0</v>
      </c>
      <c r="Q1257" s="23"/>
      <c r="R1257" s="104" t="s">
        <v>20</v>
      </c>
      <c r="S1257" s="92"/>
      <c r="T1257" s="23" t="str">
        <f>IF(COUNTIF('[3]Correpondance  PREPA MARG'!A:A,'Prépa marge'!C1257)=0,IF(U1256="démarque connue (valeur)","",T1256),'Prépa marge'!C1257)</f>
        <v/>
      </c>
      <c r="U1257" s="23" t="str">
        <f t="shared" si="700"/>
        <v/>
      </c>
      <c r="V1257" t="str">
        <f>IF(U1257="","",IF(U1257="CA HT",SUMIF('[3]Correpondance  PREPA MARG'!A:A,'Prépa marge'!T1257,'[3]Correpondance  PREPA MARG'!CO:CO),""))</f>
        <v/>
      </c>
      <c r="W1257" t="str">
        <f t="shared" si="697"/>
        <v/>
      </c>
      <c r="X1257" t="str">
        <f>IF(U1257="","",IF(AND(U1257="Marge ABACO (valeur)",X1251=""),SUMIF('[3]Correpondance  PREPA MARG'!A:A,'Prépa marge'!T1257,'[3]Correpondance  PREPA MARG'!DB:DB),""))</f>
        <v/>
      </c>
      <c r="Y1257" t="str">
        <f>IF(U1257="","",IF(U1257="Frais accessoires",SUMIF('[3]Correpondance  PREPA MARG'!A:A,'Prépa marge'!T1257,'[3]Correpondance  PREPA MARG'!AO:AO),""))</f>
        <v/>
      </c>
      <c r="Z1257" t="str">
        <f>IF(U1257="","",IF(U1257="Cotisation Centrale",SUMIF('[3]Correpondance  PREPA MARG'!A:A,'Prépa marge'!T1257,'[3]Correpondance  PREPA MARG'!BO:BO),""))</f>
        <v/>
      </c>
      <c r="AA1257" t="str">
        <f>IF(U1257="","",IF(U1257="CA HT REEL",SUMIF('[3]Correpondance  PREPA MARG'!A:A,'Prépa marge'!T1257,'[3]Correpondance  PREPA MARG'!AB:AB),""))</f>
        <v/>
      </c>
      <c r="AB1257" t="str">
        <f>IF(U1257="","",IF(U1257="CAMV REEL",SUMIF('[3]Correpondance  PREPA MARG'!A:A,'Prépa marge'!T1257,'[3]Correpondance  PREPA MARG'!BB:BB),""))</f>
        <v/>
      </c>
      <c r="AC1257" t="str">
        <f>IF(U1257="","",IF(U1257="démarque connue (valeur)",SUMIF('[3]Correpondance  PREPA MARG'!A:A,'Prépa marge'!T1257,'[3]Correpondance  PREPA MARG'!DO:DO),""))</f>
        <v/>
      </c>
      <c r="AD1257" s="2" t="str">
        <f t="shared" si="699"/>
        <v/>
      </c>
      <c r="AF1257" t="s">
        <v>20</v>
      </c>
    </row>
    <row r="1258" spans="1:32">
      <c r="A1258" s="23"/>
      <c r="B1258" s="23"/>
      <c r="C1258" s="23"/>
      <c r="D1258" s="23"/>
      <c r="E1258" s="23"/>
      <c r="F1258" s="23"/>
      <c r="G1258" s="23"/>
      <c r="H1258" s="23"/>
      <c r="I1258" s="23"/>
      <c r="J1258" s="23"/>
      <c r="K1258" s="23"/>
      <c r="L1258" s="23"/>
      <c r="M1258" s="23"/>
      <c r="N1258" s="23"/>
      <c r="O1258" s="23"/>
      <c r="P1258" s="23"/>
      <c r="Q1258" s="23"/>
      <c r="R1258" s="29" t="s">
        <v>20</v>
      </c>
      <c r="S1258" s="23"/>
      <c r="T1258" s="23" t="str">
        <f>IF(COUNTIF('[3]Correpondance  PREPA MARG'!A:A,'Prépa marge'!C1258)=0,IF(U1257="démarque connue (valeur)","",T1257),'Prépa marge'!C1258)</f>
        <v/>
      </c>
      <c r="U1258" s="23" t="str">
        <f t="shared" si="700"/>
        <v/>
      </c>
      <c r="V1258" t="str">
        <f>IF(U1258="","",IF(U1258="CA HT",SUMIF('[3]Correpondance  PREPA MARG'!A:A,'Prépa marge'!T1258,'[3]Correpondance  PREPA MARG'!CO:CO),""))</f>
        <v/>
      </c>
      <c r="W1258" t="str">
        <f t="shared" si="697"/>
        <v/>
      </c>
      <c r="X1258" t="str">
        <f>IF(U1258="","",IF(AND(U1258="Marge ABACO (valeur)",X1252=""),SUMIF('[3]Correpondance  PREPA MARG'!A:A,'Prépa marge'!T1258,'[3]Correpondance  PREPA MARG'!DB:DB),""))</f>
        <v/>
      </c>
      <c r="Y1258" t="str">
        <f>IF(U1258="","",IF(U1258="Frais accessoires",SUMIF('[3]Correpondance  PREPA MARG'!A:A,'Prépa marge'!T1258,'[3]Correpondance  PREPA MARG'!AO:AO),""))</f>
        <v/>
      </c>
      <c r="Z1258" t="str">
        <f>IF(U1258="","",IF(U1258="Cotisation Centrale",SUMIF('[3]Correpondance  PREPA MARG'!A:A,'Prépa marge'!T1258,'[3]Correpondance  PREPA MARG'!BO:BO),""))</f>
        <v/>
      </c>
      <c r="AA1258" t="str">
        <f>IF(U1258="","",IF(U1258="CA HT REEL",SUMIF('[3]Correpondance  PREPA MARG'!A:A,'Prépa marge'!T1258,'[3]Correpondance  PREPA MARG'!AB:AB),""))</f>
        <v/>
      </c>
      <c r="AB1258" t="str">
        <f>IF(U1258="","",IF(U1258="CAMV REEL",SUMIF('[3]Correpondance  PREPA MARG'!A:A,'Prépa marge'!T1258,'[3]Correpondance  PREPA MARG'!BB:BB),""))</f>
        <v/>
      </c>
      <c r="AC1258" t="str">
        <f>IF(U1258="","",IF(U1258="démarque connue (valeur)",SUMIF('[3]Correpondance  PREPA MARG'!A:A,'Prépa marge'!T1258,'[3]Correpondance  PREPA MARG'!DO:DO),""))</f>
        <v/>
      </c>
      <c r="AD1258" s="2" t="str">
        <f t="shared" si="699"/>
        <v/>
      </c>
      <c r="AF1258" t="s">
        <v>20</v>
      </c>
    </row>
    <row r="1259" spans="1:32">
      <c r="A1259" s="23"/>
      <c r="B1259" s="23"/>
      <c r="C1259" s="30" t="s">
        <v>39</v>
      </c>
      <c r="D1259" s="105"/>
      <c r="E1259" s="105"/>
      <c r="F1259" s="105"/>
      <c r="G1259" s="105"/>
      <c r="H1259" s="105"/>
      <c r="I1259" s="105"/>
      <c r="J1259" s="105"/>
      <c r="K1259" s="105"/>
      <c r="L1259" s="105"/>
      <c r="M1259" s="105"/>
      <c r="N1259" s="105"/>
      <c r="O1259" s="105"/>
      <c r="P1259" s="32"/>
      <c r="Q1259" s="23"/>
      <c r="R1259" s="33" t="s">
        <v>20</v>
      </c>
      <c r="S1259" s="92"/>
      <c r="T1259" s="23" t="str">
        <f>IF(COUNTIF('[3]Correpondance  PREPA MARG'!A:A,'Prépa marge'!C1259)=0,IF(U1258="démarque connue (valeur)","",T1258),'Prépa marge'!C1259)</f>
        <v/>
      </c>
      <c r="U1259" s="23" t="str">
        <f t="shared" si="700"/>
        <v/>
      </c>
      <c r="V1259" t="str">
        <f>IF(U1259="","",IF(U1259="CA HT",SUMIF('[3]Correpondance  PREPA MARG'!A:A,'Prépa marge'!T1259,'[3]Correpondance  PREPA MARG'!CO:CO),""))</f>
        <v/>
      </c>
      <c r="W1259" t="str">
        <f t="shared" si="697"/>
        <v/>
      </c>
      <c r="X1259" t="str">
        <f>IF(U1259="","",IF(AND(U1259="Marge ABACO (valeur)",X1253=""),SUMIF('[3]Correpondance  PREPA MARG'!A:A,'Prépa marge'!T1259,'[3]Correpondance  PREPA MARG'!DB:DB),""))</f>
        <v/>
      </c>
      <c r="Y1259" t="str">
        <f>IF(U1259="","",IF(U1259="Frais accessoires",SUMIF('[3]Correpondance  PREPA MARG'!A:A,'Prépa marge'!T1259,'[3]Correpondance  PREPA MARG'!AO:AO),""))</f>
        <v/>
      </c>
      <c r="Z1259" t="str">
        <f>IF(U1259="","",IF(U1259="Cotisation Centrale",SUMIF('[3]Correpondance  PREPA MARG'!A:A,'Prépa marge'!T1259,'[3]Correpondance  PREPA MARG'!BO:BO),""))</f>
        <v/>
      </c>
      <c r="AA1259" t="str">
        <f>IF(U1259="","",IF(U1259="CA HT REEL",SUMIF('[3]Correpondance  PREPA MARG'!A:A,'Prépa marge'!T1259,'[3]Correpondance  PREPA MARG'!AB:AB),""))</f>
        <v/>
      </c>
      <c r="AB1259" t="str">
        <f>IF(U1259="","",IF(U1259="CAMV REEL",SUMIF('[3]Correpondance  PREPA MARG'!A:A,'Prépa marge'!T1259,'[3]Correpondance  PREPA MARG'!BB:BB),""))</f>
        <v/>
      </c>
      <c r="AC1259" t="str">
        <f>IF(U1259="","",IF(U1259="démarque connue (valeur)",SUMIF('[3]Correpondance  PREPA MARG'!A:A,'Prépa marge'!T1259,'[3]Correpondance  PREPA MARG'!DO:DO),""))</f>
        <v/>
      </c>
      <c r="AD1259" s="2" t="str">
        <f t="shared" si="699"/>
        <v/>
      </c>
      <c r="AF1259" t="s">
        <v>20</v>
      </c>
    </row>
    <row r="1260" spans="1:32">
      <c r="A1260" s="23"/>
      <c r="B1260" s="23"/>
      <c r="C1260" s="106" t="s">
        <v>40</v>
      </c>
      <c r="D1260" s="107">
        <f t="shared" ref="D1260:L1260" si="716">IF(D1239&lt;&gt;0,D1255/D1239,0)</f>
        <v>0</v>
      </c>
      <c r="E1260" s="107">
        <f t="shared" si="716"/>
        <v>0</v>
      </c>
      <c r="F1260" s="107">
        <f t="shared" si="716"/>
        <v>0</v>
      </c>
      <c r="G1260" s="107">
        <f t="shared" si="716"/>
        <v>0</v>
      </c>
      <c r="H1260" s="107">
        <f t="shared" si="716"/>
        <v>0</v>
      </c>
      <c r="I1260" s="107">
        <f t="shared" si="716"/>
        <v>0</v>
      </c>
      <c r="J1260" s="107">
        <f t="shared" si="716"/>
        <v>0</v>
      </c>
      <c r="K1260" s="107">
        <f t="shared" si="716"/>
        <v>0</v>
      </c>
      <c r="L1260" s="107">
        <f t="shared" si="716"/>
        <v>0</v>
      </c>
      <c r="M1260" s="107">
        <f>IF(M1239&lt;&gt;0,M1255/M1239,0)</f>
        <v>0</v>
      </c>
      <c r="N1260" s="107">
        <f>IF(N1239&lt;&gt;0,N1255/N1239,0)</f>
        <v>0</v>
      </c>
      <c r="O1260" s="107">
        <f>IF(O1239&lt;&gt;0,O1255/O1239,0)</f>
        <v>0</v>
      </c>
      <c r="P1260" s="107">
        <f>IF(P1239&lt;&gt;0,P1255/P1239,0)</f>
        <v>0</v>
      </c>
      <c r="Q1260" s="23"/>
      <c r="R1260" s="108" t="s">
        <v>20</v>
      </c>
      <c r="S1260" s="92"/>
      <c r="T1260" s="23" t="str">
        <f>IF(COUNTIF('[3]Correpondance  PREPA MARG'!A:A,'Prépa marge'!C1260)=0,IF(U1259="démarque connue (valeur)","",T1259),'Prépa marge'!C1260)</f>
        <v/>
      </c>
      <c r="U1260" s="23" t="str">
        <f t="shared" si="700"/>
        <v/>
      </c>
      <c r="V1260" t="str">
        <f>IF(U1260="","",IF(U1260="CA HT",SUMIF('[3]Correpondance  PREPA MARG'!A:A,'Prépa marge'!T1260,'[3]Correpondance  PREPA MARG'!CO:CO),""))</f>
        <v/>
      </c>
      <c r="W1260" t="str">
        <f t="shared" si="697"/>
        <v/>
      </c>
      <c r="X1260" t="str">
        <f>IF(U1260="","",IF(AND(U1260="Marge ABACO (valeur)",X1254=""),SUMIF('[3]Correpondance  PREPA MARG'!A:A,'Prépa marge'!T1260,'[3]Correpondance  PREPA MARG'!DB:DB),""))</f>
        <v/>
      </c>
      <c r="Y1260" t="str">
        <f>IF(U1260="","",IF(U1260="Frais accessoires",SUMIF('[3]Correpondance  PREPA MARG'!A:A,'Prépa marge'!T1260,'[3]Correpondance  PREPA MARG'!AO:AO),""))</f>
        <v/>
      </c>
      <c r="Z1260" t="str">
        <f>IF(U1260="","",IF(U1260="Cotisation Centrale",SUMIF('[3]Correpondance  PREPA MARG'!A:A,'Prépa marge'!T1260,'[3]Correpondance  PREPA MARG'!BO:BO),""))</f>
        <v/>
      </c>
      <c r="AA1260" t="str">
        <f>IF(U1260="","",IF(U1260="CA HT REEL",SUMIF('[3]Correpondance  PREPA MARG'!A:A,'Prépa marge'!T1260,'[3]Correpondance  PREPA MARG'!AB:AB),""))</f>
        <v/>
      </c>
      <c r="AB1260" t="str">
        <f>IF(U1260="","",IF(U1260="CAMV REEL",SUMIF('[3]Correpondance  PREPA MARG'!A:A,'Prépa marge'!T1260,'[3]Correpondance  PREPA MARG'!BB:BB),""))</f>
        <v/>
      </c>
      <c r="AC1260" t="str">
        <f>IF(U1260="","",IF(U1260="démarque connue (valeur)",SUMIF('[3]Correpondance  PREPA MARG'!A:A,'Prépa marge'!T1260,'[3]Correpondance  PREPA MARG'!DO:DO),""))</f>
        <v/>
      </c>
      <c r="AD1260" s="2" t="str">
        <f t="shared" si="699"/>
        <v/>
      </c>
      <c r="AF1260" t="s">
        <v>20</v>
      </c>
    </row>
    <row r="1261" spans="1:32">
      <c r="A1261" s="23"/>
      <c r="B1261" s="23"/>
      <c r="C1261" s="109" t="s">
        <v>41</v>
      </c>
      <c r="D1261" s="110">
        <f>D1255</f>
        <v>0</v>
      </c>
      <c r="E1261" s="110">
        <f t="shared" ref="E1261:L1261" si="717">D1261+E1255</f>
        <v>0</v>
      </c>
      <c r="F1261" s="110">
        <f t="shared" si="717"/>
        <v>0</v>
      </c>
      <c r="G1261" s="110">
        <f t="shared" si="717"/>
        <v>0</v>
      </c>
      <c r="H1261" s="110">
        <f t="shared" si="717"/>
        <v>0</v>
      </c>
      <c r="I1261" s="110">
        <f t="shared" si="717"/>
        <v>0</v>
      </c>
      <c r="J1261" s="110">
        <f t="shared" si="717"/>
        <v>0</v>
      </c>
      <c r="K1261" s="110">
        <f t="shared" si="717"/>
        <v>0</v>
      </c>
      <c r="L1261" s="110">
        <f t="shared" si="717"/>
        <v>0</v>
      </c>
      <c r="M1261" s="110">
        <f>L1261+M1255</f>
        <v>0</v>
      </c>
      <c r="N1261" s="110">
        <f>M1261+N1255</f>
        <v>0</v>
      </c>
      <c r="O1261" s="110">
        <f>N1261+O1255</f>
        <v>0</v>
      </c>
      <c r="P1261" s="111"/>
      <c r="Q1261" s="23"/>
      <c r="R1261" s="112" t="s">
        <v>20</v>
      </c>
      <c r="S1261" s="92"/>
      <c r="T1261" s="23" t="str">
        <f>IF(COUNTIF('[3]Correpondance  PREPA MARG'!A:A,'Prépa marge'!C1261)=0,IF(U1260="démarque connue (valeur)","",T1260),'Prépa marge'!C1261)</f>
        <v/>
      </c>
      <c r="U1261" s="23" t="str">
        <f t="shared" si="700"/>
        <v/>
      </c>
      <c r="V1261" t="str">
        <f>IF(U1261="","",IF(U1261="CA HT",SUMIF('[3]Correpondance  PREPA MARG'!A:A,'Prépa marge'!T1261,'[3]Correpondance  PREPA MARG'!CO:CO),""))</f>
        <v/>
      </c>
      <c r="W1261" t="str">
        <f t="shared" si="697"/>
        <v/>
      </c>
      <c r="X1261" t="str">
        <f>IF(U1261="","",IF(AND(U1261="Marge ABACO (valeur)",X1255=""),SUMIF('[3]Correpondance  PREPA MARG'!A:A,'Prépa marge'!T1261,'[3]Correpondance  PREPA MARG'!DB:DB),""))</f>
        <v/>
      </c>
      <c r="Y1261" t="str">
        <f>IF(U1261="","",IF(U1261="Frais accessoires",SUMIF('[3]Correpondance  PREPA MARG'!A:A,'Prépa marge'!T1261,'[3]Correpondance  PREPA MARG'!AO:AO),""))</f>
        <v/>
      </c>
      <c r="Z1261" t="str">
        <f>IF(U1261="","",IF(U1261="Cotisation Centrale",SUMIF('[3]Correpondance  PREPA MARG'!A:A,'Prépa marge'!T1261,'[3]Correpondance  PREPA MARG'!BO:BO),""))</f>
        <v/>
      </c>
      <c r="AA1261" t="str">
        <f>IF(U1261="","",IF(U1261="CA HT REEL",SUMIF('[3]Correpondance  PREPA MARG'!A:A,'Prépa marge'!T1261,'[3]Correpondance  PREPA MARG'!AB:AB),""))</f>
        <v/>
      </c>
      <c r="AB1261" t="str">
        <f>IF(U1261="","",IF(U1261="CAMV REEL",SUMIF('[3]Correpondance  PREPA MARG'!A:A,'Prépa marge'!T1261,'[3]Correpondance  PREPA MARG'!BB:BB),""))</f>
        <v/>
      </c>
      <c r="AC1261" t="str">
        <f>IF(U1261="","",IF(U1261="démarque connue (valeur)",SUMIF('[3]Correpondance  PREPA MARG'!A:A,'Prépa marge'!T1261,'[3]Correpondance  PREPA MARG'!DO:DO),""))</f>
        <v/>
      </c>
      <c r="AD1261" s="2" t="str">
        <f t="shared" si="699"/>
        <v/>
      </c>
      <c r="AF1261" t="s">
        <v>20</v>
      </c>
    </row>
    <row r="1262" spans="1:32">
      <c r="A1262" s="23"/>
      <c r="B1262" s="23"/>
      <c r="C1262" s="109" t="s">
        <v>42</v>
      </c>
      <c r="D1262" s="110">
        <f>D1239</f>
        <v>0</v>
      </c>
      <c r="E1262" s="110">
        <f t="shared" ref="E1262:L1262" si="718">D1262+E1239</f>
        <v>0</v>
      </c>
      <c r="F1262" s="110">
        <f t="shared" si="718"/>
        <v>0</v>
      </c>
      <c r="G1262" s="110">
        <f t="shared" si="718"/>
        <v>0</v>
      </c>
      <c r="H1262" s="110">
        <f t="shared" si="718"/>
        <v>0</v>
      </c>
      <c r="I1262" s="110">
        <f t="shared" si="718"/>
        <v>0</v>
      </c>
      <c r="J1262" s="110">
        <f t="shared" si="718"/>
        <v>0</v>
      </c>
      <c r="K1262" s="110">
        <f t="shared" si="718"/>
        <v>0</v>
      </c>
      <c r="L1262" s="110">
        <f t="shared" si="718"/>
        <v>0</v>
      </c>
      <c r="M1262" s="110">
        <f>L1262+M1239</f>
        <v>0</v>
      </c>
      <c r="N1262" s="110">
        <f>M1262+N1239</f>
        <v>0</v>
      </c>
      <c r="O1262" s="110">
        <f>N1262+O1239</f>
        <v>0</v>
      </c>
      <c r="P1262" s="111"/>
      <c r="Q1262" s="23"/>
      <c r="R1262" s="112" t="s">
        <v>20</v>
      </c>
      <c r="S1262" s="92"/>
      <c r="T1262" s="23" t="str">
        <f>IF(COUNTIF('[3]Correpondance  PREPA MARG'!A:A,'Prépa marge'!C1262)=0,IF(U1261="démarque connue (valeur)","",T1261),'Prépa marge'!C1262)</f>
        <v/>
      </c>
      <c r="U1262" s="23" t="str">
        <f t="shared" si="700"/>
        <v/>
      </c>
      <c r="V1262" t="str">
        <f>IF(U1262="","",IF(U1262="CA HT",SUMIF('[3]Correpondance  PREPA MARG'!A:A,'Prépa marge'!T1262,'[3]Correpondance  PREPA MARG'!CO:CO),""))</f>
        <v/>
      </c>
      <c r="W1262" t="str">
        <f t="shared" si="697"/>
        <v/>
      </c>
      <c r="X1262" t="str">
        <f>IF(U1262="","",IF(AND(U1262="Marge ABACO (valeur)",X1256=""),SUMIF('[3]Correpondance  PREPA MARG'!A:A,'Prépa marge'!T1262,'[3]Correpondance  PREPA MARG'!DB:DB),""))</f>
        <v/>
      </c>
      <c r="Y1262" t="str">
        <f>IF(U1262="","",IF(U1262="Frais accessoires",SUMIF('[3]Correpondance  PREPA MARG'!A:A,'Prépa marge'!T1262,'[3]Correpondance  PREPA MARG'!AO:AO),""))</f>
        <v/>
      </c>
      <c r="Z1262" t="str">
        <f>IF(U1262="","",IF(U1262="Cotisation Centrale",SUMIF('[3]Correpondance  PREPA MARG'!A:A,'Prépa marge'!T1262,'[3]Correpondance  PREPA MARG'!BO:BO),""))</f>
        <v/>
      </c>
      <c r="AA1262" t="str">
        <f>IF(U1262="","",IF(U1262="CA HT REEL",SUMIF('[3]Correpondance  PREPA MARG'!A:A,'Prépa marge'!T1262,'[3]Correpondance  PREPA MARG'!AB:AB),""))</f>
        <v/>
      </c>
      <c r="AB1262" t="str">
        <f>IF(U1262="","",IF(U1262="CAMV REEL",SUMIF('[3]Correpondance  PREPA MARG'!A:A,'Prépa marge'!T1262,'[3]Correpondance  PREPA MARG'!BB:BB),""))</f>
        <v/>
      </c>
      <c r="AC1262" t="str">
        <f>IF(U1262="","",IF(U1262="démarque connue (valeur)",SUMIF('[3]Correpondance  PREPA MARG'!A:A,'Prépa marge'!T1262,'[3]Correpondance  PREPA MARG'!DO:DO),""))</f>
        <v/>
      </c>
      <c r="AD1262" s="2" t="str">
        <f t="shared" si="699"/>
        <v/>
      </c>
      <c r="AF1262" t="s">
        <v>20</v>
      </c>
    </row>
    <row r="1263" spans="1:32" ht="15.75" thickBot="1">
      <c r="A1263" s="23"/>
      <c r="B1263" s="23"/>
      <c r="C1263" s="113" t="s">
        <v>43</v>
      </c>
      <c r="D1263" s="114">
        <f>D1260</f>
        <v>0</v>
      </c>
      <c r="E1263" s="114">
        <f t="shared" ref="E1263:L1263" si="719">IF(E1239&lt;&gt;0,E1261/E1262,0)</f>
        <v>0</v>
      </c>
      <c r="F1263" s="114">
        <f t="shared" si="719"/>
        <v>0</v>
      </c>
      <c r="G1263" s="114">
        <f t="shared" si="719"/>
        <v>0</v>
      </c>
      <c r="H1263" s="114">
        <f t="shared" si="719"/>
        <v>0</v>
      </c>
      <c r="I1263" s="114">
        <f t="shared" si="719"/>
        <v>0</v>
      </c>
      <c r="J1263" s="114">
        <f t="shared" si="719"/>
        <v>0</v>
      </c>
      <c r="K1263" s="114">
        <f t="shared" si="719"/>
        <v>0</v>
      </c>
      <c r="L1263" s="114">
        <f t="shared" si="719"/>
        <v>0</v>
      </c>
      <c r="M1263" s="114">
        <f>IF(M1239&lt;&gt;0,M1261/M1262,0)</f>
        <v>0</v>
      </c>
      <c r="N1263" s="114">
        <f>IF(N1239&lt;&gt;0,N1261/N1262,0)</f>
        <v>0</v>
      </c>
      <c r="O1263" s="114">
        <f>IF(O1239&lt;&gt;0,O1261/O1262,0)</f>
        <v>0</v>
      </c>
      <c r="P1263" s="115"/>
      <c r="Q1263" s="23"/>
      <c r="R1263" s="116" t="s">
        <v>20</v>
      </c>
      <c r="S1263" s="92"/>
      <c r="T1263" s="23" t="str">
        <f>IF(COUNTIF('[3]Correpondance  PREPA MARG'!A:A,'Prépa marge'!C1263)=0,IF(U1262="démarque connue (valeur)","",T1262),'Prépa marge'!C1263)</f>
        <v/>
      </c>
      <c r="U1263" s="23" t="str">
        <f t="shared" si="700"/>
        <v/>
      </c>
      <c r="V1263" t="str">
        <f>IF(U1263="","",IF(U1263="CA HT",SUMIF('[3]Correpondance  PREPA MARG'!A:A,'Prépa marge'!T1263,'[3]Correpondance  PREPA MARG'!CO:CO),""))</f>
        <v/>
      </c>
      <c r="W1263" t="str">
        <f t="shared" si="697"/>
        <v/>
      </c>
      <c r="X1263" t="str">
        <f>IF(U1263="","",IF(AND(U1263="Marge ABACO (valeur)",X1257=""),SUMIF('[3]Correpondance  PREPA MARG'!A:A,'Prépa marge'!T1263,'[3]Correpondance  PREPA MARG'!DB:DB),""))</f>
        <v/>
      </c>
      <c r="Y1263" t="str">
        <f>IF(U1263="","",IF(U1263="Frais accessoires",SUMIF('[3]Correpondance  PREPA MARG'!A:A,'Prépa marge'!T1263,'[3]Correpondance  PREPA MARG'!AO:AO),""))</f>
        <v/>
      </c>
      <c r="Z1263" t="str">
        <f>IF(U1263="","",IF(U1263="Cotisation Centrale",SUMIF('[3]Correpondance  PREPA MARG'!A:A,'Prépa marge'!T1263,'[3]Correpondance  PREPA MARG'!BO:BO),""))</f>
        <v/>
      </c>
      <c r="AA1263" t="str">
        <f>IF(U1263="","",IF(U1263="CA HT REEL",SUMIF('[3]Correpondance  PREPA MARG'!A:A,'Prépa marge'!T1263,'[3]Correpondance  PREPA MARG'!AB:AB),""))</f>
        <v/>
      </c>
      <c r="AB1263" t="str">
        <f>IF(U1263="","",IF(U1263="CAMV REEL",SUMIF('[3]Correpondance  PREPA MARG'!A:A,'Prépa marge'!T1263,'[3]Correpondance  PREPA MARG'!BB:BB),""))</f>
        <v/>
      </c>
      <c r="AC1263" t="str">
        <f>IF(U1263="","",IF(U1263="démarque connue (valeur)",SUMIF('[3]Correpondance  PREPA MARG'!A:A,'Prépa marge'!T1263,'[3]Correpondance  PREPA MARG'!DO:DO),""))</f>
        <v/>
      </c>
      <c r="AD1263" s="2" t="str">
        <f t="shared" si="699"/>
        <v/>
      </c>
      <c r="AF1263" t="s">
        <v>20</v>
      </c>
    </row>
    <row r="1264" spans="1:32" ht="15.75" thickBot="1">
      <c r="A1264" s="23"/>
      <c r="B1264" s="23"/>
      <c r="C1264" s="117" t="s">
        <v>44</v>
      </c>
      <c r="D1264" s="119" t="s">
        <v>11</v>
      </c>
      <c r="E1264" s="119" t="s">
        <v>11</v>
      </c>
      <c r="F1264" s="119" t="s">
        <v>11</v>
      </c>
      <c r="G1264" s="119" t="s">
        <v>11</v>
      </c>
      <c r="H1264" s="119" t="s">
        <v>11</v>
      </c>
      <c r="I1264" s="119" t="s">
        <v>14</v>
      </c>
      <c r="J1264" s="119" t="s">
        <v>11</v>
      </c>
      <c r="K1264" s="119" t="s">
        <v>11</v>
      </c>
      <c r="L1264" s="119" t="s">
        <v>11</v>
      </c>
      <c r="M1264" s="119" t="s">
        <v>11</v>
      </c>
      <c r="N1264" s="119" t="s">
        <v>11</v>
      </c>
      <c r="O1264" s="119" t="s">
        <v>14</v>
      </c>
      <c r="P1264" s="120" t="s">
        <v>14</v>
      </c>
      <c r="Q1264" s="23"/>
      <c r="R1264" s="121" t="s">
        <v>20</v>
      </c>
      <c r="S1264" s="92"/>
      <c r="T1264" s="23" t="str">
        <f>IF(COUNTIF('[3]Correpondance  PREPA MARG'!A:A,'Prépa marge'!C1264)=0,IF(U1263="démarque connue (valeur)","",T1263),'Prépa marge'!C1264)</f>
        <v/>
      </c>
      <c r="U1264" s="23" t="str">
        <f t="shared" si="700"/>
        <v/>
      </c>
      <c r="V1264" t="str">
        <f>IF(U1264="","",IF(U1264="CA HT",SUMIF('[3]Correpondance  PREPA MARG'!A:A,'Prépa marge'!T1264,'[3]Correpondance  PREPA MARG'!CO:CO),""))</f>
        <v/>
      </c>
      <c r="W1264" t="str">
        <f t="shared" si="697"/>
        <v/>
      </c>
      <c r="X1264" t="str">
        <f>IF(U1264="","",IF(AND(U1264="Marge ABACO (valeur)",X1258=""),SUMIF('[3]Correpondance  PREPA MARG'!A:A,'Prépa marge'!T1264,'[3]Correpondance  PREPA MARG'!DB:DB),""))</f>
        <v/>
      </c>
      <c r="Y1264" t="str">
        <f>IF(U1264="","",IF(U1264="Frais accessoires",SUMIF('[3]Correpondance  PREPA MARG'!A:A,'Prépa marge'!T1264,'[3]Correpondance  PREPA MARG'!AO:AO),""))</f>
        <v/>
      </c>
      <c r="Z1264" t="str">
        <f>IF(U1264="","",IF(U1264="Cotisation Centrale",SUMIF('[3]Correpondance  PREPA MARG'!A:A,'Prépa marge'!T1264,'[3]Correpondance  PREPA MARG'!BO:BO),""))</f>
        <v/>
      </c>
      <c r="AA1264" t="str">
        <f>IF(U1264="","",IF(U1264="CA HT REEL",SUMIF('[3]Correpondance  PREPA MARG'!A:A,'Prépa marge'!T1264,'[3]Correpondance  PREPA MARG'!AB:AB),""))</f>
        <v/>
      </c>
      <c r="AB1264" t="str">
        <f>IF(U1264="","",IF(U1264="CAMV REEL",SUMIF('[3]Correpondance  PREPA MARG'!A:A,'Prépa marge'!T1264,'[3]Correpondance  PREPA MARG'!BB:BB),""))</f>
        <v/>
      </c>
      <c r="AC1264" t="str">
        <f>IF(U1264="","",IF(U1264="démarque connue (valeur)",SUMIF('[3]Correpondance  PREPA MARG'!A:A,'Prépa marge'!T1264,'[3]Correpondance  PREPA MARG'!DO:DO),""))</f>
        <v/>
      </c>
      <c r="AD1264" s="2" t="str">
        <f t="shared" si="699"/>
        <v/>
      </c>
      <c r="AF1264" t="s">
        <v>20</v>
      </c>
    </row>
    <row r="1265" spans="1:32">
      <c r="A1265" s="23"/>
      <c r="B1265" s="23"/>
      <c r="C1265" s="23"/>
      <c r="D1265" s="23"/>
      <c r="E1265" s="23"/>
      <c r="F1265" s="23"/>
      <c r="G1265" s="23"/>
      <c r="H1265" s="23"/>
      <c r="I1265" s="23"/>
      <c r="J1265" s="23"/>
      <c r="K1265" s="23"/>
      <c r="L1265" s="23"/>
      <c r="M1265" s="23"/>
      <c r="N1265" s="23"/>
      <c r="O1265" s="23"/>
      <c r="P1265" s="23"/>
      <c r="Q1265" s="23"/>
      <c r="R1265" s="29" t="s">
        <v>20</v>
      </c>
      <c r="S1265" s="92"/>
      <c r="T1265" s="23" t="str">
        <f>IF(COUNTIF('[3]Correpondance  PREPA MARG'!A:A,'Prépa marge'!C1265)=0,IF(U1264="démarque connue (valeur)","",T1264),'Prépa marge'!C1265)</f>
        <v/>
      </c>
      <c r="U1265" s="23" t="str">
        <f t="shared" si="700"/>
        <v/>
      </c>
      <c r="V1265" t="str">
        <f>IF(U1265="","",IF(U1265="CA HT",SUMIF('[3]Correpondance  PREPA MARG'!A:A,'Prépa marge'!T1265,'[3]Correpondance  PREPA MARG'!CO:CO),""))</f>
        <v/>
      </c>
      <c r="W1265" t="str">
        <f t="shared" si="697"/>
        <v/>
      </c>
      <c r="X1265" t="str">
        <f>IF(U1265="","",IF(AND(U1265="Marge ABACO (valeur)",X1259=""),SUMIF('[3]Correpondance  PREPA MARG'!A:A,'Prépa marge'!T1265,'[3]Correpondance  PREPA MARG'!DB:DB),""))</f>
        <v/>
      </c>
      <c r="Y1265" t="str">
        <f>IF(U1265="","",IF(U1265="Frais accessoires",SUMIF('[3]Correpondance  PREPA MARG'!A:A,'Prépa marge'!T1265,'[3]Correpondance  PREPA MARG'!AO:AO),""))</f>
        <v/>
      </c>
      <c r="Z1265" t="str">
        <f>IF(U1265="","",IF(U1265="Cotisation Centrale",SUMIF('[3]Correpondance  PREPA MARG'!A:A,'Prépa marge'!T1265,'[3]Correpondance  PREPA MARG'!BO:BO),""))</f>
        <v/>
      </c>
      <c r="AA1265" t="str">
        <f>IF(U1265="","",IF(U1265="CA HT REEL",SUMIF('[3]Correpondance  PREPA MARG'!A:A,'Prépa marge'!T1265,'[3]Correpondance  PREPA MARG'!AB:AB),""))</f>
        <v/>
      </c>
      <c r="AB1265" t="str">
        <f>IF(U1265="","",IF(U1265="CAMV REEL",SUMIF('[3]Correpondance  PREPA MARG'!A:A,'Prépa marge'!T1265,'[3]Correpondance  PREPA MARG'!BB:BB),""))</f>
        <v/>
      </c>
      <c r="AC1265" t="str">
        <f>IF(U1265="","",IF(U1265="démarque connue (valeur)",SUMIF('[3]Correpondance  PREPA MARG'!A:A,'Prépa marge'!T1265,'[3]Correpondance  PREPA MARG'!DO:DO),""))</f>
        <v/>
      </c>
      <c r="AD1265" s="2" t="str">
        <f t="shared" si="699"/>
        <v/>
      </c>
      <c r="AF1265" t="s">
        <v>20</v>
      </c>
    </row>
    <row r="1266" spans="1:32">
      <c r="A1266" s="23"/>
      <c r="B1266" s="23"/>
      <c r="C1266" s="24" t="str">
        <f>[2]Rens!$C$46</f>
        <v>Textile</v>
      </c>
      <c r="D1266" s="26">
        <f>+D1224</f>
        <v>41943</v>
      </c>
      <c r="E1266" s="26">
        <f t="shared" ref="E1266:L1266" si="720">DATE(YEAR(D1266),MONTH(D1266)+2,0)</f>
        <v>41973</v>
      </c>
      <c r="F1266" s="26">
        <f t="shared" si="720"/>
        <v>42004</v>
      </c>
      <c r="G1266" s="26">
        <f t="shared" si="720"/>
        <v>42035</v>
      </c>
      <c r="H1266" s="26">
        <f t="shared" si="720"/>
        <v>42063</v>
      </c>
      <c r="I1266" s="26">
        <f t="shared" si="720"/>
        <v>42094</v>
      </c>
      <c r="J1266" s="26">
        <f t="shared" si="720"/>
        <v>42124</v>
      </c>
      <c r="K1266" s="26">
        <f t="shared" si="720"/>
        <v>42155</v>
      </c>
      <c r="L1266" s="26">
        <f t="shared" si="720"/>
        <v>42185</v>
      </c>
      <c r="M1266" s="26">
        <f>DATE(YEAR(L1266),MONTH(L1266)+2,0)</f>
        <v>42216</v>
      </c>
      <c r="N1266" s="26">
        <f>DATE(YEAR(M1266),MONTH(M1266)+2,0)</f>
        <v>42247</v>
      </c>
      <c r="O1266" s="26">
        <f>DATE(YEAR(N1266),MONTH(N1266)+2,0)</f>
        <v>42277</v>
      </c>
      <c r="P1266" s="27" t="s">
        <v>16</v>
      </c>
      <c r="Q1266" s="23"/>
      <c r="R1266" s="28" t="s">
        <v>20</v>
      </c>
      <c r="S1266" s="23"/>
      <c r="T1266" s="23" t="str">
        <f>IF(COUNTIF('[3]Correpondance  PREPA MARG'!A:A,'Prépa marge'!C1266)=0,IF(U1265="démarque connue (valeur)","",T1265),'Prépa marge'!C1266)</f>
        <v>Textile</v>
      </c>
      <c r="U1266" s="23" t="str">
        <f t="shared" si="700"/>
        <v/>
      </c>
      <c r="V1266" t="str">
        <f>IF(U1266="","",IF(U1266="CA HT",SUMIF('[3]Correpondance  PREPA MARG'!A:A,'Prépa marge'!T1266,'[3]Correpondance  PREPA MARG'!CO:CO),""))</f>
        <v/>
      </c>
      <c r="W1266" t="str">
        <f t="shared" si="697"/>
        <v/>
      </c>
      <c r="X1266" t="str">
        <f>IF(U1266="","",IF(AND(U1266="Marge ABACO (valeur)",X1260=""),SUMIF('[3]Correpondance  PREPA MARG'!A:A,'Prépa marge'!T1266,'[3]Correpondance  PREPA MARG'!DB:DB),""))</f>
        <v/>
      </c>
      <c r="Y1266" t="str">
        <f>IF(U1266="","",IF(U1266="Frais accessoires",SUMIF('[3]Correpondance  PREPA MARG'!A:A,'Prépa marge'!T1266,'[3]Correpondance  PREPA MARG'!AO:AO),""))</f>
        <v/>
      </c>
      <c r="Z1266" t="str">
        <f>IF(U1266="","",IF(U1266="Cotisation Centrale",SUMIF('[3]Correpondance  PREPA MARG'!A:A,'Prépa marge'!T1266,'[3]Correpondance  PREPA MARG'!BO:BO),""))</f>
        <v/>
      </c>
      <c r="AA1266" t="str">
        <f>IF(U1266="","",IF(U1266="CA HT REEL",SUMIF('[3]Correpondance  PREPA MARG'!A:A,'Prépa marge'!T1266,'[3]Correpondance  PREPA MARG'!AB:AB),""))</f>
        <v/>
      </c>
      <c r="AB1266" t="str">
        <f>IF(U1266="","",IF(U1266="CAMV REEL",SUMIF('[3]Correpondance  PREPA MARG'!A:A,'Prépa marge'!T1266,'[3]Correpondance  PREPA MARG'!BB:BB),""))</f>
        <v/>
      </c>
      <c r="AC1266" t="str">
        <f>IF(U1266="","",IF(U1266="démarque connue (valeur)",SUMIF('[3]Correpondance  PREPA MARG'!A:A,'Prépa marge'!T1266,'[3]Correpondance  PREPA MARG'!DO:DO),""))</f>
        <v/>
      </c>
      <c r="AD1266" s="2" t="str">
        <f t="shared" si="699"/>
        <v/>
      </c>
      <c r="AF1266" t="s">
        <v>20</v>
      </c>
    </row>
    <row r="1267" spans="1:32">
      <c r="A1267" s="23"/>
      <c r="B1267" s="23"/>
      <c r="C1267" s="23"/>
      <c r="D1267" s="23"/>
      <c r="E1267" s="23"/>
      <c r="F1267" s="23"/>
      <c r="G1267" s="23"/>
      <c r="H1267" s="23"/>
      <c r="I1267" s="23"/>
      <c r="J1267" s="23"/>
      <c r="K1267" s="23"/>
      <c r="L1267" s="23"/>
      <c r="M1267" s="23"/>
      <c r="N1267" s="23"/>
      <c r="O1267" s="23"/>
      <c r="P1267" s="23"/>
      <c r="Q1267" s="23"/>
      <c r="R1267" s="29" t="s">
        <v>20</v>
      </c>
      <c r="S1267" s="23"/>
      <c r="T1267" s="23" t="str">
        <f>IF(COUNTIF('[3]Correpondance  PREPA MARG'!A:A,'Prépa marge'!C1267)=0,IF(U1266="démarque connue (valeur)","",T1266),'Prépa marge'!C1267)</f>
        <v>Textile</v>
      </c>
      <c r="U1267" s="23" t="str">
        <f t="shared" si="700"/>
        <v/>
      </c>
      <c r="V1267" t="str">
        <f>IF(U1267="","",IF(U1267="CA HT",SUMIF('[3]Correpondance  PREPA MARG'!A:A,'Prépa marge'!T1267,'[3]Correpondance  PREPA MARG'!CO:CO),""))</f>
        <v/>
      </c>
      <c r="W1267" t="str">
        <f t="shared" si="697"/>
        <v/>
      </c>
      <c r="X1267" t="str">
        <f>IF(U1267="","",IF(AND(U1267="Marge ABACO (valeur)",X1261=""),SUMIF('[3]Correpondance  PREPA MARG'!A:A,'Prépa marge'!T1267,'[3]Correpondance  PREPA MARG'!DB:DB),""))</f>
        <v/>
      </c>
      <c r="Y1267" t="str">
        <f>IF(U1267="","",IF(U1267="Frais accessoires",SUMIF('[3]Correpondance  PREPA MARG'!A:A,'Prépa marge'!T1267,'[3]Correpondance  PREPA MARG'!AO:AO),""))</f>
        <v/>
      </c>
      <c r="Z1267" t="str">
        <f>IF(U1267="","",IF(U1267="Cotisation Centrale",SUMIF('[3]Correpondance  PREPA MARG'!A:A,'Prépa marge'!T1267,'[3]Correpondance  PREPA MARG'!BO:BO),""))</f>
        <v/>
      </c>
      <c r="AA1267" t="str">
        <f>IF(U1267="","",IF(U1267="CA HT REEL",SUMIF('[3]Correpondance  PREPA MARG'!A:A,'Prépa marge'!T1267,'[3]Correpondance  PREPA MARG'!AB:AB),""))</f>
        <v/>
      </c>
      <c r="AB1267" t="str">
        <f>IF(U1267="","",IF(U1267="CAMV REEL",SUMIF('[3]Correpondance  PREPA MARG'!A:A,'Prépa marge'!T1267,'[3]Correpondance  PREPA MARG'!BB:BB),""))</f>
        <v/>
      </c>
      <c r="AC1267" t="str">
        <f>IF(U1267="","",IF(U1267="démarque connue (valeur)",SUMIF('[3]Correpondance  PREPA MARG'!A:A,'Prépa marge'!T1267,'[3]Correpondance  PREPA MARG'!DO:DO),""))</f>
        <v/>
      </c>
      <c r="AD1267" s="2" t="str">
        <f t="shared" si="699"/>
        <v/>
      </c>
      <c r="AF1267" t="s">
        <v>20</v>
      </c>
    </row>
    <row r="1268" spans="1:32" ht="15.75" thickBot="1">
      <c r="A1268" s="23"/>
      <c r="B1268" s="23"/>
      <c r="C1268" s="30" t="s">
        <v>18</v>
      </c>
      <c r="D1268" s="31"/>
      <c r="E1268" s="31"/>
      <c r="F1268" s="31"/>
      <c r="G1268" s="31"/>
      <c r="H1268" s="31"/>
      <c r="I1268" s="31"/>
      <c r="J1268" s="31"/>
      <c r="K1268" s="31"/>
      <c r="L1268" s="31"/>
      <c r="M1268" s="31"/>
      <c r="N1268" s="31"/>
      <c r="O1268" s="31"/>
      <c r="P1268" s="32"/>
      <c r="Q1268" s="23"/>
      <c r="R1268" s="33" t="s">
        <v>20</v>
      </c>
      <c r="S1268" s="23"/>
      <c r="T1268" s="23" t="str">
        <f>IF(COUNTIF('[3]Correpondance  PREPA MARG'!A:A,'Prépa marge'!C1268)=0,IF(U1267="démarque connue (valeur)","",T1267),'Prépa marge'!C1268)</f>
        <v>Textile</v>
      </c>
      <c r="U1268" s="23" t="str">
        <f t="shared" si="700"/>
        <v/>
      </c>
      <c r="V1268" t="str">
        <f>IF(U1268="","",IF(U1268="CA HT",SUMIF('[3]Correpondance  PREPA MARG'!A:A,'Prépa marge'!T1268,'[3]Correpondance  PREPA MARG'!CO:CO),""))</f>
        <v/>
      </c>
      <c r="W1268" t="str">
        <f t="shared" si="697"/>
        <v/>
      </c>
      <c r="X1268" t="str">
        <f>IF(U1268="","",IF(AND(U1268="Marge ABACO (valeur)",X1262=""),SUMIF('[3]Correpondance  PREPA MARG'!A:A,'Prépa marge'!T1268,'[3]Correpondance  PREPA MARG'!DB:DB),""))</f>
        <v/>
      </c>
      <c r="Y1268" t="str">
        <f>IF(U1268="","",IF(U1268="Frais accessoires",SUMIF('[3]Correpondance  PREPA MARG'!A:A,'Prépa marge'!T1268,'[3]Correpondance  PREPA MARG'!AO:AO),""))</f>
        <v/>
      </c>
      <c r="Z1268" t="str">
        <f>IF(U1268="","",IF(U1268="Cotisation Centrale",SUMIF('[3]Correpondance  PREPA MARG'!A:A,'Prépa marge'!T1268,'[3]Correpondance  PREPA MARG'!BO:BO),""))</f>
        <v/>
      </c>
      <c r="AA1268" t="str">
        <f>IF(U1268="","",IF(U1268="CA HT REEL",SUMIF('[3]Correpondance  PREPA MARG'!A:A,'Prépa marge'!T1268,'[3]Correpondance  PREPA MARG'!AB:AB),""))</f>
        <v/>
      </c>
      <c r="AB1268" t="str">
        <f>IF(U1268="","",IF(U1268="CAMV REEL",SUMIF('[3]Correpondance  PREPA MARG'!A:A,'Prépa marge'!T1268,'[3]Correpondance  PREPA MARG'!BB:BB),""))</f>
        <v/>
      </c>
      <c r="AC1268" t="str">
        <f>IF(U1268="","",IF(U1268="démarque connue (valeur)",SUMIF('[3]Correpondance  PREPA MARG'!A:A,'Prépa marge'!T1268,'[3]Correpondance  PREPA MARG'!DO:DO),""))</f>
        <v/>
      </c>
      <c r="AD1268" s="2" t="str">
        <f t="shared" si="699"/>
        <v/>
      </c>
      <c r="AF1268" t="s">
        <v>20</v>
      </c>
    </row>
    <row r="1269" spans="1:32">
      <c r="A1269" s="23"/>
      <c r="B1269" s="23"/>
      <c r="C1269" s="34" t="s">
        <v>0</v>
      </c>
      <c r="D1269" s="35">
        <v>91</v>
      </c>
      <c r="E1269" s="36"/>
      <c r="F1269" s="36"/>
      <c r="G1269" s="36"/>
      <c r="H1269" s="36"/>
      <c r="I1269" s="36"/>
      <c r="J1269" s="36"/>
      <c r="K1269" s="36"/>
      <c r="L1269" s="36"/>
      <c r="M1269" s="36"/>
      <c r="N1269" s="36"/>
      <c r="O1269" s="37"/>
      <c r="P1269" s="38">
        <f>SUM(D1269:O1269)</f>
        <v>91</v>
      </c>
      <c r="Q1269" s="23"/>
      <c r="R1269" s="39">
        <v>126645</v>
      </c>
      <c r="S1269" s="23"/>
      <c r="T1269" s="23" t="str">
        <f>IF(COUNTIF('[3]Correpondance  PREPA MARG'!A:A,'Prépa marge'!C1269)=0,IF(U1268="démarque connue (valeur)","",T1268),'Prépa marge'!C1269)</f>
        <v>Textile</v>
      </c>
      <c r="U1269" s="23" t="str">
        <f t="shared" si="700"/>
        <v>CA HT</v>
      </c>
      <c r="V1269">
        <f ca="1">IF(U1269="","",IF(U1269="CA HT",SUMIF('[3]Correpondance  PREPA MARG'!A:A,'Prépa marge'!T1269,'[3]Correpondance  PREPA MARG'!CO:CO),""))</f>
        <v>243</v>
      </c>
      <c r="W1269" t="str">
        <f t="shared" si="697"/>
        <v/>
      </c>
      <c r="X1269" t="str">
        <f>IF(U1269="","",IF(AND(U1269="Marge ABACO (valeur)",X1263=""),SUMIF('[3]Correpondance  PREPA MARG'!A:A,'Prépa marge'!T1269,'[3]Correpondance  PREPA MARG'!DB:DB),""))</f>
        <v/>
      </c>
      <c r="Y1269" t="str">
        <f>IF(U1269="","",IF(U1269="Frais accessoires",SUMIF('[3]Correpondance  PREPA MARG'!A:A,'Prépa marge'!T1269,'[3]Correpondance  PREPA MARG'!AO:AO),""))</f>
        <v/>
      </c>
      <c r="Z1269" t="str">
        <f>IF(U1269="","",IF(U1269="Cotisation Centrale",SUMIF('[3]Correpondance  PREPA MARG'!A:A,'Prépa marge'!T1269,'[3]Correpondance  PREPA MARG'!BO:BO),""))</f>
        <v/>
      </c>
      <c r="AA1269" t="str">
        <f>IF(U1269="","",IF(U1269="CA HT REEL",SUMIF('[3]Correpondance  PREPA MARG'!A:A,'Prépa marge'!T1269,'[3]Correpondance  PREPA MARG'!AB:AB),""))</f>
        <v/>
      </c>
      <c r="AB1269" t="str">
        <f>IF(U1269="","",IF(U1269="CAMV REEL",SUMIF('[3]Correpondance  PREPA MARG'!A:A,'Prépa marge'!T1269,'[3]Correpondance  PREPA MARG'!BB:BB),""))</f>
        <v/>
      </c>
      <c r="AC1269" t="str">
        <f>IF(U1269="","",IF(U1269="démarque connue (valeur)",SUMIF('[3]Correpondance  PREPA MARG'!A:A,'Prépa marge'!T1269,'[3]Correpondance  PREPA MARG'!DO:DO),""))</f>
        <v/>
      </c>
      <c r="AD1269" s="2">
        <f t="shared" ca="1" si="699"/>
        <v>152</v>
      </c>
      <c r="AF1269">
        <v>171646</v>
      </c>
    </row>
    <row r="1270" spans="1:32" ht="15.75" thickBot="1">
      <c r="A1270" s="23"/>
      <c r="B1270" s="23"/>
      <c r="C1270" s="40" t="s">
        <v>1</v>
      </c>
      <c r="D1270" s="41">
        <v>51</v>
      </c>
      <c r="E1270" s="42"/>
      <c r="F1270" s="42"/>
      <c r="G1270" s="42"/>
      <c r="H1270" s="42"/>
      <c r="I1270" s="42"/>
      <c r="J1270" s="42"/>
      <c r="K1270" s="42"/>
      <c r="L1270" s="42"/>
      <c r="M1270" s="42"/>
      <c r="N1270" s="42"/>
      <c r="O1270" s="43"/>
      <c r="P1270" s="44">
        <f>SUM(D1270:O1270)</f>
        <v>51</v>
      </c>
      <c r="Q1270" s="23"/>
      <c r="R1270" s="45">
        <v>79256</v>
      </c>
      <c r="S1270" s="23"/>
      <c r="T1270" s="23" t="str">
        <f>IF(COUNTIF('[3]Correpondance  PREPA MARG'!A:A,'Prépa marge'!C1270)=0,IF(U1269="démarque connue (valeur)","",T1269),'Prépa marge'!C1270)</f>
        <v>Textile</v>
      </c>
      <c r="U1270" s="23" t="str">
        <f t="shared" si="700"/>
        <v>PRMV ABACO</v>
      </c>
      <c r="V1270" t="str">
        <f>IF(U1270="","",IF(U1270="CA HT",SUMIF('[3]Correpondance  PREPA MARG'!A:A,'Prépa marge'!T1270,'[3]Correpondance  PREPA MARG'!CO:CO),""))</f>
        <v/>
      </c>
      <c r="W1270">
        <f t="shared" ca="1" si="697"/>
        <v>154</v>
      </c>
      <c r="X1270" t="str">
        <f>IF(U1270="","",IF(AND(U1270="Marge ABACO (valeur)",X1264=""),SUMIF('[3]Correpondance  PREPA MARG'!A:A,'Prépa marge'!T1270,'[3]Correpondance  PREPA MARG'!DB:DB),""))</f>
        <v/>
      </c>
      <c r="Y1270" t="str">
        <f>IF(U1270="","",IF(U1270="Frais accessoires",SUMIF('[3]Correpondance  PREPA MARG'!A:A,'Prépa marge'!T1270,'[3]Correpondance  PREPA MARG'!AO:AO),""))</f>
        <v/>
      </c>
      <c r="Z1270" t="str">
        <f>IF(U1270="","",IF(U1270="Cotisation Centrale",SUMIF('[3]Correpondance  PREPA MARG'!A:A,'Prépa marge'!T1270,'[3]Correpondance  PREPA MARG'!BO:BO),""))</f>
        <v/>
      </c>
      <c r="AA1270" t="str">
        <f>IF(U1270="","",IF(U1270="CA HT REEL",SUMIF('[3]Correpondance  PREPA MARG'!A:A,'Prépa marge'!T1270,'[3]Correpondance  PREPA MARG'!AB:AB),""))</f>
        <v/>
      </c>
      <c r="AB1270" t="str">
        <f>IF(U1270="","",IF(U1270="CAMV REEL",SUMIF('[3]Correpondance  PREPA MARG'!A:A,'Prépa marge'!T1270,'[3]Correpondance  PREPA MARG'!BB:BB),""))</f>
        <v/>
      </c>
      <c r="AC1270" t="str">
        <f>IF(U1270="","",IF(U1270="démarque connue (valeur)",SUMIF('[3]Correpondance  PREPA MARG'!A:A,'Prépa marge'!T1270,'[3]Correpondance  PREPA MARG'!DO:DO),""))</f>
        <v/>
      </c>
      <c r="AD1270" s="2">
        <f t="shared" ca="1" si="699"/>
        <v>103</v>
      </c>
      <c r="AF1270">
        <v>110909</v>
      </c>
    </row>
    <row r="1271" spans="1:32">
      <c r="A1271" s="23"/>
      <c r="B1271" s="23"/>
      <c r="C1271" s="46" t="s">
        <v>19</v>
      </c>
      <c r="D1271" s="47">
        <f t="shared" ref="D1271:L1271" si="721">D1269-D1270</f>
        <v>40</v>
      </c>
      <c r="E1271" s="47">
        <f t="shared" si="721"/>
        <v>0</v>
      </c>
      <c r="F1271" s="47">
        <f t="shared" si="721"/>
        <v>0</v>
      </c>
      <c r="G1271" s="47">
        <f t="shared" si="721"/>
        <v>0</v>
      </c>
      <c r="H1271" s="47">
        <f t="shared" si="721"/>
        <v>0</v>
      </c>
      <c r="I1271" s="47">
        <f t="shared" si="721"/>
        <v>0</v>
      </c>
      <c r="J1271" s="47">
        <f t="shared" si="721"/>
        <v>0</v>
      </c>
      <c r="K1271" s="47">
        <f t="shared" si="721"/>
        <v>0</v>
      </c>
      <c r="L1271" s="47">
        <f t="shared" si="721"/>
        <v>0</v>
      </c>
      <c r="M1271" s="47">
        <f>M1269-M1270</f>
        <v>0</v>
      </c>
      <c r="N1271" s="47">
        <f>N1269-N1270</f>
        <v>0</v>
      </c>
      <c r="O1271" s="47">
        <f>O1269-O1270</f>
        <v>0</v>
      </c>
      <c r="P1271" s="48">
        <f>P1269-P1270</f>
        <v>40</v>
      </c>
      <c r="Q1271" s="23"/>
      <c r="R1271" s="49" t="s">
        <v>20</v>
      </c>
      <c r="S1271" s="23"/>
      <c r="T1271" s="23" t="str">
        <f>IF(COUNTIF('[3]Correpondance  PREPA MARG'!A:A,'Prépa marge'!C1271)=0,IF(U1270="démarque connue (valeur)","",T1270),'Prépa marge'!C1271)</f>
        <v>Textile</v>
      </c>
      <c r="U1271" s="23" t="str">
        <f t="shared" si="700"/>
        <v>Marge ABACO (valeur)</v>
      </c>
      <c r="V1271" t="str">
        <f>IF(U1271="","",IF(U1271="CA HT",SUMIF('[3]Correpondance  PREPA MARG'!A:A,'Prépa marge'!T1271,'[3]Correpondance  PREPA MARG'!CO:CO),""))</f>
        <v/>
      </c>
      <c r="W1271" t="str">
        <f t="shared" si="697"/>
        <v/>
      </c>
      <c r="X1271">
        <f ca="1">IF(U1271="","",IF(AND(U1271="Marge ABACO (valeur)",X1265=""),SUMIF('[3]Correpondance  PREPA MARG'!A:A,'Prépa marge'!T1271,'[3]Correpondance  PREPA MARG'!DB:DB),""))</f>
        <v>89</v>
      </c>
      <c r="Y1271" t="str">
        <f>IF(U1271="","",IF(U1271="Frais accessoires",SUMIF('[3]Correpondance  PREPA MARG'!A:A,'Prépa marge'!T1271,'[3]Correpondance  PREPA MARG'!AO:AO),""))</f>
        <v/>
      </c>
      <c r="Z1271" t="str">
        <f>IF(U1271="","",IF(U1271="Cotisation Centrale",SUMIF('[3]Correpondance  PREPA MARG'!A:A,'Prépa marge'!T1271,'[3]Correpondance  PREPA MARG'!BO:BO),""))</f>
        <v/>
      </c>
      <c r="AA1271" t="str">
        <f>IF(U1271="","",IF(U1271="CA HT REEL",SUMIF('[3]Correpondance  PREPA MARG'!A:A,'Prépa marge'!T1271,'[3]Correpondance  PREPA MARG'!AB:AB),""))</f>
        <v/>
      </c>
      <c r="AB1271" t="str">
        <f>IF(U1271="","",IF(U1271="CAMV REEL",SUMIF('[3]Correpondance  PREPA MARG'!A:A,'Prépa marge'!T1271,'[3]Correpondance  PREPA MARG'!BB:BB),""))</f>
        <v/>
      </c>
      <c r="AC1271" t="str">
        <f>IF(U1271="","",IF(U1271="démarque connue (valeur)",SUMIF('[3]Correpondance  PREPA MARG'!A:A,'Prépa marge'!T1271,'[3]Correpondance  PREPA MARG'!DO:DO),""))</f>
        <v/>
      </c>
      <c r="AD1271" s="2" t="str">
        <f t="shared" ca="1" si="699"/>
        <v/>
      </c>
      <c r="AF1271" t="s">
        <v>20</v>
      </c>
    </row>
    <row r="1272" spans="1:32" ht="15.75" thickBot="1">
      <c r="A1272" s="23"/>
      <c r="B1272" s="23"/>
      <c r="C1272" s="50" t="s">
        <v>21</v>
      </c>
      <c r="D1272" s="51">
        <f t="shared" ref="D1272:L1272" si="722">IF(D1269=0,0,D1271/D1269)</f>
        <v>0.43956043956043955</v>
      </c>
      <c r="E1272" s="51">
        <f t="shared" si="722"/>
        <v>0</v>
      </c>
      <c r="F1272" s="51">
        <f t="shared" si="722"/>
        <v>0</v>
      </c>
      <c r="G1272" s="51">
        <f t="shared" si="722"/>
        <v>0</v>
      </c>
      <c r="H1272" s="51">
        <f t="shared" si="722"/>
        <v>0</v>
      </c>
      <c r="I1272" s="51">
        <f t="shared" si="722"/>
        <v>0</v>
      </c>
      <c r="J1272" s="51">
        <f t="shared" si="722"/>
        <v>0</v>
      </c>
      <c r="K1272" s="51">
        <f t="shared" si="722"/>
        <v>0</v>
      </c>
      <c r="L1272" s="51">
        <f t="shared" si="722"/>
        <v>0</v>
      </c>
      <c r="M1272" s="51">
        <f>IF(M1269=0,0,M1271/M1269)</f>
        <v>0</v>
      </c>
      <c r="N1272" s="51">
        <f>IF(N1269=0,0,N1271/N1269)</f>
        <v>0</v>
      </c>
      <c r="O1272" s="51">
        <f>IF(O1269=0,0,O1271/O1269)</f>
        <v>0</v>
      </c>
      <c r="P1272" s="52">
        <f>IF(P1269=0,0,P1271/P1269)</f>
        <v>0.43956043956043955</v>
      </c>
      <c r="Q1272" s="23"/>
      <c r="R1272" s="53" t="s">
        <v>20</v>
      </c>
      <c r="S1272" s="23"/>
      <c r="T1272" s="23" t="str">
        <f>IF(COUNTIF('[3]Correpondance  PREPA MARG'!A:A,'Prépa marge'!C1272)=0,IF(U1271="démarque connue (valeur)","",T1271),'Prépa marge'!C1272)</f>
        <v>Textile</v>
      </c>
      <c r="U1272" s="23" t="str">
        <f t="shared" si="700"/>
        <v/>
      </c>
      <c r="V1272" t="str">
        <f>IF(U1272="","",IF(U1272="CA HT",SUMIF('[3]Correpondance  PREPA MARG'!A:A,'Prépa marge'!T1272,'[3]Correpondance  PREPA MARG'!CO:CO),""))</f>
        <v/>
      </c>
      <c r="W1272" t="str">
        <f t="shared" si="697"/>
        <v/>
      </c>
      <c r="X1272" t="str">
        <f>IF(U1272="","",IF(AND(U1272="Marge ABACO (valeur)",X1266=""),SUMIF('[3]Correpondance  PREPA MARG'!A:A,'Prépa marge'!T1272,'[3]Correpondance  PREPA MARG'!DB:DB),""))</f>
        <v/>
      </c>
      <c r="Y1272" t="str">
        <f>IF(U1272="","",IF(U1272="Frais accessoires",SUMIF('[3]Correpondance  PREPA MARG'!A:A,'Prépa marge'!T1272,'[3]Correpondance  PREPA MARG'!AO:AO),""))</f>
        <v/>
      </c>
      <c r="Z1272" t="str">
        <f>IF(U1272="","",IF(U1272="Cotisation Centrale",SUMIF('[3]Correpondance  PREPA MARG'!A:A,'Prépa marge'!T1272,'[3]Correpondance  PREPA MARG'!BO:BO),""))</f>
        <v/>
      </c>
      <c r="AA1272" t="str">
        <f>IF(U1272="","",IF(U1272="CA HT REEL",SUMIF('[3]Correpondance  PREPA MARG'!A:A,'Prépa marge'!T1272,'[3]Correpondance  PREPA MARG'!AB:AB),""))</f>
        <v/>
      </c>
      <c r="AB1272" t="str">
        <f>IF(U1272="","",IF(U1272="CAMV REEL",SUMIF('[3]Correpondance  PREPA MARG'!A:A,'Prépa marge'!T1272,'[3]Correpondance  PREPA MARG'!BB:BB),""))</f>
        <v/>
      </c>
      <c r="AC1272" t="str">
        <f>IF(U1272="","",IF(U1272="démarque connue (valeur)",SUMIF('[3]Correpondance  PREPA MARG'!A:A,'Prépa marge'!T1272,'[3]Correpondance  PREPA MARG'!DO:DO),""))</f>
        <v/>
      </c>
      <c r="AD1272" s="2" t="str">
        <f t="shared" si="699"/>
        <v/>
      </c>
      <c r="AF1272" t="s">
        <v>20</v>
      </c>
    </row>
    <row r="1273" spans="1:32">
      <c r="A1273" s="23"/>
      <c r="B1273" s="23"/>
      <c r="C1273" s="54" t="s">
        <v>3</v>
      </c>
      <c r="D1273" s="35"/>
      <c r="E1273" s="36"/>
      <c r="F1273" s="36"/>
      <c r="G1273" s="36"/>
      <c r="H1273" s="36"/>
      <c r="I1273" s="55"/>
      <c r="J1273" s="55"/>
      <c r="K1273" s="36"/>
      <c r="L1273" s="36"/>
      <c r="M1273" s="36"/>
      <c r="N1273" s="36"/>
      <c r="O1273" s="37"/>
      <c r="P1273" s="56">
        <f>SUM(D1273:O1273)</f>
        <v>0</v>
      </c>
      <c r="Q1273" s="23"/>
      <c r="R1273" s="57">
        <v>-1150.47</v>
      </c>
      <c r="S1273" s="23"/>
      <c r="T1273" s="23" t="str">
        <f>IF(COUNTIF('[3]Correpondance  PREPA MARG'!A:A,'Prépa marge'!C1273)=0,IF(U1272="démarque connue (valeur)","",T1272),'Prépa marge'!C1273)</f>
        <v>Textile</v>
      </c>
      <c r="U1273" s="23" t="str">
        <f t="shared" si="700"/>
        <v>Frais accessoires</v>
      </c>
      <c r="V1273" t="str">
        <f>IF(U1273="","",IF(U1273="CA HT",SUMIF('[3]Correpondance  PREPA MARG'!A:A,'Prépa marge'!T1273,'[3]Correpondance  PREPA MARG'!CO:CO),""))</f>
        <v/>
      </c>
      <c r="W1273" t="str">
        <f t="shared" si="697"/>
        <v/>
      </c>
      <c r="X1273" t="str">
        <f>IF(U1273="","",IF(AND(U1273="Marge ABACO (valeur)",X1267=""),SUMIF('[3]Correpondance  PREPA MARG'!A:A,'Prépa marge'!T1273,'[3]Correpondance  PREPA MARG'!DB:DB),""))</f>
        <v/>
      </c>
      <c r="Y1273">
        <f ca="1">IF(U1273="","",IF(U1273="Frais accessoires",SUMIF('[3]Correpondance  PREPA MARG'!A:A,'Prépa marge'!T1273,'[3]Correpondance  PREPA MARG'!AO:AO),""))</f>
        <v>0</v>
      </c>
      <c r="Z1273" t="str">
        <f>IF(U1273="","",IF(U1273="Cotisation Centrale",SUMIF('[3]Correpondance  PREPA MARG'!A:A,'Prépa marge'!T1273,'[3]Correpondance  PREPA MARG'!BO:BO),""))</f>
        <v/>
      </c>
      <c r="AA1273" t="str">
        <f>IF(U1273="","",IF(U1273="CA HT REEL",SUMIF('[3]Correpondance  PREPA MARG'!A:A,'Prépa marge'!T1273,'[3]Correpondance  PREPA MARG'!AB:AB),""))</f>
        <v/>
      </c>
      <c r="AB1273" t="str">
        <f>IF(U1273="","",IF(U1273="CAMV REEL",SUMIF('[3]Correpondance  PREPA MARG'!A:A,'Prépa marge'!T1273,'[3]Correpondance  PREPA MARG'!BB:BB),""))</f>
        <v/>
      </c>
      <c r="AC1273" t="str">
        <f>IF(U1273="","",IF(U1273="démarque connue (valeur)",SUMIF('[3]Correpondance  PREPA MARG'!A:A,'Prépa marge'!T1273,'[3]Correpondance  PREPA MARG'!DO:DO),""))</f>
        <v/>
      </c>
      <c r="AD1273" s="2" t="str">
        <f t="shared" ca="1" si="699"/>
        <v/>
      </c>
      <c r="AF1273" t="s">
        <v>20</v>
      </c>
    </row>
    <row r="1274" spans="1:32" ht="15.75" thickBot="1">
      <c r="A1274" s="23"/>
      <c r="B1274" s="23"/>
      <c r="C1274" s="58" t="s">
        <v>4</v>
      </c>
      <c r="D1274" s="41"/>
      <c r="E1274" s="42"/>
      <c r="F1274" s="42"/>
      <c r="G1274" s="42"/>
      <c r="H1274" s="42"/>
      <c r="I1274" s="42"/>
      <c r="J1274" s="42"/>
      <c r="K1274" s="42"/>
      <c r="L1274" s="42"/>
      <c r="M1274" s="42"/>
      <c r="N1274" s="42"/>
      <c r="O1274" s="43"/>
      <c r="P1274" s="56">
        <f>SUM(D1274:O1274)</f>
        <v>0</v>
      </c>
      <c r="Q1274" s="23"/>
      <c r="R1274" s="57">
        <v>1881.7900000000009</v>
      </c>
      <c r="S1274" s="23"/>
      <c r="T1274" s="23" t="str">
        <f>IF(COUNTIF('[3]Correpondance  PREPA MARG'!A:A,'Prépa marge'!C1274)=0,IF(U1273="démarque connue (valeur)","",T1273),'Prépa marge'!C1274)</f>
        <v>Textile</v>
      </c>
      <c r="U1274" s="23" t="str">
        <f t="shared" si="700"/>
        <v>Cotisation Centrale</v>
      </c>
      <c r="V1274" t="str">
        <f>IF(U1274="","",IF(U1274="CA HT",SUMIF('[3]Correpondance  PREPA MARG'!A:A,'Prépa marge'!T1274,'[3]Correpondance  PREPA MARG'!CO:CO),""))</f>
        <v/>
      </c>
      <c r="W1274" t="str">
        <f t="shared" si="697"/>
        <v/>
      </c>
      <c r="X1274" t="str">
        <f>IF(U1274="","",IF(AND(U1274="Marge ABACO (valeur)",X1268=""),SUMIF('[3]Correpondance  PREPA MARG'!A:A,'Prépa marge'!T1274,'[3]Correpondance  PREPA MARG'!DB:DB),""))</f>
        <v/>
      </c>
      <c r="Y1274" t="str">
        <f>IF(U1274="","",IF(U1274="Frais accessoires",SUMIF('[3]Correpondance  PREPA MARG'!A:A,'Prépa marge'!T1274,'[3]Correpondance  PREPA MARG'!AO:AO),""))</f>
        <v/>
      </c>
      <c r="Z1274">
        <f ca="1">IF(U1274="","",IF(U1274="Cotisation Centrale",SUMIF('[3]Correpondance  PREPA MARG'!A:A,'Prépa marge'!T1274,'[3]Correpondance  PREPA MARG'!BO:BO),""))</f>
        <v>0</v>
      </c>
      <c r="AA1274" t="str">
        <f>IF(U1274="","",IF(U1274="CA HT REEL",SUMIF('[3]Correpondance  PREPA MARG'!A:A,'Prépa marge'!T1274,'[3]Correpondance  PREPA MARG'!AB:AB),""))</f>
        <v/>
      </c>
      <c r="AB1274" t="str">
        <f>IF(U1274="","",IF(U1274="CAMV REEL",SUMIF('[3]Correpondance  PREPA MARG'!A:A,'Prépa marge'!T1274,'[3]Correpondance  PREPA MARG'!BB:BB),""))</f>
        <v/>
      </c>
      <c r="AC1274" t="str">
        <f>IF(U1274="","",IF(U1274="démarque connue (valeur)",SUMIF('[3]Correpondance  PREPA MARG'!A:A,'Prépa marge'!T1274,'[3]Correpondance  PREPA MARG'!DO:DO),""))</f>
        <v/>
      </c>
      <c r="AD1274" s="2" t="str">
        <f t="shared" ca="1" si="699"/>
        <v/>
      </c>
      <c r="AF1274">
        <v>3358.24</v>
      </c>
    </row>
    <row r="1275" spans="1:32">
      <c r="A1275" s="23"/>
      <c r="B1275" s="23"/>
      <c r="C1275" s="59" t="s">
        <v>22</v>
      </c>
      <c r="D1275" s="60">
        <f t="shared" ref="D1275:L1275" si="723">IF(D1281&lt;&gt;0,(D1273+D1274)/D1281,0)</f>
        <v>0</v>
      </c>
      <c r="E1275" s="60">
        <f t="shared" si="723"/>
        <v>0</v>
      </c>
      <c r="F1275" s="60">
        <f t="shared" si="723"/>
        <v>0</v>
      </c>
      <c r="G1275" s="60">
        <f t="shared" si="723"/>
        <v>0</v>
      </c>
      <c r="H1275" s="60">
        <f t="shared" si="723"/>
        <v>0</v>
      </c>
      <c r="I1275" s="60">
        <f t="shared" si="723"/>
        <v>0</v>
      </c>
      <c r="J1275" s="60">
        <f t="shared" si="723"/>
        <v>0</v>
      </c>
      <c r="K1275" s="60">
        <f t="shared" si="723"/>
        <v>0</v>
      </c>
      <c r="L1275" s="60">
        <f t="shared" si="723"/>
        <v>0</v>
      </c>
      <c r="M1275" s="60">
        <f>IF(M1281&lt;&gt;0,(M1273+M1274)/M1281,0)</f>
        <v>0</v>
      </c>
      <c r="N1275" s="60">
        <f>IF(N1281&lt;&gt;0,(N1273+N1274)/N1281,0)</f>
        <v>0</v>
      </c>
      <c r="O1275" s="60">
        <f>IF(O1281&lt;&gt;0,(O1273+O1274)/O1281,0)</f>
        <v>0</v>
      </c>
      <c r="P1275" s="61">
        <f>IF(P1281&lt;&gt;0,(P1273+P1274)/P1281,0)</f>
        <v>0</v>
      </c>
      <c r="Q1275" s="23"/>
      <c r="R1275" s="62" t="s">
        <v>20</v>
      </c>
      <c r="S1275" s="23"/>
      <c r="T1275" s="23" t="str">
        <f>IF(COUNTIF('[3]Correpondance  PREPA MARG'!A:A,'Prépa marge'!C1275)=0,IF(U1274="démarque connue (valeur)","",T1274),'Prépa marge'!C1275)</f>
        <v>Textile</v>
      </c>
      <c r="U1275" s="23" t="str">
        <f t="shared" si="700"/>
        <v/>
      </c>
      <c r="V1275" t="str">
        <f>IF(U1275="","",IF(U1275="CA HT",SUMIF('[3]Correpondance  PREPA MARG'!A:A,'Prépa marge'!T1275,'[3]Correpondance  PREPA MARG'!CO:CO),""))</f>
        <v/>
      </c>
      <c r="W1275" t="str">
        <f t="shared" si="697"/>
        <v/>
      </c>
      <c r="X1275" t="str">
        <f>IF(U1275="","",IF(AND(U1275="Marge ABACO (valeur)",X1269=""),SUMIF('[3]Correpondance  PREPA MARG'!A:A,'Prépa marge'!T1275,'[3]Correpondance  PREPA MARG'!DB:DB),""))</f>
        <v/>
      </c>
      <c r="Y1275" t="str">
        <f>IF(U1275="","",IF(U1275="Frais accessoires",SUMIF('[3]Correpondance  PREPA MARG'!A:A,'Prépa marge'!T1275,'[3]Correpondance  PREPA MARG'!AO:AO),""))</f>
        <v/>
      </c>
      <c r="Z1275" t="str">
        <f>IF(U1275="","",IF(U1275="Cotisation Centrale",SUMIF('[3]Correpondance  PREPA MARG'!A:A,'Prépa marge'!T1275,'[3]Correpondance  PREPA MARG'!BO:BO),""))</f>
        <v/>
      </c>
      <c r="AA1275" t="str">
        <f>IF(U1275="","",IF(U1275="CA HT REEL",SUMIF('[3]Correpondance  PREPA MARG'!A:A,'Prépa marge'!T1275,'[3]Correpondance  PREPA MARG'!AB:AB),""))</f>
        <v/>
      </c>
      <c r="AB1275" t="str">
        <f>IF(U1275="","",IF(U1275="CAMV REEL",SUMIF('[3]Correpondance  PREPA MARG'!A:A,'Prépa marge'!T1275,'[3]Correpondance  PREPA MARG'!BB:BB),""))</f>
        <v/>
      </c>
      <c r="AC1275" t="str">
        <f>IF(U1275="","",IF(U1275="démarque connue (valeur)",SUMIF('[3]Correpondance  PREPA MARG'!A:A,'Prépa marge'!T1275,'[3]Correpondance  PREPA MARG'!DO:DO),""))</f>
        <v/>
      </c>
      <c r="AD1275" s="2" t="str">
        <f t="shared" si="699"/>
        <v/>
      </c>
      <c r="AF1275" t="s">
        <v>20</v>
      </c>
    </row>
    <row r="1276" spans="1:32">
      <c r="A1276" s="23"/>
      <c r="B1276" s="23"/>
      <c r="C1276" s="63" t="s">
        <v>23</v>
      </c>
      <c r="D1276" s="64">
        <f>D1270+D1273+D1274</f>
        <v>51</v>
      </c>
      <c r="E1276" s="64">
        <f t="shared" ref="E1276:L1276" si="724">E1270+E1273+E1274</f>
        <v>0</v>
      </c>
      <c r="F1276" s="64">
        <f t="shared" si="724"/>
        <v>0</v>
      </c>
      <c r="G1276" s="64">
        <f t="shared" si="724"/>
        <v>0</v>
      </c>
      <c r="H1276" s="64">
        <f t="shared" si="724"/>
        <v>0</v>
      </c>
      <c r="I1276" s="64">
        <f t="shared" si="724"/>
        <v>0</v>
      </c>
      <c r="J1276" s="64">
        <f t="shared" si="724"/>
        <v>0</v>
      </c>
      <c r="K1276" s="64">
        <f t="shared" si="724"/>
        <v>0</v>
      </c>
      <c r="L1276" s="64">
        <f t="shared" si="724"/>
        <v>0</v>
      </c>
      <c r="M1276" s="64">
        <f>M1270+M1273+M1274</f>
        <v>0</v>
      </c>
      <c r="N1276" s="64">
        <f>N1270+N1273+N1274</f>
        <v>0</v>
      </c>
      <c r="O1276" s="64">
        <f>O1270+O1273+O1274</f>
        <v>0</v>
      </c>
      <c r="P1276" s="65">
        <f>SUM(D1276:O1276)</f>
        <v>51</v>
      </c>
      <c r="Q1276" s="23"/>
      <c r="R1276" s="66" t="s">
        <v>20</v>
      </c>
      <c r="S1276" s="23"/>
      <c r="T1276" s="23" t="str">
        <f>IF(COUNTIF('[3]Correpondance  PREPA MARG'!A:A,'Prépa marge'!C1276)=0,IF(U1275="démarque connue (valeur)","",T1275),'Prépa marge'!C1276)</f>
        <v>Textile</v>
      </c>
      <c r="U1276" s="23" t="str">
        <f t="shared" si="700"/>
        <v/>
      </c>
      <c r="V1276" t="str">
        <f>IF(U1276="","",IF(U1276="CA HT",SUMIF('[3]Correpondance  PREPA MARG'!A:A,'Prépa marge'!T1276,'[3]Correpondance  PREPA MARG'!CO:CO),""))</f>
        <v/>
      </c>
      <c r="W1276" t="str">
        <f t="shared" ca="1" si="697"/>
        <v/>
      </c>
      <c r="X1276" t="str">
        <f>IF(U1276="","",IF(AND(U1276="Marge ABACO (valeur)",X1270=""),SUMIF('[3]Correpondance  PREPA MARG'!A:A,'Prépa marge'!T1276,'[3]Correpondance  PREPA MARG'!DB:DB),""))</f>
        <v/>
      </c>
      <c r="Y1276" t="str">
        <f>IF(U1276="","",IF(U1276="Frais accessoires",SUMIF('[3]Correpondance  PREPA MARG'!A:A,'Prépa marge'!T1276,'[3]Correpondance  PREPA MARG'!AO:AO),""))</f>
        <v/>
      </c>
      <c r="Z1276" t="str">
        <f>IF(U1276="","",IF(U1276="Cotisation Centrale",SUMIF('[3]Correpondance  PREPA MARG'!A:A,'Prépa marge'!T1276,'[3]Correpondance  PREPA MARG'!BO:BO),""))</f>
        <v/>
      </c>
      <c r="AA1276" t="str">
        <f>IF(U1276="","",IF(U1276="CA HT REEL",SUMIF('[3]Correpondance  PREPA MARG'!A:A,'Prépa marge'!T1276,'[3]Correpondance  PREPA MARG'!AB:AB),""))</f>
        <v/>
      </c>
      <c r="AB1276" t="str">
        <f>IF(U1276="","",IF(U1276="CAMV REEL",SUMIF('[3]Correpondance  PREPA MARG'!A:A,'Prépa marge'!T1276,'[3]Correpondance  PREPA MARG'!BB:BB),""))</f>
        <v/>
      </c>
      <c r="AC1276" t="str">
        <f>IF(U1276="","",IF(U1276="démarque connue (valeur)",SUMIF('[3]Correpondance  PREPA MARG'!A:A,'Prépa marge'!T1276,'[3]Correpondance  PREPA MARG'!DO:DO),""))</f>
        <v/>
      </c>
      <c r="AD1276" s="2" t="str">
        <f t="shared" ca="1" si="699"/>
        <v/>
      </c>
      <c r="AF1276" t="s">
        <v>20</v>
      </c>
    </row>
    <row r="1277" spans="1:32">
      <c r="A1277" s="23"/>
      <c r="B1277" s="23"/>
      <c r="C1277" s="63" t="s">
        <v>19</v>
      </c>
      <c r="D1277" s="64">
        <f t="shared" ref="D1277:L1277" si="725">D1269-D1276</f>
        <v>40</v>
      </c>
      <c r="E1277" s="64">
        <f t="shared" si="725"/>
        <v>0</v>
      </c>
      <c r="F1277" s="64">
        <f t="shared" si="725"/>
        <v>0</v>
      </c>
      <c r="G1277" s="64">
        <f t="shared" si="725"/>
        <v>0</v>
      </c>
      <c r="H1277" s="64">
        <f t="shared" si="725"/>
        <v>0</v>
      </c>
      <c r="I1277" s="64">
        <f t="shared" si="725"/>
        <v>0</v>
      </c>
      <c r="J1277" s="64">
        <f t="shared" si="725"/>
        <v>0</v>
      </c>
      <c r="K1277" s="64">
        <f t="shared" si="725"/>
        <v>0</v>
      </c>
      <c r="L1277" s="64">
        <f t="shared" si="725"/>
        <v>0</v>
      </c>
      <c r="M1277" s="64">
        <f>M1269-M1276</f>
        <v>0</v>
      </c>
      <c r="N1277" s="64">
        <f>N1269-N1276</f>
        <v>0</v>
      </c>
      <c r="O1277" s="64">
        <f>O1269-O1276</f>
        <v>0</v>
      </c>
      <c r="P1277" s="65">
        <f>SUM(D1277:O1277)</f>
        <v>40</v>
      </c>
      <c r="Q1277" s="23"/>
      <c r="R1277" s="66" t="s">
        <v>20</v>
      </c>
      <c r="S1277" s="23"/>
      <c r="T1277" s="23" t="str">
        <f>IF(COUNTIF('[3]Correpondance  PREPA MARG'!A:A,'Prépa marge'!C1277)=0,IF(U1276="démarque connue (valeur)","",T1276),'Prépa marge'!C1277)</f>
        <v>Textile</v>
      </c>
      <c r="U1277" s="23" t="str">
        <f t="shared" si="700"/>
        <v>Marge ABACO (valeur)</v>
      </c>
      <c r="V1277" t="str">
        <f>IF(U1277="","",IF(U1277="CA HT",SUMIF('[3]Correpondance  PREPA MARG'!A:A,'Prépa marge'!T1277,'[3]Correpondance  PREPA MARG'!CO:CO),""))</f>
        <v/>
      </c>
      <c r="W1277" t="str">
        <f t="shared" si="697"/>
        <v/>
      </c>
      <c r="X1277" t="str">
        <f ca="1">IF(U1277="","",IF(AND(U1277="Marge ABACO (valeur)",X1271=""),SUMIF('[3]Correpondance  PREPA MARG'!A:A,'Prépa marge'!T1277,'[3]Correpondance  PREPA MARG'!DB:DB),""))</f>
        <v/>
      </c>
      <c r="Y1277" t="str">
        <f>IF(U1277="","",IF(U1277="Frais accessoires",SUMIF('[3]Correpondance  PREPA MARG'!A:A,'Prépa marge'!T1277,'[3]Correpondance  PREPA MARG'!AO:AO),""))</f>
        <v/>
      </c>
      <c r="Z1277" t="str">
        <f>IF(U1277="","",IF(U1277="Cotisation Centrale",SUMIF('[3]Correpondance  PREPA MARG'!A:A,'Prépa marge'!T1277,'[3]Correpondance  PREPA MARG'!BO:BO),""))</f>
        <v/>
      </c>
      <c r="AA1277" t="str">
        <f>IF(U1277="","",IF(U1277="CA HT REEL",SUMIF('[3]Correpondance  PREPA MARG'!A:A,'Prépa marge'!T1277,'[3]Correpondance  PREPA MARG'!AB:AB),""))</f>
        <v/>
      </c>
      <c r="AB1277" t="str">
        <f>IF(U1277="","",IF(U1277="CAMV REEL",SUMIF('[3]Correpondance  PREPA MARG'!A:A,'Prépa marge'!T1277,'[3]Correpondance  PREPA MARG'!BB:BB),""))</f>
        <v/>
      </c>
      <c r="AC1277" t="str">
        <f>IF(U1277="","",IF(U1277="démarque connue (valeur)",SUMIF('[3]Correpondance  PREPA MARG'!A:A,'Prépa marge'!T1277,'[3]Correpondance  PREPA MARG'!DO:DO),""))</f>
        <v/>
      </c>
      <c r="AD1277" s="2" t="str">
        <f t="shared" ca="1" si="699"/>
        <v/>
      </c>
      <c r="AF1277" t="s">
        <v>20</v>
      </c>
    </row>
    <row r="1278" spans="1:32">
      <c r="A1278" s="23"/>
      <c r="B1278" s="23"/>
      <c r="C1278" s="50" t="s">
        <v>24</v>
      </c>
      <c r="D1278" s="67">
        <f t="shared" ref="D1278:L1278" si="726">IF(D1269=0,0,D1277/D1269)</f>
        <v>0.43956043956043955</v>
      </c>
      <c r="E1278" s="67">
        <f t="shared" si="726"/>
        <v>0</v>
      </c>
      <c r="F1278" s="67">
        <f t="shared" si="726"/>
        <v>0</v>
      </c>
      <c r="G1278" s="67">
        <f t="shared" si="726"/>
        <v>0</v>
      </c>
      <c r="H1278" s="67">
        <f t="shared" si="726"/>
        <v>0</v>
      </c>
      <c r="I1278" s="67">
        <f t="shared" si="726"/>
        <v>0</v>
      </c>
      <c r="J1278" s="67">
        <f t="shared" si="726"/>
        <v>0</v>
      </c>
      <c r="K1278" s="67">
        <f t="shared" si="726"/>
        <v>0</v>
      </c>
      <c r="L1278" s="67">
        <f t="shared" si="726"/>
        <v>0</v>
      </c>
      <c r="M1278" s="67">
        <f>IF(M1269=0,0,M1277/M1269)</f>
        <v>0</v>
      </c>
      <c r="N1278" s="67">
        <f>IF(N1269=0,0,N1277/N1269)</f>
        <v>0</v>
      </c>
      <c r="O1278" s="67">
        <f>IF(O1269=0,0,O1277/O1269)</f>
        <v>0</v>
      </c>
      <c r="P1278" s="67">
        <f>IF(P1269=0,0,P1277/P1269)</f>
        <v>0.43956043956043955</v>
      </c>
      <c r="Q1278" s="23"/>
      <c r="R1278" s="68" t="s">
        <v>20</v>
      </c>
      <c r="S1278" s="23"/>
      <c r="T1278" s="23" t="str">
        <f>IF(COUNTIF('[3]Correpondance  PREPA MARG'!A:A,'Prépa marge'!C1278)=0,IF(U1277="démarque connue (valeur)","",T1277),'Prépa marge'!C1278)</f>
        <v>Textile</v>
      </c>
      <c r="U1278" s="23" t="str">
        <f t="shared" si="700"/>
        <v/>
      </c>
      <c r="V1278" t="str">
        <f>IF(U1278="","",IF(U1278="CA HT",SUMIF('[3]Correpondance  PREPA MARG'!A:A,'Prépa marge'!T1278,'[3]Correpondance  PREPA MARG'!CO:CO),""))</f>
        <v/>
      </c>
      <c r="W1278" t="str">
        <f t="shared" si="697"/>
        <v/>
      </c>
      <c r="X1278" t="str">
        <f>IF(U1278="","",IF(AND(U1278="Marge ABACO (valeur)",X1272=""),SUMIF('[3]Correpondance  PREPA MARG'!A:A,'Prépa marge'!T1278,'[3]Correpondance  PREPA MARG'!DB:DB),""))</f>
        <v/>
      </c>
      <c r="Y1278" t="str">
        <f>IF(U1278="","",IF(U1278="Frais accessoires",SUMIF('[3]Correpondance  PREPA MARG'!A:A,'Prépa marge'!T1278,'[3]Correpondance  PREPA MARG'!AO:AO),""))</f>
        <v/>
      </c>
      <c r="Z1278" t="str">
        <f>IF(U1278="","",IF(U1278="Cotisation Centrale",SUMIF('[3]Correpondance  PREPA MARG'!A:A,'Prépa marge'!T1278,'[3]Correpondance  PREPA MARG'!BO:BO),""))</f>
        <v/>
      </c>
      <c r="AA1278" t="str">
        <f>IF(U1278="","",IF(U1278="CA HT REEL",SUMIF('[3]Correpondance  PREPA MARG'!A:A,'Prépa marge'!T1278,'[3]Correpondance  PREPA MARG'!AB:AB),""))</f>
        <v/>
      </c>
      <c r="AB1278" t="str">
        <f>IF(U1278="","",IF(U1278="CAMV REEL",SUMIF('[3]Correpondance  PREPA MARG'!A:A,'Prépa marge'!T1278,'[3]Correpondance  PREPA MARG'!BB:BB),""))</f>
        <v/>
      </c>
      <c r="AC1278" t="str">
        <f>IF(U1278="","",IF(U1278="démarque connue (valeur)",SUMIF('[3]Correpondance  PREPA MARG'!A:A,'Prépa marge'!T1278,'[3]Correpondance  PREPA MARG'!DO:DO),""))</f>
        <v/>
      </c>
      <c r="AD1278" s="2" t="str">
        <f t="shared" si="699"/>
        <v/>
      </c>
      <c r="AF1278" t="s">
        <v>20</v>
      </c>
    </row>
    <row r="1279" spans="1:32">
      <c r="A1279" s="23"/>
      <c r="B1279" s="23"/>
      <c r="C1279" s="23"/>
      <c r="D1279" s="23"/>
      <c r="E1279" s="23"/>
      <c r="F1279" s="23"/>
      <c r="G1279" s="23"/>
      <c r="H1279" s="23"/>
      <c r="I1279" s="23"/>
      <c r="J1279" s="23"/>
      <c r="K1279" s="23"/>
      <c r="L1279" s="23"/>
      <c r="M1279" s="23"/>
      <c r="N1279" s="23"/>
      <c r="O1279" s="23"/>
      <c r="P1279" s="23"/>
      <c r="Q1279" s="23"/>
      <c r="R1279" s="29" t="s">
        <v>20</v>
      </c>
      <c r="S1279" s="23"/>
      <c r="T1279" s="23" t="str">
        <f>IF(COUNTIF('[3]Correpondance  PREPA MARG'!A:A,'Prépa marge'!C1279)=0,IF(U1278="démarque connue (valeur)","",T1278),'Prépa marge'!C1279)</f>
        <v>Textile</v>
      </c>
      <c r="U1279" s="23" t="str">
        <f t="shared" si="700"/>
        <v/>
      </c>
      <c r="V1279" t="str">
        <f>IF(U1279="","",IF(U1279="CA HT",SUMIF('[3]Correpondance  PREPA MARG'!A:A,'Prépa marge'!T1279,'[3]Correpondance  PREPA MARG'!CO:CO),""))</f>
        <v/>
      </c>
      <c r="W1279" t="str">
        <f t="shared" si="697"/>
        <v/>
      </c>
      <c r="X1279" t="str">
        <f>IF(U1279="","",IF(AND(U1279="Marge ABACO (valeur)",X1273=""),SUMIF('[3]Correpondance  PREPA MARG'!A:A,'Prépa marge'!T1279,'[3]Correpondance  PREPA MARG'!DB:DB),""))</f>
        <v/>
      </c>
      <c r="Y1279" t="str">
        <f>IF(U1279="","",IF(U1279="Frais accessoires",SUMIF('[3]Correpondance  PREPA MARG'!A:A,'Prépa marge'!T1279,'[3]Correpondance  PREPA MARG'!AO:AO),""))</f>
        <v/>
      </c>
      <c r="Z1279" t="str">
        <f>IF(U1279="","",IF(U1279="Cotisation Centrale",SUMIF('[3]Correpondance  PREPA MARG'!A:A,'Prépa marge'!T1279,'[3]Correpondance  PREPA MARG'!BO:BO),""))</f>
        <v/>
      </c>
      <c r="AA1279" t="str">
        <f>IF(U1279="","",IF(U1279="CA HT REEL",SUMIF('[3]Correpondance  PREPA MARG'!A:A,'Prépa marge'!T1279,'[3]Correpondance  PREPA MARG'!AB:AB),""))</f>
        <v/>
      </c>
      <c r="AB1279" t="str">
        <f>IF(U1279="","",IF(U1279="CAMV REEL",SUMIF('[3]Correpondance  PREPA MARG'!A:A,'Prépa marge'!T1279,'[3]Correpondance  PREPA MARG'!BB:BB),""))</f>
        <v/>
      </c>
      <c r="AC1279" t="str">
        <f>IF(U1279="","",IF(U1279="démarque connue (valeur)",SUMIF('[3]Correpondance  PREPA MARG'!A:A,'Prépa marge'!T1279,'[3]Correpondance  PREPA MARG'!DO:DO),""))</f>
        <v/>
      </c>
      <c r="AD1279" s="2" t="str">
        <f t="shared" si="699"/>
        <v/>
      </c>
      <c r="AF1279" t="s">
        <v>20</v>
      </c>
    </row>
    <row r="1280" spans="1:32" ht="15.75" thickBot="1">
      <c r="A1280" s="23"/>
      <c r="B1280" s="23"/>
      <c r="C1280" s="30" t="s">
        <v>25</v>
      </c>
      <c r="D1280" s="31"/>
      <c r="E1280" s="31"/>
      <c r="F1280" s="31"/>
      <c r="G1280" s="31"/>
      <c r="H1280" s="31"/>
      <c r="I1280" s="31"/>
      <c r="J1280" s="31"/>
      <c r="K1280" s="31"/>
      <c r="L1280" s="31"/>
      <c r="M1280" s="31"/>
      <c r="N1280" s="31"/>
      <c r="O1280" s="31"/>
      <c r="P1280" s="32"/>
      <c r="Q1280" s="23"/>
      <c r="R1280" s="33" t="s">
        <v>20</v>
      </c>
      <c r="S1280" s="23"/>
      <c r="T1280" s="23" t="str">
        <f>IF(COUNTIF('[3]Correpondance  PREPA MARG'!A:A,'Prépa marge'!C1280)=0,IF(U1279="démarque connue (valeur)","",T1279),'Prépa marge'!C1280)</f>
        <v>Textile</v>
      </c>
      <c r="U1280" s="23" t="str">
        <f t="shared" si="700"/>
        <v/>
      </c>
      <c r="V1280" t="str">
        <f>IF(U1280="","",IF(U1280="CA HT",SUMIF('[3]Correpondance  PREPA MARG'!A:A,'Prépa marge'!T1280,'[3]Correpondance  PREPA MARG'!CO:CO),""))</f>
        <v/>
      </c>
      <c r="W1280" t="str">
        <f t="shared" si="697"/>
        <v/>
      </c>
      <c r="X1280" t="str">
        <f>IF(U1280="","",IF(AND(U1280="Marge ABACO (valeur)",X1274=""),SUMIF('[3]Correpondance  PREPA MARG'!A:A,'Prépa marge'!T1280,'[3]Correpondance  PREPA MARG'!DB:DB),""))</f>
        <v/>
      </c>
      <c r="Y1280" t="str">
        <f>IF(U1280="","",IF(U1280="Frais accessoires",SUMIF('[3]Correpondance  PREPA MARG'!A:A,'Prépa marge'!T1280,'[3]Correpondance  PREPA MARG'!AO:AO),""))</f>
        <v/>
      </c>
      <c r="Z1280" t="str">
        <f>IF(U1280="","",IF(U1280="Cotisation Centrale",SUMIF('[3]Correpondance  PREPA MARG'!A:A,'Prépa marge'!T1280,'[3]Correpondance  PREPA MARG'!BO:BO),""))</f>
        <v/>
      </c>
      <c r="AA1280" t="str">
        <f>IF(U1280="","",IF(U1280="CA HT REEL",SUMIF('[3]Correpondance  PREPA MARG'!A:A,'Prépa marge'!T1280,'[3]Correpondance  PREPA MARG'!AB:AB),""))</f>
        <v/>
      </c>
      <c r="AB1280" t="str">
        <f>IF(U1280="","",IF(U1280="CAMV REEL",SUMIF('[3]Correpondance  PREPA MARG'!A:A,'Prépa marge'!T1280,'[3]Correpondance  PREPA MARG'!BB:BB),""))</f>
        <v/>
      </c>
      <c r="AC1280" t="str">
        <f>IF(U1280="","",IF(U1280="démarque connue (valeur)",SUMIF('[3]Correpondance  PREPA MARG'!A:A,'Prépa marge'!T1280,'[3]Correpondance  PREPA MARG'!DO:DO),""))</f>
        <v/>
      </c>
      <c r="AD1280" s="2" t="str">
        <f t="shared" si="699"/>
        <v/>
      </c>
      <c r="AF1280" t="s">
        <v>20</v>
      </c>
    </row>
    <row r="1281" spans="1:32">
      <c r="A1281" s="23"/>
      <c r="B1281" s="23"/>
      <c r="C1281" s="69" t="s">
        <v>5</v>
      </c>
      <c r="D1281" s="35">
        <v>91</v>
      </c>
      <c r="E1281" s="36"/>
      <c r="F1281" s="36"/>
      <c r="G1281" s="36"/>
      <c r="H1281" s="36"/>
      <c r="I1281" s="36"/>
      <c r="J1281" s="55"/>
      <c r="K1281" s="55"/>
      <c r="L1281" s="55"/>
      <c r="M1281" s="55"/>
      <c r="N1281" s="55"/>
      <c r="O1281" s="70"/>
      <c r="P1281" s="38">
        <f>SUM(D1281:O1281)</f>
        <v>91</v>
      </c>
      <c r="Q1281" s="23"/>
      <c r="R1281" s="39">
        <v>126645.31000000006</v>
      </c>
      <c r="S1281" s="23"/>
      <c r="T1281" s="23" t="str">
        <f>IF(COUNTIF('[3]Correpondance  PREPA MARG'!A:A,'Prépa marge'!C1281)=0,IF(U1280="démarque connue (valeur)","",T1280),'Prépa marge'!C1281)</f>
        <v>Textile</v>
      </c>
      <c r="U1281" s="23" t="str">
        <f t="shared" si="700"/>
        <v>CA HT REEL</v>
      </c>
      <c r="V1281" t="str">
        <f>IF(U1281="","",IF(U1281="CA HT",SUMIF('[3]Correpondance  PREPA MARG'!A:A,'Prépa marge'!T1281,'[3]Correpondance  PREPA MARG'!CO:CO),""))</f>
        <v/>
      </c>
      <c r="W1281" t="str">
        <f t="shared" si="697"/>
        <v/>
      </c>
      <c r="X1281" t="str">
        <f>IF(U1281="","",IF(AND(U1281="Marge ABACO (valeur)",X1275=""),SUMIF('[3]Correpondance  PREPA MARG'!A:A,'Prépa marge'!T1281,'[3]Correpondance  PREPA MARG'!DB:DB),""))</f>
        <v/>
      </c>
      <c r="Y1281" t="str">
        <f>IF(U1281="","",IF(U1281="Frais accessoires",SUMIF('[3]Correpondance  PREPA MARG'!A:A,'Prépa marge'!T1281,'[3]Correpondance  PREPA MARG'!AO:AO),""))</f>
        <v/>
      </c>
      <c r="Z1281" t="str">
        <f>IF(U1281="","",IF(U1281="Cotisation Centrale",SUMIF('[3]Correpondance  PREPA MARG'!A:A,'Prépa marge'!T1281,'[3]Correpondance  PREPA MARG'!BO:BO),""))</f>
        <v/>
      </c>
      <c r="AA1281">
        <f ca="1">IF(U1281="","",IF(U1281="CA HT REEL",SUMIF('[3]Correpondance  PREPA MARG'!A:A,'Prépa marge'!T1281,'[3]Correpondance  PREPA MARG'!AB:AB),""))</f>
        <v>242.78000000000003</v>
      </c>
      <c r="AB1281" t="str">
        <f>IF(U1281="","",IF(U1281="CAMV REEL",SUMIF('[3]Correpondance  PREPA MARG'!A:A,'Prépa marge'!T1281,'[3]Correpondance  PREPA MARG'!BB:BB),""))</f>
        <v/>
      </c>
      <c r="AC1281" t="str">
        <f>IF(U1281="","",IF(U1281="démarque connue (valeur)",SUMIF('[3]Correpondance  PREPA MARG'!A:A,'Prépa marge'!T1281,'[3]Correpondance  PREPA MARG'!DO:DO),""))</f>
        <v/>
      </c>
      <c r="AD1281" s="2">
        <f t="shared" ca="1" si="699"/>
        <v>151.78000000000003</v>
      </c>
      <c r="AF1281">
        <v>171645.68999999997</v>
      </c>
    </row>
    <row r="1282" spans="1:32" ht="15.75" thickBot="1">
      <c r="A1282" s="23"/>
      <c r="B1282" s="23"/>
      <c r="C1282" s="58" t="s">
        <v>6</v>
      </c>
      <c r="D1282" s="41">
        <v>51</v>
      </c>
      <c r="E1282" s="42"/>
      <c r="F1282" s="42"/>
      <c r="G1282" s="42"/>
      <c r="H1282" s="42"/>
      <c r="I1282" s="42"/>
      <c r="J1282" s="71"/>
      <c r="K1282" s="71"/>
      <c r="L1282" s="71"/>
      <c r="M1282" s="71"/>
      <c r="N1282" s="71"/>
      <c r="O1282" s="72"/>
      <c r="P1282" s="56">
        <f>SUM(D1282:O1282)</f>
        <v>51</v>
      </c>
      <c r="Q1282" s="23"/>
      <c r="R1282" s="57">
        <v>79850.820000000065</v>
      </c>
      <c r="S1282" s="23"/>
      <c r="T1282" s="23" t="str">
        <f>IF(COUNTIF('[3]Correpondance  PREPA MARG'!A:A,'Prépa marge'!C1282)=0,IF(U1281="démarque connue (valeur)","",T1281),'Prépa marge'!C1282)</f>
        <v>Textile</v>
      </c>
      <c r="U1282" s="23" t="str">
        <f t="shared" si="700"/>
        <v>CAMV REEL</v>
      </c>
      <c r="V1282" t="str">
        <f>IF(U1282="","",IF(U1282="CA HT",SUMIF('[3]Correpondance  PREPA MARG'!A:A,'Prépa marge'!T1282,'[3]Correpondance  PREPA MARG'!CO:CO),""))</f>
        <v/>
      </c>
      <c r="W1282" t="str">
        <f t="shared" si="697"/>
        <v/>
      </c>
      <c r="X1282" t="str">
        <f>IF(U1282="","",IF(AND(U1282="Marge ABACO (valeur)",X1276=""),SUMIF('[3]Correpondance  PREPA MARG'!A:A,'Prépa marge'!T1282,'[3]Correpondance  PREPA MARG'!DB:DB),""))</f>
        <v/>
      </c>
      <c r="Y1282" t="str">
        <f>IF(U1282="","",IF(U1282="Frais accessoires",SUMIF('[3]Correpondance  PREPA MARG'!A:A,'Prépa marge'!T1282,'[3]Correpondance  PREPA MARG'!AO:AO),""))</f>
        <v/>
      </c>
      <c r="Z1282" t="str">
        <f>IF(U1282="","",IF(U1282="Cotisation Centrale",SUMIF('[3]Correpondance  PREPA MARG'!A:A,'Prépa marge'!T1282,'[3]Correpondance  PREPA MARG'!BO:BO),""))</f>
        <v/>
      </c>
      <c r="AA1282" t="str">
        <f>IF(U1282="","",IF(U1282="CA HT REEL",SUMIF('[3]Correpondance  PREPA MARG'!A:A,'Prépa marge'!T1282,'[3]Correpondance  PREPA MARG'!AB:AB),""))</f>
        <v/>
      </c>
      <c r="AB1282">
        <f ca="1">IF(U1282="","",IF(U1282="CAMV REEL",SUMIF('[3]Correpondance  PREPA MARG'!A:A,'Prépa marge'!T1282,'[3]Correpondance  PREPA MARG'!BB:BB),""))</f>
        <v>443.04999999999995</v>
      </c>
      <c r="AC1282" t="str">
        <f>IF(U1282="","",IF(U1282="démarque connue (valeur)",SUMIF('[3]Correpondance  PREPA MARG'!A:A,'Prépa marge'!T1282,'[3]Correpondance  PREPA MARG'!DO:DO),""))</f>
        <v/>
      </c>
      <c r="AD1282" s="2">
        <f t="shared" ca="1" si="699"/>
        <v>392.04999999999995</v>
      </c>
      <c r="AF1282">
        <v>107064</v>
      </c>
    </row>
    <row r="1283" spans="1:32">
      <c r="A1283" s="23"/>
      <c r="B1283" s="23"/>
      <c r="C1283" s="59" t="s">
        <v>26</v>
      </c>
      <c r="D1283" s="73">
        <f t="shared" ref="D1283:L1283" si="727">D1281-D1282-D1273-D1274</f>
        <v>40</v>
      </c>
      <c r="E1283" s="73">
        <f t="shared" si="727"/>
        <v>0</v>
      </c>
      <c r="F1283" s="73">
        <f t="shared" si="727"/>
        <v>0</v>
      </c>
      <c r="G1283" s="73">
        <f t="shared" si="727"/>
        <v>0</v>
      </c>
      <c r="H1283" s="73">
        <f t="shared" si="727"/>
        <v>0</v>
      </c>
      <c r="I1283" s="73">
        <f t="shared" si="727"/>
        <v>0</v>
      </c>
      <c r="J1283" s="73">
        <f t="shared" si="727"/>
        <v>0</v>
      </c>
      <c r="K1283" s="73">
        <f t="shared" si="727"/>
        <v>0</v>
      </c>
      <c r="L1283" s="73">
        <f t="shared" si="727"/>
        <v>0</v>
      </c>
      <c r="M1283" s="73">
        <f>M1281-M1282-M1273-M1274</f>
        <v>0</v>
      </c>
      <c r="N1283" s="73">
        <f>N1281-N1282-N1273-N1274</f>
        <v>0</v>
      </c>
      <c r="O1283" s="73">
        <f>O1281-O1282-O1273-O1274</f>
        <v>0</v>
      </c>
      <c r="P1283" s="74">
        <f>SUM(D1283:O1283)</f>
        <v>40</v>
      </c>
      <c r="Q1283" s="23"/>
      <c r="R1283" s="57" t="s">
        <v>20</v>
      </c>
      <c r="S1283" s="23"/>
      <c r="T1283" s="23" t="str">
        <f>IF(COUNTIF('[3]Correpondance  PREPA MARG'!A:A,'Prépa marge'!C1283)=0,IF(U1282="démarque connue (valeur)","",T1282),'Prépa marge'!C1283)</f>
        <v>Textile</v>
      </c>
      <c r="U1283" s="23" t="str">
        <f t="shared" si="700"/>
        <v/>
      </c>
      <c r="V1283" t="str">
        <f>IF(U1283="","",IF(U1283="CA HT",SUMIF('[3]Correpondance  PREPA MARG'!A:A,'Prépa marge'!T1283,'[3]Correpondance  PREPA MARG'!CO:CO),""))</f>
        <v/>
      </c>
      <c r="W1283" t="str">
        <f t="shared" si="697"/>
        <v/>
      </c>
      <c r="X1283" t="str">
        <f>IF(U1283="","",IF(AND(U1283="Marge ABACO (valeur)",X1277=""),SUMIF('[3]Correpondance  PREPA MARG'!A:A,'Prépa marge'!T1283,'[3]Correpondance  PREPA MARG'!DB:DB),""))</f>
        <v/>
      </c>
      <c r="Y1283" t="str">
        <f>IF(U1283="","",IF(U1283="Frais accessoires",SUMIF('[3]Correpondance  PREPA MARG'!A:A,'Prépa marge'!T1283,'[3]Correpondance  PREPA MARG'!AO:AO),""))</f>
        <v/>
      </c>
      <c r="Z1283" t="str">
        <f>IF(U1283="","",IF(U1283="Cotisation Centrale",SUMIF('[3]Correpondance  PREPA MARG'!A:A,'Prépa marge'!T1283,'[3]Correpondance  PREPA MARG'!BO:BO),""))</f>
        <v/>
      </c>
      <c r="AA1283" t="str">
        <f>IF(U1283="","",IF(U1283="CA HT REEL",SUMIF('[3]Correpondance  PREPA MARG'!A:A,'Prépa marge'!T1283,'[3]Correpondance  PREPA MARG'!AB:AB),""))</f>
        <v/>
      </c>
      <c r="AB1283" t="str">
        <f>IF(U1283="","",IF(U1283="CAMV REEL",SUMIF('[3]Correpondance  PREPA MARG'!A:A,'Prépa marge'!T1283,'[3]Correpondance  PREPA MARG'!BB:BB),""))</f>
        <v/>
      </c>
      <c r="AC1283" t="str">
        <f>IF(U1283="","",IF(U1283="démarque connue (valeur)",SUMIF('[3]Correpondance  PREPA MARG'!A:A,'Prépa marge'!T1283,'[3]Correpondance  PREPA MARG'!DO:DO),""))</f>
        <v/>
      </c>
      <c r="AD1283" s="2" t="str">
        <f t="shared" si="699"/>
        <v/>
      </c>
      <c r="AF1283" t="s">
        <v>20</v>
      </c>
    </row>
    <row r="1284" spans="1:32">
      <c r="A1284" s="23"/>
      <c r="B1284" s="23"/>
      <c r="C1284" s="50" t="s">
        <v>27</v>
      </c>
      <c r="D1284" s="67" t="str">
        <f t="shared" ref="D1284:L1284" si="728">IF(D1306="ABACO","     néant",IF(D1269=0,0,D1283/D1281))</f>
        <v xml:space="preserve">     néant</v>
      </c>
      <c r="E1284" s="67" t="str">
        <f t="shared" si="728"/>
        <v xml:space="preserve">     néant</v>
      </c>
      <c r="F1284" s="67" t="str">
        <f t="shared" si="728"/>
        <v xml:space="preserve">     néant</v>
      </c>
      <c r="G1284" s="67" t="str">
        <f t="shared" si="728"/>
        <v xml:space="preserve">     néant</v>
      </c>
      <c r="H1284" s="67" t="str">
        <f t="shared" si="728"/>
        <v xml:space="preserve">     néant</v>
      </c>
      <c r="I1284" s="67">
        <f t="shared" si="728"/>
        <v>0</v>
      </c>
      <c r="J1284" s="67" t="str">
        <f t="shared" si="728"/>
        <v xml:space="preserve">     néant</v>
      </c>
      <c r="K1284" s="67" t="str">
        <f t="shared" si="728"/>
        <v xml:space="preserve">     néant</v>
      </c>
      <c r="L1284" s="67" t="str">
        <f t="shared" si="728"/>
        <v xml:space="preserve">     néant</v>
      </c>
      <c r="M1284" s="67" t="str">
        <f>IF(M1306="ABACO","     néant",IF(M1269=0,0,M1283/M1281))</f>
        <v xml:space="preserve">     néant</v>
      </c>
      <c r="N1284" s="67" t="str">
        <f>IF(N1306="ABACO","     néant",IF(N1269=0,0,N1283/N1281))</f>
        <v xml:space="preserve">     néant</v>
      </c>
      <c r="O1284" s="67">
        <f>IF(O1306="ABACO","     néant",IF(O1269=0,0,O1283/O1281))</f>
        <v>0</v>
      </c>
      <c r="P1284" s="67">
        <f>IF(P1306="ABACO","     néant",IF(P1269=0,0,P1283/P1281))</f>
        <v>0.43956043956043955</v>
      </c>
      <c r="Q1284" s="23"/>
      <c r="R1284" s="68" t="s">
        <v>20</v>
      </c>
      <c r="S1284" s="23"/>
      <c r="T1284" s="23" t="str">
        <f>IF(COUNTIF('[3]Correpondance  PREPA MARG'!A:A,'Prépa marge'!C1284)=0,IF(U1283="démarque connue (valeur)","",T1283),'Prépa marge'!C1284)</f>
        <v>Textile</v>
      </c>
      <c r="U1284" s="23" t="str">
        <f t="shared" si="700"/>
        <v/>
      </c>
      <c r="V1284" t="str">
        <f>IF(U1284="","",IF(U1284="CA HT",SUMIF('[3]Correpondance  PREPA MARG'!A:A,'Prépa marge'!T1284,'[3]Correpondance  PREPA MARG'!CO:CO),""))</f>
        <v/>
      </c>
      <c r="W1284" t="str">
        <f t="shared" si="697"/>
        <v/>
      </c>
      <c r="X1284" t="str">
        <f>IF(U1284="","",IF(AND(U1284="Marge ABACO (valeur)",X1278=""),SUMIF('[3]Correpondance  PREPA MARG'!A:A,'Prépa marge'!T1284,'[3]Correpondance  PREPA MARG'!DB:DB),""))</f>
        <v/>
      </c>
      <c r="Y1284" t="str">
        <f>IF(U1284="","",IF(U1284="Frais accessoires",SUMIF('[3]Correpondance  PREPA MARG'!A:A,'Prépa marge'!T1284,'[3]Correpondance  PREPA MARG'!AO:AO),""))</f>
        <v/>
      </c>
      <c r="Z1284" t="str">
        <f>IF(U1284="","",IF(U1284="Cotisation Centrale",SUMIF('[3]Correpondance  PREPA MARG'!A:A,'Prépa marge'!T1284,'[3]Correpondance  PREPA MARG'!BO:BO),""))</f>
        <v/>
      </c>
      <c r="AA1284" t="str">
        <f>IF(U1284="","",IF(U1284="CA HT REEL",SUMIF('[3]Correpondance  PREPA MARG'!A:A,'Prépa marge'!T1284,'[3]Correpondance  PREPA MARG'!AB:AB),""))</f>
        <v/>
      </c>
      <c r="AB1284" t="str">
        <f>IF(U1284="","",IF(U1284="CAMV REEL",SUMIF('[3]Correpondance  PREPA MARG'!A:A,'Prépa marge'!T1284,'[3]Correpondance  PREPA MARG'!BB:BB),""))</f>
        <v/>
      </c>
      <c r="AC1284" t="str">
        <f>IF(U1284="","",IF(U1284="démarque connue (valeur)",SUMIF('[3]Correpondance  PREPA MARG'!A:A,'Prépa marge'!T1284,'[3]Correpondance  PREPA MARG'!DO:DO),""))</f>
        <v/>
      </c>
      <c r="AD1284" s="2" t="str">
        <f t="shared" si="699"/>
        <v/>
      </c>
      <c r="AF1284" t="s">
        <v>20</v>
      </c>
    </row>
    <row r="1285" spans="1:32">
      <c r="A1285" s="23"/>
      <c r="B1285" s="23"/>
      <c r="C1285" s="23"/>
      <c r="D1285" s="23"/>
      <c r="E1285" s="23"/>
      <c r="F1285" s="23"/>
      <c r="G1285" s="23"/>
      <c r="H1285" s="23"/>
      <c r="I1285" s="23"/>
      <c r="J1285" s="23"/>
      <c r="K1285" s="23"/>
      <c r="L1285" s="23"/>
      <c r="M1285" s="23"/>
      <c r="N1285" s="23"/>
      <c r="O1285" s="23"/>
      <c r="P1285" s="23"/>
      <c r="Q1285" s="23"/>
      <c r="R1285" s="29" t="s">
        <v>20</v>
      </c>
      <c r="S1285" s="23"/>
      <c r="T1285" s="23" t="str">
        <f>IF(COUNTIF('[3]Correpondance  PREPA MARG'!A:A,'Prépa marge'!C1285)=0,IF(U1284="démarque connue (valeur)","",T1284),'Prépa marge'!C1285)</f>
        <v>Textile</v>
      </c>
      <c r="U1285" s="23" t="str">
        <f t="shared" si="700"/>
        <v/>
      </c>
      <c r="V1285" t="str">
        <f>IF(U1285="","",IF(U1285="CA HT",SUMIF('[3]Correpondance  PREPA MARG'!A:A,'Prépa marge'!T1285,'[3]Correpondance  PREPA MARG'!CO:CO),""))</f>
        <v/>
      </c>
      <c r="W1285" t="str">
        <f t="shared" si="697"/>
        <v/>
      </c>
      <c r="X1285" t="str">
        <f>IF(U1285="","",IF(AND(U1285="Marge ABACO (valeur)",X1279=""),SUMIF('[3]Correpondance  PREPA MARG'!A:A,'Prépa marge'!T1285,'[3]Correpondance  PREPA MARG'!DB:DB),""))</f>
        <v/>
      </c>
      <c r="Y1285" t="str">
        <f>IF(U1285="","",IF(U1285="Frais accessoires",SUMIF('[3]Correpondance  PREPA MARG'!A:A,'Prépa marge'!T1285,'[3]Correpondance  PREPA MARG'!AO:AO),""))</f>
        <v/>
      </c>
      <c r="Z1285" t="str">
        <f>IF(U1285="","",IF(U1285="Cotisation Centrale",SUMIF('[3]Correpondance  PREPA MARG'!A:A,'Prépa marge'!T1285,'[3]Correpondance  PREPA MARG'!BO:BO),""))</f>
        <v/>
      </c>
      <c r="AA1285" t="str">
        <f>IF(U1285="","",IF(U1285="CA HT REEL",SUMIF('[3]Correpondance  PREPA MARG'!A:A,'Prépa marge'!T1285,'[3]Correpondance  PREPA MARG'!AB:AB),""))</f>
        <v/>
      </c>
      <c r="AB1285" t="str">
        <f>IF(U1285="","",IF(U1285="CAMV REEL",SUMIF('[3]Correpondance  PREPA MARG'!A:A,'Prépa marge'!T1285,'[3]Correpondance  PREPA MARG'!BB:BB),""))</f>
        <v/>
      </c>
      <c r="AC1285" t="str">
        <f>IF(U1285="","",IF(U1285="démarque connue (valeur)",SUMIF('[3]Correpondance  PREPA MARG'!A:A,'Prépa marge'!T1285,'[3]Correpondance  PREPA MARG'!DO:DO),""))</f>
        <v/>
      </c>
      <c r="AD1285" s="2" t="str">
        <f t="shared" si="699"/>
        <v/>
      </c>
      <c r="AF1285" t="s">
        <v>20</v>
      </c>
    </row>
    <row r="1286" spans="1:32">
      <c r="A1286" s="23"/>
      <c r="B1286" s="23"/>
      <c r="C1286" s="75" t="s">
        <v>28</v>
      </c>
      <c r="D1286" s="76" t="str">
        <f t="shared" ref="D1286:L1286" si="729">IF(D1306="ABACO","       NA",D1278-D1284)</f>
        <v xml:space="preserve">       NA</v>
      </c>
      <c r="E1286" s="76" t="str">
        <f t="shared" si="729"/>
        <v xml:space="preserve">       NA</v>
      </c>
      <c r="F1286" s="76" t="str">
        <f t="shared" si="729"/>
        <v xml:space="preserve">       NA</v>
      </c>
      <c r="G1286" s="76" t="str">
        <f t="shared" si="729"/>
        <v xml:space="preserve">       NA</v>
      </c>
      <c r="H1286" s="76" t="str">
        <f t="shared" si="729"/>
        <v xml:space="preserve">       NA</v>
      </c>
      <c r="I1286" s="76">
        <f t="shared" si="729"/>
        <v>0</v>
      </c>
      <c r="J1286" s="76" t="str">
        <f t="shared" si="729"/>
        <v xml:space="preserve">       NA</v>
      </c>
      <c r="K1286" s="76" t="str">
        <f t="shared" si="729"/>
        <v xml:space="preserve">       NA</v>
      </c>
      <c r="L1286" s="76" t="str">
        <f t="shared" si="729"/>
        <v xml:space="preserve">       NA</v>
      </c>
      <c r="M1286" s="76" t="str">
        <f>IF(M1306="ABACO","       NA",M1278-M1284)</f>
        <v xml:space="preserve">       NA</v>
      </c>
      <c r="N1286" s="76" t="str">
        <f>IF(N1306="ABACO","       NA",N1278-N1284)</f>
        <v xml:space="preserve">       NA</v>
      </c>
      <c r="O1286" s="76">
        <f>IF(O1306="ABACO","       NA",O1278-O1284)</f>
        <v>0</v>
      </c>
      <c r="P1286" s="76">
        <f>IF(P1306="ABACO","       NA",P1278-P1284)</f>
        <v>0</v>
      </c>
      <c r="Q1286" s="23"/>
      <c r="R1286" s="77" t="s">
        <v>20</v>
      </c>
      <c r="S1286" s="23"/>
      <c r="T1286" s="23" t="str">
        <f>IF(COUNTIF('[3]Correpondance  PREPA MARG'!A:A,'Prépa marge'!C1286)=0,IF(U1285="démarque connue (valeur)","",T1285),'Prépa marge'!C1286)</f>
        <v>Textile</v>
      </c>
      <c r="U1286" s="23" t="str">
        <f t="shared" si="700"/>
        <v/>
      </c>
      <c r="V1286" t="str">
        <f>IF(U1286="","",IF(U1286="CA HT",SUMIF('[3]Correpondance  PREPA MARG'!A:A,'Prépa marge'!T1286,'[3]Correpondance  PREPA MARG'!CO:CO),""))</f>
        <v/>
      </c>
      <c r="W1286" t="str">
        <f t="shared" si="697"/>
        <v/>
      </c>
      <c r="X1286" t="str">
        <f>IF(U1286="","",IF(AND(U1286="Marge ABACO (valeur)",X1280=""),SUMIF('[3]Correpondance  PREPA MARG'!A:A,'Prépa marge'!T1286,'[3]Correpondance  PREPA MARG'!DB:DB),""))</f>
        <v/>
      </c>
      <c r="Y1286" t="str">
        <f>IF(U1286="","",IF(U1286="Frais accessoires",SUMIF('[3]Correpondance  PREPA MARG'!A:A,'Prépa marge'!T1286,'[3]Correpondance  PREPA MARG'!AO:AO),""))</f>
        <v/>
      </c>
      <c r="Z1286" t="str">
        <f>IF(U1286="","",IF(U1286="Cotisation Centrale",SUMIF('[3]Correpondance  PREPA MARG'!A:A,'Prépa marge'!T1286,'[3]Correpondance  PREPA MARG'!BO:BO),""))</f>
        <v/>
      </c>
      <c r="AA1286" t="str">
        <f>IF(U1286="","",IF(U1286="CA HT REEL",SUMIF('[3]Correpondance  PREPA MARG'!A:A,'Prépa marge'!T1286,'[3]Correpondance  PREPA MARG'!AB:AB),""))</f>
        <v/>
      </c>
      <c r="AB1286" t="str">
        <f>IF(U1286="","",IF(U1286="CAMV REEL",SUMIF('[3]Correpondance  PREPA MARG'!A:A,'Prépa marge'!T1286,'[3]Correpondance  PREPA MARG'!BB:BB),""))</f>
        <v/>
      </c>
      <c r="AC1286" t="str">
        <f>IF(U1286="","",IF(U1286="démarque connue (valeur)",SUMIF('[3]Correpondance  PREPA MARG'!A:A,'Prépa marge'!T1286,'[3]Correpondance  PREPA MARG'!DO:DO),""))</f>
        <v/>
      </c>
      <c r="AD1286" s="2" t="str">
        <f t="shared" si="699"/>
        <v/>
      </c>
      <c r="AF1286" t="s">
        <v>20</v>
      </c>
    </row>
    <row r="1287" spans="1:32">
      <c r="A1287" s="23"/>
      <c r="B1287" s="23"/>
      <c r="C1287" s="23"/>
      <c r="D1287" s="23"/>
      <c r="E1287" s="23"/>
      <c r="F1287" s="23"/>
      <c r="G1287" s="23"/>
      <c r="H1287" s="23"/>
      <c r="I1287" s="23"/>
      <c r="J1287" s="23"/>
      <c r="K1287" s="23"/>
      <c r="L1287" s="23"/>
      <c r="M1287" s="23"/>
      <c r="N1287" s="23"/>
      <c r="O1287" s="23"/>
      <c r="P1287" s="23"/>
      <c r="Q1287" s="23"/>
      <c r="R1287" s="29" t="s">
        <v>20</v>
      </c>
      <c r="S1287" s="23"/>
      <c r="T1287" s="23" t="str">
        <f>IF(COUNTIF('[3]Correpondance  PREPA MARG'!A:A,'Prépa marge'!C1287)=0,IF(U1286="démarque connue (valeur)","",T1286),'Prépa marge'!C1287)</f>
        <v>Textile</v>
      </c>
      <c r="U1287" s="23" t="str">
        <f t="shared" si="700"/>
        <v/>
      </c>
      <c r="V1287" t="str">
        <f>IF(U1287="","",IF(U1287="CA HT",SUMIF('[3]Correpondance  PREPA MARG'!A:A,'Prépa marge'!T1287,'[3]Correpondance  PREPA MARG'!CO:CO),""))</f>
        <v/>
      </c>
      <c r="W1287" t="str">
        <f t="shared" ref="W1287:W1350" si="730">IF(AND(V1286&lt;&gt;"",X1288&lt;&gt;""),V1286-X1288,"")</f>
        <v/>
      </c>
      <c r="X1287" t="str">
        <f>IF(U1287="","",IF(AND(U1287="Marge ABACO (valeur)",X1281=""),SUMIF('[3]Correpondance  PREPA MARG'!A:A,'Prépa marge'!T1287,'[3]Correpondance  PREPA MARG'!DB:DB),""))</f>
        <v/>
      </c>
      <c r="Y1287" t="str">
        <f>IF(U1287="","",IF(U1287="Frais accessoires",SUMIF('[3]Correpondance  PREPA MARG'!A:A,'Prépa marge'!T1287,'[3]Correpondance  PREPA MARG'!AO:AO),""))</f>
        <v/>
      </c>
      <c r="Z1287" t="str">
        <f>IF(U1287="","",IF(U1287="Cotisation Centrale",SUMIF('[3]Correpondance  PREPA MARG'!A:A,'Prépa marge'!T1287,'[3]Correpondance  PREPA MARG'!BO:BO),""))</f>
        <v/>
      </c>
      <c r="AA1287" t="str">
        <f>IF(U1287="","",IF(U1287="CA HT REEL",SUMIF('[3]Correpondance  PREPA MARG'!A:A,'Prépa marge'!T1287,'[3]Correpondance  PREPA MARG'!AB:AB),""))</f>
        <v/>
      </c>
      <c r="AB1287" t="str">
        <f>IF(U1287="","",IF(U1287="CAMV REEL",SUMIF('[3]Correpondance  PREPA MARG'!A:A,'Prépa marge'!T1287,'[3]Correpondance  PREPA MARG'!BB:BB),""))</f>
        <v/>
      </c>
      <c r="AC1287" t="str">
        <f>IF(U1287="","",IF(U1287="démarque connue (valeur)",SUMIF('[3]Correpondance  PREPA MARG'!A:A,'Prépa marge'!T1287,'[3]Correpondance  PREPA MARG'!DO:DO),""))</f>
        <v/>
      </c>
      <c r="AD1287" s="2" t="str">
        <f t="shared" si="699"/>
        <v/>
      </c>
      <c r="AF1287" t="s">
        <v>20</v>
      </c>
    </row>
    <row r="1288" spans="1:32" ht="15.75" thickBot="1">
      <c r="A1288" s="23"/>
      <c r="B1288" s="23"/>
      <c r="C1288" s="30" t="s">
        <v>29</v>
      </c>
      <c r="D1288" s="31"/>
      <c r="E1288" s="31"/>
      <c r="F1288" s="31"/>
      <c r="G1288" s="31"/>
      <c r="H1288" s="31"/>
      <c r="I1288" s="31"/>
      <c r="J1288" s="31"/>
      <c r="K1288" s="31"/>
      <c r="L1288" s="31"/>
      <c r="M1288" s="31"/>
      <c r="N1288" s="31"/>
      <c r="O1288" s="31"/>
      <c r="P1288" s="32"/>
      <c r="Q1288" s="23"/>
      <c r="R1288" s="33" t="s">
        <v>20</v>
      </c>
      <c r="S1288" s="23"/>
      <c r="T1288" s="23" t="str">
        <f>IF(COUNTIF('[3]Correpondance  PREPA MARG'!A:A,'Prépa marge'!C1288)=0,IF(U1287="démarque connue (valeur)","",T1287),'Prépa marge'!C1288)</f>
        <v>Textile</v>
      </c>
      <c r="U1288" s="23" t="str">
        <f t="shared" si="700"/>
        <v/>
      </c>
      <c r="V1288" t="str">
        <f>IF(U1288="","",IF(U1288="CA HT",SUMIF('[3]Correpondance  PREPA MARG'!A:A,'Prépa marge'!T1288,'[3]Correpondance  PREPA MARG'!CO:CO),""))</f>
        <v/>
      </c>
      <c r="W1288" t="str">
        <f t="shared" si="730"/>
        <v/>
      </c>
      <c r="X1288" t="str">
        <f>IF(U1288="","",IF(AND(U1288="Marge ABACO (valeur)",X1282=""),SUMIF('[3]Correpondance  PREPA MARG'!A:A,'Prépa marge'!T1288,'[3]Correpondance  PREPA MARG'!DB:DB),""))</f>
        <v/>
      </c>
      <c r="Y1288" t="str">
        <f>IF(U1288="","",IF(U1288="Frais accessoires",SUMIF('[3]Correpondance  PREPA MARG'!A:A,'Prépa marge'!T1288,'[3]Correpondance  PREPA MARG'!AO:AO),""))</f>
        <v/>
      </c>
      <c r="Z1288" t="str">
        <f>IF(U1288="","",IF(U1288="Cotisation Centrale",SUMIF('[3]Correpondance  PREPA MARG'!A:A,'Prépa marge'!T1288,'[3]Correpondance  PREPA MARG'!BO:BO),""))</f>
        <v/>
      </c>
      <c r="AA1288" t="str">
        <f>IF(U1288="","",IF(U1288="CA HT REEL",SUMIF('[3]Correpondance  PREPA MARG'!A:A,'Prépa marge'!T1288,'[3]Correpondance  PREPA MARG'!AB:AB),""))</f>
        <v/>
      </c>
      <c r="AB1288" t="str">
        <f>IF(U1288="","",IF(U1288="CAMV REEL",SUMIF('[3]Correpondance  PREPA MARG'!A:A,'Prépa marge'!T1288,'[3]Correpondance  PREPA MARG'!BB:BB),""))</f>
        <v/>
      </c>
      <c r="AC1288" t="str">
        <f>IF(U1288="","",IF(U1288="démarque connue (valeur)",SUMIF('[3]Correpondance  PREPA MARG'!A:A,'Prépa marge'!T1288,'[3]Correpondance  PREPA MARG'!DO:DO),""))</f>
        <v/>
      </c>
      <c r="AD1288" s="2" t="str">
        <f t="shared" si="699"/>
        <v/>
      </c>
      <c r="AF1288" t="s">
        <v>20</v>
      </c>
    </row>
    <row r="1289" spans="1:32" ht="15.75" thickBot="1">
      <c r="A1289" s="23"/>
      <c r="B1289" s="23"/>
      <c r="C1289" s="54" t="s">
        <v>7</v>
      </c>
      <c r="D1289" s="78"/>
      <c r="E1289" s="79"/>
      <c r="F1289" s="79"/>
      <c r="G1289" s="79"/>
      <c r="H1289" s="79"/>
      <c r="I1289" s="79"/>
      <c r="J1289" s="79"/>
      <c r="K1289" s="79"/>
      <c r="L1289" s="79"/>
      <c r="M1289" s="79"/>
      <c r="N1289" s="79"/>
      <c r="O1289" s="80"/>
      <c r="P1289" s="44">
        <f>SUM(D1289:O1289)</f>
        <v>0</v>
      </c>
      <c r="Q1289" s="23"/>
      <c r="R1289" s="45">
        <v>64</v>
      </c>
      <c r="S1289" s="23"/>
      <c r="T1289" s="23" t="str">
        <f>IF(COUNTIF('[3]Correpondance  PREPA MARG'!A:A,'Prépa marge'!C1289)=0,IF(U1288="démarque connue (valeur)","",T1288),'Prépa marge'!C1289)</f>
        <v>Textile</v>
      </c>
      <c r="U1289" s="23" t="str">
        <f t="shared" si="700"/>
        <v>démarque connue (valeur)</v>
      </c>
      <c r="V1289" t="str">
        <f>IF(U1289="","",IF(U1289="CA HT",SUMIF('[3]Correpondance  PREPA MARG'!A:A,'Prépa marge'!T1289,'[3]Correpondance  PREPA MARG'!CO:CO),""))</f>
        <v/>
      </c>
      <c r="W1289" t="str">
        <f t="shared" si="730"/>
        <v/>
      </c>
      <c r="X1289" t="str">
        <f>IF(U1289="","",IF(AND(U1289="Marge ABACO (valeur)",X1283=""),SUMIF('[3]Correpondance  PREPA MARG'!A:A,'Prépa marge'!T1289,'[3]Correpondance  PREPA MARG'!DB:DB),""))</f>
        <v/>
      </c>
      <c r="Y1289" t="str">
        <f>IF(U1289="","",IF(U1289="Frais accessoires",SUMIF('[3]Correpondance  PREPA MARG'!A:A,'Prépa marge'!T1289,'[3]Correpondance  PREPA MARG'!AO:AO),""))</f>
        <v/>
      </c>
      <c r="Z1289" t="str">
        <f>IF(U1289="","",IF(U1289="Cotisation Centrale",SUMIF('[3]Correpondance  PREPA MARG'!A:A,'Prépa marge'!T1289,'[3]Correpondance  PREPA MARG'!BO:BO),""))</f>
        <v/>
      </c>
      <c r="AA1289" t="str">
        <f>IF(U1289="","",IF(U1289="CA HT REEL",SUMIF('[3]Correpondance  PREPA MARG'!A:A,'Prépa marge'!T1289,'[3]Correpondance  PREPA MARG'!AB:AB),""))</f>
        <v/>
      </c>
      <c r="AB1289" t="str">
        <f>IF(U1289="","",IF(U1289="CAMV REEL",SUMIF('[3]Correpondance  PREPA MARG'!A:A,'Prépa marge'!T1289,'[3]Correpondance  PREPA MARG'!BB:BB),""))</f>
        <v/>
      </c>
      <c r="AC1289">
        <f ca="1">IF(U1289="","",IF(U1289="démarque connue (valeur)",SUMIF('[3]Correpondance  PREPA MARG'!A:A,'Prépa marge'!T1289,'[3]Correpondance  PREPA MARG'!DO:DO),""))</f>
        <v>0</v>
      </c>
      <c r="AD1289" s="2" t="str">
        <f t="shared" ca="1" si="699"/>
        <v/>
      </c>
      <c r="AF1289">
        <v>125</v>
      </c>
    </row>
    <row r="1290" spans="1:32" ht="15.75" thickBot="1">
      <c r="A1290" s="23"/>
      <c r="B1290" s="23"/>
      <c r="C1290" s="59" t="s">
        <v>30</v>
      </c>
      <c r="D1290" s="81">
        <f t="shared" ref="D1290:L1290" si="731">IF(D1281=0,0,D1289/D1281)</f>
        <v>0</v>
      </c>
      <c r="E1290" s="81">
        <f t="shared" si="731"/>
        <v>0</v>
      </c>
      <c r="F1290" s="81">
        <f t="shared" si="731"/>
        <v>0</v>
      </c>
      <c r="G1290" s="81">
        <f t="shared" si="731"/>
        <v>0</v>
      </c>
      <c r="H1290" s="81">
        <f t="shared" si="731"/>
        <v>0</v>
      </c>
      <c r="I1290" s="81">
        <f t="shared" si="731"/>
        <v>0</v>
      </c>
      <c r="J1290" s="81">
        <f t="shared" si="731"/>
        <v>0</v>
      </c>
      <c r="K1290" s="81">
        <f t="shared" si="731"/>
        <v>0</v>
      </c>
      <c r="L1290" s="81">
        <f t="shared" si="731"/>
        <v>0</v>
      </c>
      <c r="M1290" s="81">
        <f>IF(M1281=0,0,M1289/M1281)</f>
        <v>0</v>
      </c>
      <c r="N1290" s="81">
        <f>IF(N1281=0,0,N1289/N1281)</f>
        <v>0</v>
      </c>
      <c r="O1290" s="81">
        <f>IF(O1281=0,0,O1289/O1281)</f>
        <v>0</v>
      </c>
      <c r="P1290" s="82">
        <f>IF(P1281=0,0,P1289/P1281)</f>
        <v>0</v>
      </c>
      <c r="Q1290" s="23"/>
      <c r="R1290" s="83" t="s">
        <v>20</v>
      </c>
      <c r="S1290" s="23"/>
      <c r="T1290" s="23" t="str">
        <f>IF(COUNTIF('[3]Correpondance  PREPA MARG'!A:A,'Prépa marge'!C1290)=0,IF(U1289="démarque connue (valeur)","",T1289),'Prépa marge'!C1290)</f>
        <v/>
      </c>
      <c r="U1290" s="23" t="str">
        <f t="shared" si="700"/>
        <v/>
      </c>
      <c r="V1290" t="str">
        <f>IF(U1290="","",IF(U1290="CA HT",SUMIF('[3]Correpondance  PREPA MARG'!A:A,'Prépa marge'!T1290,'[3]Correpondance  PREPA MARG'!CO:CO),""))</f>
        <v/>
      </c>
      <c r="W1290" t="str">
        <f t="shared" si="730"/>
        <v/>
      </c>
      <c r="X1290" t="str">
        <f>IF(U1290="","",IF(AND(U1290="Marge ABACO (valeur)",X1284=""),SUMIF('[3]Correpondance  PREPA MARG'!A:A,'Prépa marge'!T1290,'[3]Correpondance  PREPA MARG'!DB:DB),""))</f>
        <v/>
      </c>
      <c r="Y1290" t="str">
        <f>IF(U1290="","",IF(U1290="Frais accessoires",SUMIF('[3]Correpondance  PREPA MARG'!A:A,'Prépa marge'!T1290,'[3]Correpondance  PREPA MARG'!AO:AO),""))</f>
        <v/>
      </c>
      <c r="Z1290" t="str">
        <f>IF(U1290="","",IF(U1290="Cotisation Centrale",SUMIF('[3]Correpondance  PREPA MARG'!A:A,'Prépa marge'!T1290,'[3]Correpondance  PREPA MARG'!BO:BO),""))</f>
        <v/>
      </c>
      <c r="AA1290" t="str">
        <f>IF(U1290="","",IF(U1290="CA HT REEL",SUMIF('[3]Correpondance  PREPA MARG'!A:A,'Prépa marge'!T1290,'[3]Correpondance  PREPA MARG'!AB:AB),""))</f>
        <v/>
      </c>
      <c r="AB1290" t="str">
        <f>IF(U1290="","",IF(U1290="CAMV REEL",SUMIF('[3]Correpondance  PREPA MARG'!A:A,'Prépa marge'!T1290,'[3]Correpondance  PREPA MARG'!BB:BB),""))</f>
        <v/>
      </c>
      <c r="AC1290" t="str">
        <f>IF(U1290="","",IF(U1290="démarque connue (valeur)",SUMIF('[3]Correpondance  PREPA MARG'!A:A,'Prépa marge'!T1290,'[3]Correpondance  PREPA MARG'!DO:DO),""))</f>
        <v/>
      </c>
      <c r="AD1290" s="2" t="str">
        <f t="shared" si="699"/>
        <v/>
      </c>
      <c r="AF1290" t="s">
        <v>20</v>
      </c>
    </row>
    <row r="1291" spans="1:32" ht="15.75" thickBot="1">
      <c r="A1291" s="23"/>
      <c r="B1291" s="23"/>
      <c r="C1291" s="84" t="s">
        <v>31</v>
      </c>
      <c r="D1291" s="85">
        <v>1.4999999999999999E-2</v>
      </c>
      <c r="E1291" s="86">
        <v>1.4999999999999999E-2</v>
      </c>
      <c r="F1291" s="86">
        <v>1.4999999999999999E-2</v>
      </c>
      <c r="G1291" s="86">
        <v>1.4999999999999999E-2</v>
      </c>
      <c r="H1291" s="86">
        <v>1.4999999999999999E-2</v>
      </c>
      <c r="I1291" s="86">
        <v>1.4999999999999999E-2</v>
      </c>
      <c r="J1291" s="86">
        <v>1.4999999999999999E-2</v>
      </c>
      <c r="K1291" s="86">
        <v>1.4999999999999999E-2</v>
      </c>
      <c r="L1291" s="86">
        <v>1.4999999999999999E-2</v>
      </c>
      <c r="M1291" s="86">
        <v>1.4999999999999999E-2</v>
      </c>
      <c r="N1291" s="86">
        <v>1.4999999999999999E-2</v>
      </c>
      <c r="O1291" s="87">
        <v>1.4999999999999999E-2</v>
      </c>
      <c r="P1291" s="88">
        <f>IF(P1281&lt;&gt;0,P1292/P1281,0)</f>
        <v>1.4999999999999999E-2</v>
      </c>
      <c r="Q1291" s="23"/>
      <c r="R1291" s="83" t="s">
        <v>20</v>
      </c>
      <c r="S1291" s="23"/>
      <c r="T1291" s="23" t="str">
        <f>IF(COUNTIF('[3]Correpondance  PREPA MARG'!A:A,'Prépa marge'!C1291)=0,IF(U1290="démarque connue (valeur)","",T1290),'Prépa marge'!C1291)</f>
        <v/>
      </c>
      <c r="U1291" s="23" t="str">
        <f t="shared" si="700"/>
        <v/>
      </c>
      <c r="V1291" t="str">
        <f>IF(U1291="","",IF(U1291="CA HT",SUMIF('[3]Correpondance  PREPA MARG'!A:A,'Prépa marge'!T1291,'[3]Correpondance  PREPA MARG'!CO:CO),""))</f>
        <v/>
      </c>
      <c r="W1291" t="str">
        <f t="shared" si="730"/>
        <v/>
      </c>
      <c r="X1291" t="str">
        <f>IF(U1291="","",IF(AND(U1291="Marge ABACO (valeur)",X1285=""),SUMIF('[3]Correpondance  PREPA MARG'!A:A,'Prépa marge'!T1291,'[3]Correpondance  PREPA MARG'!DB:DB),""))</f>
        <v/>
      </c>
      <c r="Y1291" t="str">
        <f>IF(U1291="","",IF(U1291="Frais accessoires",SUMIF('[3]Correpondance  PREPA MARG'!A:A,'Prépa marge'!T1291,'[3]Correpondance  PREPA MARG'!AO:AO),""))</f>
        <v/>
      </c>
      <c r="Z1291" t="str">
        <f>IF(U1291="","",IF(U1291="Cotisation Centrale",SUMIF('[3]Correpondance  PREPA MARG'!A:A,'Prépa marge'!T1291,'[3]Correpondance  PREPA MARG'!BO:BO),""))</f>
        <v/>
      </c>
      <c r="AA1291" t="str">
        <f>IF(U1291="","",IF(U1291="CA HT REEL",SUMIF('[3]Correpondance  PREPA MARG'!A:A,'Prépa marge'!T1291,'[3]Correpondance  PREPA MARG'!AB:AB),""))</f>
        <v/>
      </c>
      <c r="AB1291" t="str">
        <f>IF(U1291="","",IF(U1291="CAMV REEL",SUMIF('[3]Correpondance  PREPA MARG'!A:A,'Prépa marge'!T1291,'[3]Correpondance  PREPA MARG'!BB:BB),""))</f>
        <v/>
      </c>
      <c r="AC1291" t="str">
        <f>IF(U1291="","",IF(U1291="démarque connue (valeur)",SUMIF('[3]Correpondance  PREPA MARG'!A:A,'Prépa marge'!T1291,'[3]Correpondance  PREPA MARG'!DO:DO),""))</f>
        <v/>
      </c>
      <c r="AD1291" s="2" t="str">
        <f t="shared" ref="AD1291:AD1354" si="732">IF(SUM(V1291:AC1291)=0,"",IF(U1291="Marge ABACO (valeur)","",SUM(V1291:AC1291)-P1291))</f>
        <v/>
      </c>
      <c r="AF1291" t="s">
        <v>20</v>
      </c>
    </row>
    <row r="1292" spans="1:32" ht="15.75" thickBot="1">
      <c r="A1292" s="23"/>
      <c r="B1292" s="23"/>
      <c r="C1292" s="89" t="s">
        <v>32</v>
      </c>
      <c r="D1292" s="47">
        <f t="shared" ref="D1292:L1292" si="733">D1281*D1291</f>
        <v>1.365</v>
      </c>
      <c r="E1292" s="47">
        <f t="shared" si="733"/>
        <v>0</v>
      </c>
      <c r="F1292" s="47">
        <f t="shared" si="733"/>
        <v>0</v>
      </c>
      <c r="G1292" s="47">
        <f t="shared" si="733"/>
        <v>0</v>
      </c>
      <c r="H1292" s="47">
        <f t="shared" si="733"/>
        <v>0</v>
      </c>
      <c r="I1292" s="47">
        <f t="shared" si="733"/>
        <v>0</v>
      </c>
      <c r="J1292" s="47">
        <f t="shared" si="733"/>
        <v>0</v>
      </c>
      <c r="K1292" s="47">
        <f t="shared" si="733"/>
        <v>0</v>
      </c>
      <c r="L1292" s="47">
        <f t="shared" si="733"/>
        <v>0</v>
      </c>
      <c r="M1292" s="47">
        <f>M1281*M1291</f>
        <v>0</v>
      </c>
      <c r="N1292" s="47">
        <f>N1281*N1291</f>
        <v>0</v>
      </c>
      <c r="O1292" s="47">
        <f>O1281*O1291</f>
        <v>0</v>
      </c>
      <c r="P1292" s="90">
        <f>SUM(D1292:O1292)</f>
        <v>1.365</v>
      </c>
      <c r="Q1292" s="23"/>
      <c r="R1292" s="91" t="s">
        <v>20</v>
      </c>
      <c r="S1292" s="92"/>
      <c r="T1292" s="23" t="str">
        <f>IF(COUNTIF('[3]Correpondance  PREPA MARG'!A:A,'Prépa marge'!C1292)=0,IF(U1291="démarque connue (valeur)","",T1291),'Prépa marge'!C1292)</f>
        <v/>
      </c>
      <c r="U1292" s="23" t="str">
        <f t="shared" ref="U1292:U1355" si="734">IF(OR(C1292="CA HT",C1292="PRMV ABACO",C1292="Frais accessoires",C1292="Cotisation Centrale",C1292="CA HT REEL",C1292="CAMV REEL",C1292="démarque connue (valeur)",C1292="Marge ABACO (valeur)"),C1292,"")</f>
        <v/>
      </c>
      <c r="V1292" t="str">
        <f>IF(U1292="","",IF(U1292="CA HT",SUMIF('[3]Correpondance  PREPA MARG'!A:A,'Prépa marge'!T1292,'[3]Correpondance  PREPA MARG'!CO:CO),""))</f>
        <v/>
      </c>
      <c r="W1292" t="str">
        <f t="shared" si="730"/>
        <v/>
      </c>
      <c r="X1292" t="str">
        <f>IF(U1292="","",IF(AND(U1292="Marge ABACO (valeur)",X1286=""),SUMIF('[3]Correpondance  PREPA MARG'!A:A,'Prépa marge'!T1292,'[3]Correpondance  PREPA MARG'!DB:DB),""))</f>
        <v/>
      </c>
      <c r="Y1292" t="str">
        <f>IF(U1292="","",IF(U1292="Frais accessoires",SUMIF('[3]Correpondance  PREPA MARG'!A:A,'Prépa marge'!T1292,'[3]Correpondance  PREPA MARG'!AO:AO),""))</f>
        <v/>
      </c>
      <c r="Z1292" t="str">
        <f>IF(U1292="","",IF(U1292="Cotisation Centrale",SUMIF('[3]Correpondance  PREPA MARG'!A:A,'Prépa marge'!T1292,'[3]Correpondance  PREPA MARG'!BO:BO),""))</f>
        <v/>
      </c>
      <c r="AA1292" t="str">
        <f>IF(U1292="","",IF(U1292="CA HT REEL",SUMIF('[3]Correpondance  PREPA MARG'!A:A,'Prépa marge'!T1292,'[3]Correpondance  PREPA MARG'!AB:AB),""))</f>
        <v/>
      </c>
      <c r="AB1292" t="str">
        <f>IF(U1292="","",IF(U1292="CAMV REEL",SUMIF('[3]Correpondance  PREPA MARG'!A:A,'Prépa marge'!T1292,'[3]Correpondance  PREPA MARG'!BB:BB),""))</f>
        <v/>
      </c>
      <c r="AC1292" t="str">
        <f>IF(U1292="","",IF(U1292="démarque connue (valeur)",SUMIF('[3]Correpondance  PREPA MARG'!A:A,'Prépa marge'!T1292,'[3]Correpondance  PREPA MARG'!DO:DO),""))</f>
        <v/>
      </c>
      <c r="AD1292" s="2" t="str">
        <f t="shared" si="732"/>
        <v/>
      </c>
      <c r="AF1292" t="s">
        <v>20</v>
      </c>
    </row>
    <row r="1293" spans="1:32" ht="15.75" thickBot="1">
      <c r="A1293" s="23"/>
      <c r="B1293" s="23"/>
      <c r="C1293" s="84" t="s">
        <v>33</v>
      </c>
      <c r="D1293" s="93"/>
      <c r="E1293" s="94"/>
      <c r="F1293" s="94"/>
      <c r="G1293" s="94"/>
      <c r="H1293" s="94"/>
      <c r="I1293" s="94"/>
      <c r="J1293" s="94"/>
      <c r="K1293" s="94"/>
      <c r="L1293" s="94"/>
      <c r="M1293" s="94"/>
      <c r="N1293" s="94"/>
      <c r="O1293" s="95"/>
      <c r="P1293" s="96">
        <f>SUM(D1293:O1293)</f>
        <v>0</v>
      </c>
      <c r="Q1293" s="23"/>
      <c r="R1293" s="91" t="s">
        <v>20</v>
      </c>
      <c r="S1293" s="92"/>
      <c r="T1293" s="23" t="str">
        <f>IF(COUNTIF('[3]Correpondance  PREPA MARG'!A:A,'Prépa marge'!C1293)=0,IF(U1292="démarque connue (valeur)","",T1292),'Prépa marge'!C1293)</f>
        <v/>
      </c>
      <c r="U1293" s="23" t="str">
        <f t="shared" si="734"/>
        <v/>
      </c>
      <c r="V1293" t="str">
        <f>IF(U1293="","",IF(U1293="CA HT",SUMIF('[3]Correpondance  PREPA MARG'!A:A,'Prépa marge'!T1293,'[3]Correpondance  PREPA MARG'!CO:CO),""))</f>
        <v/>
      </c>
      <c r="W1293" t="str">
        <f t="shared" si="730"/>
        <v/>
      </c>
      <c r="X1293" t="str">
        <f>IF(U1293="","",IF(AND(U1293="Marge ABACO (valeur)",X1287=""),SUMIF('[3]Correpondance  PREPA MARG'!A:A,'Prépa marge'!T1293,'[3]Correpondance  PREPA MARG'!DB:DB),""))</f>
        <v/>
      </c>
      <c r="Y1293" t="str">
        <f>IF(U1293="","",IF(U1293="Frais accessoires",SUMIF('[3]Correpondance  PREPA MARG'!A:A,'Prépa marge'!T1293,'[3]Correpondance  PREPA MARG'!AO:AO),""))</f>
        <v/>
      </c>
      <c r="Z1293" t="str">
        <f>IF(U1293="","",IF(U1293="Cotisation Centrale",SUMIF('[3]Correpondance  PREPA MARG'!A:A,'Prépa marge'!T1293,'[3]Correpondance  PREPA MARG'!BO:BO),""))</f>
        <v/>
      </c>
      <c r="AA1293" t="str">
        <f>IF(U1293="","",IF(U1293="CA HT REEL",SUMIF('[3]Correpondance  PREPA MARG'!A:A,'Prépa marge'!T1293,'[3]Correpondance  PREPA MARG'!AB:AB),""))</f>
        <v/>
      </c>
      <c r="AB1293" t="str">
        <f>IF(U1293="","",IF(U1293="CAMV REEL",SUMIF('[3]Correpondance  PREPA MARG'!A:A,'Prépa marge'!T1293,'[3]Correpondance  PREPA MARG'!BB:BB),""))</f>
        <v/>
      </c>
      <c r="AC1293" t="str">
        <f>IF(U1293="","",IF(U1293="démarque connue (valeur)",SUMIF('[3]Correpondance  PREPA MARG'!A:A,'Prépa marge'!T1293,'[3]Correpondance  PREPA MARG'!DO:DO),""))</f>
        <v/>
      </c>
      <c r="AD1293" s="2" t="str">
        <f t="shared" si="732"/>
        <v/>
      </c>
      <c r="AF1293" t="s">
        <v>20</v>
      </c>
    </row>
    <row r="1294" spans="1:32">
      <c r="A1294" s="23"/>
      <c r="B1294" s="23"/>
      <c r="C1294" s="59" t="s">
        <v>34</v>
      </c>
      <c r="D1294" s="81">
        <f t="shared" ref="D1294:L1294" si="735">IF(D1281&lt;&gt;0,D1293/D1281,0)</f>
        <v>0</v>
      </c>
      <c r="E1294" s="81">
        <f t="shared" si="735"/>
        <v>0</v>
      </c>
      <c r="F1294" s="81">
        <f t="shared" si="735"/>
        <v>0</v>
      </c>
      <c r="G1294" s="81">
        <f t="shared" si="735"/>
        <v>0</v>
      </c>
      <c r="H1294" s="81">
        <f t="shared" si="735"/>
        <v>0</v>
      </c>
      <c r="I1294" s="81">
        <f t="shared" si="735"/>
        <v>0</v>
      </c>
      <c r="J1294" s="81">
        <f t="shared" si="735"/>
        <v>0</v>
      </c>
      <c r="K1294" s="81">
        <f t="shared" si="735"/>
        <v>0</v>
      </c>
      <c r="L1294" s="81">
        <f t="shared" si="735"/>
        <v>0</v>
      </c>
      <c r="M1294" s="81">
        <f>IF(M1281&lt;&gt;0,M1293/M1281,0)</f>
        <v>0</v>
      </c>
      <c r="N1294" s="81">
        <f>IF(N1281&lt;&gt;0,N1293/N1281,0)</f>
        <v>0</v>
      </c>
      <c r="O1294" s="81">
        <f>IF(O1281&lt;&gt;0,O1293/O1281,0)</f>
        <v>0</v>
      </c>
      <c r="P1294" s="82">
        <f>IF(P1281&lt;&gt;0,P1293/P1281,0)</f>
        <v>0</v>
      </c>
      <c r="Q1294" s="23"/>
      <c r="R1294" s="83" t="s">
        <v>20</v>
      </c>
      <c r="S1294" s="97"/>
      <c r="T1294" s="23" t="str">
        <f>IF(COUNTIF('[3]Correpondance  PREPA MARG'!A:A,'Prépa marge'!C1294)=0,IF(U1293="démarque connue (valeur)","",T1293),'Prépa marge'!C1294)</f>
        <v/>
      </c>
      <c r="U1294" s="23" t="str">
        <f t="shared" si="734"/>
        <v/>
      </c>
      <c r="V1294" t="str">
        <f>IF(U1294="","",IF(U1294="CA HT",SUMIF('[3]Correpondance  PREPA MARG'!A:A,'Prépa marge'!T1294,'[3]Correpondance  PREPA MARG'!CO:CO),""))</f>
        <v/>
      </c>
      <c r="W1294" t="str">
        <f t="shared" si="730"/>
        <v/>
      </c>
      <c r="X1294" t="str">
        <f>IF(U1294="","",IF(AND(U1294="Marge ABACO (valeur)",X1288=""),SUMIF('[3]Correpondance  PREPA MARG'!A:A,'Prépa marge'!T1294,'[3]Correpondance  PREPA MARG'!DB:DB),""))</f>
        <v/>
      </c>
      <c r="Y1294" t="str">
        <f>IF(U1294="","",IF(U1294="Frais accessoires",SUMIF('[3]Correpondance  PREPA MARG'!A:A,'Prépa marge'!T1294,'[3]Correpondance  PREPA MARG'!AO:AO),""))</f>
        <v/>
      </c>
      <c r="Z1294" t="str">
        <f>IF(U1294="","",IF(U1294="Cotisation Centrale",SUMIF('[3]Correpondance  PREPA MARG'!A:A,'Prépa marge'!T1294,'[3]Correpondance  PREPA MARG'!BO:BO),""))</f>
        <v/>
      </c>
      <c r="AA1294" t="str">
        <f>IF(U1294="","",IF(U1294="CA HT REEL",SUMIF('[3]Correpondance  PREPA MARG'!A:A,'Prépa marge'!T1294,'[3]Correpondance  PREPA MARG'!AB:AB),""))</f>
        <v/>
      </c>
      <c r="AB1294" t="str">
        <f>IF(U1294="","",IF(U1294="CAMV REEL",SUMIF('[3]Correpondance  PREPA MARG'!A:A,'Prépa marge'!T1294,'[3]Correpondance  PREPA MARG'!BB:BB),""))</f>
        <v/>
      </c>
      <c r="AC1294" t="str">
        <f>IF(U1294="","",IF(U1294="démarque connue (valeur)",SUMIF('[3]Correpondance  PREPA MARG'!A:A,'Prépa marge'!T1294,'[3]Correpondance  PREPA MARG'!DO:DO),""))</f>
        <v/>
      </c>
      <c r="AD1294" s="2" t="str">
        <f t="shared" si="732"/>
        <v/>
      </c>
      <c r="AF1294" t="s">
        <v>20</v>
      </c>
    </row>
    <row r="1295" spans="1:32">
      <c r="A1295" s="23"/>
      <c r="B1295" s="23"/>
      <c r="C1295" s="59" t="s">
        <v>35</v>
      </c>
      <c r="D1295" s="98">
        <f>D1269-D1281</f>
        <v>0</v>
      </c>
      <c r="E1295" s="98">
        <f>E1269-E1281</f>
        <v>0</v>
      </c>
      <c r="F1295" s="98">
        <f>F1269-F1281</f>
        <v>0</v>
      </c>
      <c r="G1295" s="98">
        <f t="shared" ref="G1295:L1295" si="736">G1269-G1281</f>
        <v>0</v>
      </c>
      <c r="H1295" s="98">
        <f t="shared" si="736"/>
        <v>0</v>
      </c>
      <c r="I1295" s="98">
        <f t="shared" si="736"/>
        <v>0</v>
      </c>
      <c r="J1295" s="98">
        <f t="shared" si="736"/>
        <v>0</v>
      </c>
      <c r="K1295" s="98">
        <f t="shared" si="736"/>
        <v>0</v>
      </c>
      <c r="L1295" s="98">
        <f t="shared" si="736"/>
        <v>0</v>
      </c>
      <c r="M1295" s="98">
        <f>M1269-M1281</f>
        <v>0</v>
      </c>
      <c r="N1295" s="98">
        <f>N1269-N1281</f>
        <v>0</v>
      </c>
      <c r="O1295" s="98">
        <f>O1269-O1281</f>
        <v>0</v>
      </c>
      <c r="P1295" s="74">
        <f>SUM(D1295:O1295)</f>
        <v>0</v>
      </c>
      <c r="Q1295" s="23"/>
      <c r="R1295" s="57" t="s">
        <v>20</v>
      </c>
      <c r="S1295" s="92"/>
      <c r="T1295" s="23" t="str">
        <f>IF(COUNTIF('[3]Correpondance  PREPA MARG'!A:A,'Prépa marge'!C1295)=0,IF(U1294="démarque connue (valeur)","",T1294),'Prépa marge'!C1295)</f>
        <v/>
      </c>
      <c r="U1295" s="23" t="str">
        <f t="shared" si="734"/>
        <v/>
      </c>
      <c r="V1295" t="str">
        <f>IF(U1295="","",IF(U1295="CA HT",SUMIF('[3]Correpondance  PREPA MARG'!A:A,'Prépa marge'!T1295,'[3]Correpondance  PREPA MARG'!CO:CO),""))</f>
        <v/>
      </c>
      <c r="W1295" t="str">
        <f t="shared" si="730"/>
        <v/>
      </c>
      <c r="X1295" t="str">
        <f>IF(U1295="","",IF(AND(U1295="Marge ABACO (valeur)",X1289=""),SUMIF('[3]Correpondance  PREPA MARG'!A:A,'Prépa marge'!T1295,'[3]Correpondance  PREPA MARG'!DB:DB),""))</f>
        <v/>
      </c>
      <c r="Y1295" t="str">
        <f>IF(U1295="","",IF(U1295="Frais accessoires",SUMIF('[3]Correpondance  PREPA MARG'!A:A,'Prépa marge'!T1295,'[3]Correpondance  PREPA MARG'!AO:AO),""))</f>
        <v/>
      </c>
      <c r="Z1295" t="str">
        <f>IF(U1295="","",IF(U1295="Cotisation Centrale",SUMIF('[3]Correpondance  PREPA MARG'!A:A,'Prépa marge'!T1295,'[3]Correpondance  PREPA MARG'!BO:BO),""))</f>
        <v/>
      </c>
      <c r="AA1295" t="str">
        <f>IF(U1295="","",IF(U1295="CA HT REEL",SUMIF('[3]Correpondance  PREPA MARG'!A:A,'Prépa marge'!T1295,'[3]Correpondance  PREPA MARG'!AB:AB),""))</f>
        <v/>
      </c>
      <c r="AB1295" t="str">
        <f>IF(U1295="","",IF(U1295="CAMV REEL",SUMIF('[3]Correpondance  PREPA MARG'!A:A,'Prépa marge'!T1295,'[3]Correpondance  PREPA MARG'!BB:BB),""))</f>
        <v/>
      </c>
      <c r="AC1295" t="str">
        <f>IF(U1295="","",IF(U1295="démarque connue (valeur)",SUMIF('[3]Correpondance  PREPA MARG'!A:A,'Prépa marge'!T1295,'[3]Correpondance  PREPA MARG'!DO:DO),""))</f>
        <v/>
      </c>
      <c r="AD1295" s="2" t="str">
        <f t="shared" si="732"/>
        <v/>
      </c>
      <c r="AF1295" t="s">
        <v>20</v>
      </c>
    </row>
    <row r="1296" spans="1:32">
      <c r="A1296" s="23"/>
      <c r="B1296" s="23"/>
      <c r="C1296" s="59" t="s">
        <v>22</v>
      </c>
      <c r="D1296" s="99">
        <f t="shared" ref="D1296:L1296" si="737">IF(D1281&lt;&gt;0,D1295/D1281,0)</f>
        <v>0</v>
      </c>
      <c r="E1296" s="99">
        <f t="shared" si="737"/>
        <v>0</v>
      </c>
      <c r="F1296" s="99">
        <f t="shared" si="737"/>
        <v>0</v>
      </c>
      <c r="G1296" s="99">
        <f t="shared" si="737"/>
        <v>0</v>
      </c>
      <c r="H1296" s="99">
        <f t="shared" si="737"/>
        <v>0</v>
      </c>
      <c r="I1296" s="99">
        <f t="shared" si="737"/>
        <v>0</v>
      </c>
      <c r="J1296" s="99">
        <f t="shared" si="737"/>
        <v>0</v>
      </c>
      <c r="K1296" s="99">
        <f t="shared" si="737"/>
        <v>0</v>
      </c>
      <c r="L1296" s="99">
        <f t="shared" si="737"/>
        <v>0</v>
      </c>
      <c r="M1296" s="99">
        <f>IF(M1281&lt;&gt;0,M1295/M1281,0)</f>
        <v>0</v>
      </c>
      <c r="N1296" s="99">
        <f>IF(N1281&lt;&gt;0,N1295/N1281,0)</f>
        <v>0</v>
      </c>
      <c r="O1296" s="99">
        <f>IF(O1281&lt;&gt;0,O1295/O1281,0)</f>
        <v>0</v>
      </c>
      <c r="P1296" s="61">
        <f>IF(P1281&lt;&gt;0,P1295/P1281,0)</f>
        <v>0</v>
      </c>
      <c r="Q1296" s="23"/>
      <c r="R1296" s="62" t="s">
        <v>20</v>
      </c>
      <c r="S1296" s="92"/>
      <c r="T1296" s="23" t="str">
        <f>IF(COUNTIF('[3]Correpondance  PREPA MARG'!A:A,'Prépa marge'!C1296)=0,IF(U1295="démarque connue (valeur)","",T1295),'Prépa marge'!C1296)</f>
        <v/>
      </c>
      <c r="U1296" s="23" t="str">
        <f t="shared" si="734"/>
        <v/>
      </c>
      <c r="V1296" t="str">
        <f>IF(U1296="","",IF(U1296="CA HT",SUMIF('[3]Correpondance  PREPA MARG'!A:A,'Prépa marge'!T1296,'[3]Correpondance  PREPA MARG'!CO:CO),""))</f>
        <v/>
      </c>
      <c r="W1296" t="str">
        <f t="shared" si="730"/>
        <v/>
      </c>
      <c r="X1296" t="str">
        <f>IF(U1296="","",IF(AND(U1296="Marge ABACO (valeur)",X1290=""),SUMIF('[3]Correpondance  PREPA MARG'!A:A,'Prépa marge'!T1296,'[3]Correpondance  PREPA MARG'!DB:DB),""))</f>
        <v/>
      </c>
      <c r="Y1296" t="str">
        <f>IF(U1296="","",IF(U1296="Frais accessoires",SUMIF('[3]Correpondance  PREPA MARG'!A:A,'Prépa marge'!T1296,'[3]Correpondance  PREPA MARG'!AO:AO),""))</f>
        <v/>
      </c>
      <c r="Z1296" t="str">
        <f>IF(U1296="","",IF(U1296="Cotisation Centrale",SUMIF('[3]Correpondance  PREPA MARG'!A:A,'Prépa marge'!T1296,'[3]Correpondance  PREPA MARG'!BO:BO),""))</f>
        <v/>
      </c>
      <c r="AA1296" t="str">
        <f>IF(U1296="","",IF(U1296="CA HT REEL",SUMIF('[3]Correpondance  PREPA MARG'!A:A,'Prépa marge'!T1296,'[3]Correpondance  PREPA MARG'!AB:AB),""))</f>
        <v/>
      </c>
      <c r="AB1296" t="str">
        <f>IF(U1296="","",IF(U1296="CAMV REEL",SUMIF('[3]Correpondance  PREPA MARG'!A:A,'Prépa marge'!T1296,'[3]Correpondance  PREPA MARG'!BB:BB),""))</f>
        <v/>
      </c>
      <c r="AC1296" t="str">
        <f>IF(U1296="","",IF(U1296="démarque connue (valeur)",SUMIF('[3]Correpondance  PREPA MARG'!A:A,'Prépa marge'!T1296,'[3]Correpondance  PREPA MARG'!DO:DO),""))</f>
        <v/>
      </c>
      <c r="AD1296" s="2" t="str">
        <f t="shared" si="732"/>
        <v/>
      </c>
      <c r="AF1296" t="s">
        <v>20</v>
      </c>
    </row>
    <row r="1297" spans="1:32">
      <c r="A1297" s="23"/>
      <c r="B1297" s="23"/>
      <c r="C1297" s="100" t="s">
        <v>36</v>
      </c>
      <c r="D1297" s="47">
        <f t="shared" ref="D1297:L1297" si="738">D1277-D1289-D1292-D1293-D1295</f>
        <v>38.634999999999998</v>
      </c>
      <c r="E1297" s="47">
        <f t="shared" si="738"/>
        <v>0</v>
      </c>
      <c r="F1297" s="47">
        <f t="shared" si="738"/>
        <v>0</v>
      </c>
      <c r="G1297" s="47">
        <f t="shared" si="738"/>
        <v>0</v>
      </c>
      <c r="H1297" s="47">
        <f t="shared" si="738"/>
        <v>0</v>
      </c>
      <c r="I1297" s="47">
        <f t="shared" si="738"/>
        <v>0</v>
      </c>
      <c r="J1297" s="47">
        <f t="shared" si="738"/>
        <v>0</v>
      </c>
      <c r="K1297" s="47">
        <f t="shared" si="738"/>
        <v>0</v>
      </c>
      <c r="L1297" s="47">
        <f t="shared" si="738"/>
        <v>0</v>
      </c>
      <c r="M1297" s="47">
        <f>M1277-M1289-M1292-M1293-M1295</f>
        <v>0</v>
      </c>
      <c r="N1297" s="47">
        <f>N1277-N1289-N1292-N1293-N1295</f>
        <v>0</v>
      </c>
      <c r="O1297" s="47">
        <f>O1277-O1289-O1292-O1293-O1295</f>
        <v>0</v>
      </c>
      <c r="P1297" s="101">
        <f>SUM(D1297:O1297)</f>
        <v>38.634999999999998</v>
      </c>
      <c r="Q1297" s="23"/>
      <c r="R1297" s="102" t="s">
        <v>20</v>
      </c>
      <c r="S1297" s="92"/>
      <c r="T1297" s="23" t="str">
        <f>IF(COUNTIF('[3]Correpondance  PREPA MARG'!A:A,'Prépa marge'!C1297)=0,IF(U1296="démarque connue (valeur)","",T1296),'Prépa marge'!C1297)</f>
        <v/>
      </c>
      <c r="U1297" s="23" t="str">
        <f t="shared" si="734"/>
        <v/>
      </c>
      <c r="V1297" t="str">
        <f>IF(U1297="","",IF(U1297="CA HT",SUMIF('[3]Correpondance  PREPA MARG'!A:A,'Prépa marge'!T1297,'[3]Correpondance  PREPA MARG'!CO:CO),""))</f>
        <v/>
      </c>
      <c r="W1297" t="str">
        <f t="shared" si="730"/>
        <v/>
      </c>
      <c r="X1297" t="str">
        <f>IF(U1297="","",IF(AND(U1297="Marge ABACO (valeur)",X1291=""),SUMIF('[3]Correpondance  PREPA MARG'!A:A,'Prépa marge'!T1297,'[3]Correpondance  PREPA MARG'!DB:DB),""))</f>
        <v/>
      </c>
      <c r="Y1297" t="str">
        <f>IF(U1297="","",IF(U1297="Frais accessoires",SUMIF('[3]Correpondance  PREPA MARG'!A:A,'Prépa marge'!T1297,'[3]Correpondance  PREPA MARG'!AO:AO),""))</f>
        <v/>
      </c>
      <c r="Z1297" t="str">
        <f>IF(U1297="","",IF(U1297="Cotisation Centrale",SUMIF('[3]Correpondance  PREPA MARG'!A:A,'Prépa marge'!T1297,'[3]Correpondance  PREPA MARG'!BO:BO),""))</f>
        <v/>
      </c>
      <c r="AA1297" t="str">
        <f>IF(U1297="","",IF(U1297="CA HT REEL",SUMIF('[3]Correpondance  PREPA MARG'!A:A,'Prépa marge'!T1297,'[3]Correpondance  PREPA MARG'!AB:AB),""))</f>
        <v/>
      </c>
      <c r="AB1297" t="str">
        <f>IF(U1297="","",IF(U1297="CAMV REEL",SUMIF('[3]Correpondance  PREPA MARG'!A:A,'Prépa marge'!T1297,'[3]Correpondance  PREPA MARG'!BB:BB),""))</f>
        <v/>
      </c>
      <c r="AC1297" t="str">
        <f>IF(U1297="","",IF(U1297="démarque connue (valeur)",SUMIF('[3]Correpondance  PREPA MARG'!A:A,'Prépa marge'!T1297,'[3]Correpondance  PREPA MARG'!DO:DO),""))</f>
        <v/>
      </c>
      <c r="AD1297" s="2" t="str">
        <f t="shared" si="732"/>
        <v/>
      </c>
      <c r="AF1297" t="s">
        <v>20</v>
      </c>
    </row>
    <row r="1298" spans="1:32">
      <c r="A1298" s="23"/>
      <c r="B1298" s="23"/>
      <c r="C1298" s="50" t="s">
        <v>37</v>
      </c>
      <c r="D1298" s="67">
        <f t="shared" ref="D1298:L1298" si="739">D1290+D1291+D1294+D1296</f>
        <v>1.4999999999999999E-2</v>
      </c>
      <c r="E1298" s="67">
        <f t="shared" si="739"/>
        <v>1.4999999999999999E-2</v>
      </c>
      <c r="F1298" s="67">
        <f t="shared" si="739"/>
        <v>1.4999999999999999E-2</v>
      </c>
      <c r="G1298" s="67">
        <f t="shared" si="739"/>
        <v>1.4999999999999999E-2</v>
      </c>
      <c r="H1298" s="67">
        <f t="shared" si="739"/>
        <v>1.4999999999999999E-2</v>
      </c>
      <c r="I1298" s="67">
        <f t="shared" si="739"/>
        <v>1.4999999999999999E-2</v>
      </c>
      <c r="J1298" s="67">
        <f t="shared" si="739"/>
        <v>1.4999999999999999E-2</v>
      </c>
      <c r="K1298" s="67">
        <f t="shared" si="739"/>
        <v>1.4999999999999999E-2</v>
      </c>
      <c r="L1298" s="67">
        <f t="shared" si="739"/>
        <v>1.4999999999999999E-2</v>
      </c>
      <c r="M1298" s="67">
        <f>M1290+M1291+M1294+M1296</f>
        <v>1.4999999999999999E-2</v>
      </c>
      <c r="N1298" s="67">
        <f>N1290+N1291+N1294+N1296</f>
        <v>1.4999999999999999E-2</v>
      </c>
      <c r="O1298" s="67">
        <f>O1290+O1291+O1294+O1296</f>
        <v>1.4999999999999999E-2</v>
      </c>
      <c r="P1298" s="67">
        <f>P1290+P1291+P1294+P1296</f>
        <v>1.4999999999999999E-2</v>
      </c>
      <c r="Q1298" s="23"/>
      <c r="R1298" s="68" t="s">
        <v>20</v>
      </c>
      <c r="S1298" s="92"/>
      <c r="T1298" s="23" t="str">
        <f>IF(COUNTIF('[3]Correpondance  PREPA MARG'!A:A,'Prépa marge'!C1298)=0,IF(U1297="démarque connue (valeur)","",T1297),'Prépa marge'!C1298)</f>
        <v/>
      </c>
      <c r="U1298" s="23" t="str">
        <f t="shared" si="734"/>
        <v/>
      </c>
      <c r="V1298" t="str">
        <f>IF(U1298="","",IF(U1298="CA HT",SUMIF('[3]Correpondance  PREPA MARG'!A:A,'Prépa marge'!T1298,'[3]Correpondance  PREPA MARG'!CO:CO),""))</f>
        <v/>
      </c>
      <c r="W1298" t="str">
        <f t="shared" si="730"/>
        <v/>
      </c>
      <c r="X1298" t="str">
        <f>IF(U1298="","",IF(AND(U1298="Marge ABACO (valeur)",X1292=""),SUMIF('[3]Correpondance  PREPA MARG'!A:A,'Prépa marge'!T1298,'[3]Correpondance  PREPA MARG'!DB:DB),""))</f>
        <v/>
      </c>
      <c r="Y1298" t="str">
        <f>IF(U1298="","",IF(U1298="Frais accessoires",SUMIF('[3]Correpondance  PREPA MARG'!A:A,'Prépa marge'!T1298,'[3]Correpondance  PREPA MARG'!AO:AO),""))</f>
        <v/>
      </c>
      <c r="Z1298" t="str">
        <f>IF(U1298="","",IF(U1298="Cotisation Centrale",SUMIF('[3]Correpondance  PREPA MARG'!A:A,'Prépa marge'!T1298,'[3]Correpondance  PREPA MARG'!BO:BO),""))</f>
        <v/>
      </c>
      <c r="AA1298" t="str">
        <f>IF(U1298="","",IF(U1298="CA HT REEL",SUMIF('[3]Correpondance  PREPA MARG'!A:A,'Prépa marge'!T1298,'[3]Correpondance  PREPA MARG'!AB:AB),""))</f>
        <v/>
      </c>
      <c r="AB1298" t="str">
        <f>IF(U1298="","",IF(U1298="CAMV REEL",SUMIF('[3]Correpondance  PREPA MARG'!A:A,'Prépa marge'!T1298,'[3]Correpondance  PREPA MARG'!BB:BB),""))</f>
        <v/>
      </c>
      <c r="AC1298" t="str">
        <f>IF(U1298="","",IF(U1298="démarque connue (valeur)",SUMIF('[3]Correpondance  PREPA MARG'!A:A,'Prépa marge'!T1298,'[3]Correpondance  PREPA MARG'!DO:DO),""))</f>
        <v/>
      </c>
      <c r="AD1298" s="2" t="str">
        <f t="shared" si="732"/>
        <v/>
      </c>
      <c r="AF1298" t="s">
        <v>20</v>
      </c>
    </row>
    <row r="1299" spans="1:32">
      <c r="A1299" s="23"/>
      <c r="B1299" s="23"/>
      <c r="C1299" s="50" t="s">
        <v>38</v>
      </c>
      <c r="D1299" s="103">
        <f t="shared" ref="D1299:L1299" si="740">D1289+D1292+D1293+D1295</f>
        <v>1.365</v>
      </c>
      <c r="E1299" s="103">
        <f t="shared" si="740"/>
        <v>0</v>
      </c>
      <c r="F1299" s="103">
        <f t="shared" si="740"/>
        <v>0</v>
      </c>
      <c r="G1299" s="103">
        <f t="shared" si="740"/>
        <v>0</v>
      </c>
      <c r="H1299" s="103">
        <f t="shared" si="740"/>
        <v>0</v>
      </c>
      <c r="I1299" s="103">
        <f t="shared" si="740"/>
        <v>0</v>
      </c>
      <c r="J1299" s="103">
        <f t="shared" si="740"/>
        <v>0</v>
      </c>
      <c r="K1299" s="103">
        <f t="shared" si="740"/>
        <v>0</v>
      </c>
      <c r="L1299" s="103">
        <f t="shared" si="740"/>
        <v>0</v>
      </c>
      <c r="M1299" s="103">
        <f>M1289+M1292+M1293+M1295</f>
        <v>0</v>
      </c>
      <c r="N1299" s="103">
        <f>N1289+N1292+N1293+N1295</f>
        <v>0</v>
      </c>
      <c r="O1299" s="103">
        <f>O1289+O1292+O1293+O1295</f>
        <v>0</v>
      </c>
      <c r="P1299" s="103">
        <f>P1289+P1292+P1293+P1295</f>
        <v>1.365</v>
      </c>
      <c r="Q1299" s="23"/>
      <c r="R1299" s="104" t="s">
        <v>20</v>
      </c>
      <c r="S1299" s="92"/>
      <c r="T1299" s="23" t="str">
        <f>IF(COUNTIF('[3]Correpondance  PREPA MARG'!A:A,'Prépa marge'!C1299)=0,IF(U1298="démarque connue (valeur)","",T1298),'Prépa marge'!C1299)</f>
        <v/>
      </c>
      <c r="U1299" s="23" t="str">
        <f t="shared" si="734"/>
        <v/>
      </c>
      <c r="V1299" t="str">
        <f>IF(U1299="","",IF(U1299="CA HT",SUMIF('[3]Correpondance  PREPA MARG'!A:A,'Prépa marge'!T1299,'[3]Correpondance  PREPA MARG'!CO:CO),""))</f>
        <v/>
      </c>
      <c r="W1299" t="str">
        <f t="shared" si="730"/>
        <v/>
      </c>
      <c r="X1299" t="str">
        <f>IF(U1299="","",IF(AND(U1299="Marge ABACO (valeur)",X1293=""),SUMIF('[3]Correpondance  PREPA MARG'!A:A,'Prépa marge'!T1299,'[3]Correpondance  PREPA MARG'!DB:DB),""))</f>
        <v/>
      </c>
      <c r="Y1299" t="str">
        <f>IF(U1299="","",IF(U1299="Frais accessoires",SUMIF('[3]Correpondance  PREPA MARG'!A:A,'Prépa marge'!T1299,'[3]Correpondance  PREPA MARG'!AO:AO),""))</f>
        <v/>
      </c>
      <c r="Z1299" t="str">
        <f>IF(U1299="","",IF(U1299="Cotisation Centrale",SUMIF('[3]Correpondance  PREPA MARG'!A:A,'Prépa marge'!T1299,'[3]Correpondance  PREPA MARG'!BO:BO),""))</f>
        <v/>
      </c>
      <c r="AA1299" t="str">
        <f>IF(U1299="","",IF(U1299="CA HT REEL",SUMIF('[3]Correpondance  PREPA MARG'!A:A,'Prépa marge'!T1299,'[3]Correpondance  PREPA MARG'!AB:AB),""))</f>
        <v/>
      </c>
      <c r="AB1299" t="str">
        <f>IF(U1299="","",IF(U1299="CAMV REEL",SUMIF('[3]Correpondance  PREPA MARG'!A:A,'Prépa marge'!T1299,'[3]Correpondance  PREPA MARG'!BB:BB),""))</f>
        <v/>
      </c>
      <c r="AC1299" t="str">
        <f>IF(U1299="","",IF(U1299="démarque connue (valeur)",SUMIF('[3]Correpondance  PREPA MARG'!A:A,'Prépa marge'!T1299,'[3]Correpondance  PREPA MARG'!DO:DO),""))</f>
        <v/>
      </c>
      <c r="AD1299" s="2" t="str">
        <f t="shared" si="732"/>
        <v/>
      </c>
      <c r="AF1299" t="s">
        <v>20</v>
      </c>
    </row>
    <row r="1300" spans="1:32">
      <c r="A1300" s="23"/>
      <c r="B1300" s="23"/>
      <c r="C1300" s="23"/>
      <c r="D1300" s="23"/>
      <c r="E1300" s="23"/>
      <c r="F1300" s="23"/>
      <c r="G1300" s="23"/>
      <c r="H1300" s="23"/>
      <c r="I1300" s="23"/>
      <c r="J1300" s="23"/>
      <c r="K1300" s="23"/>
      <c r="L1300" s="23"/>
      <c r="M1300" s="23"/>
      <c r="N1300" s="23"/>
      <c r="O1300" s="23"/>
      <c r="P1300" s="23"/>
      <c r="Q1300" s="23"/>
      <c r="R1300" s="29" t="s">
        <v>20</v>
      </c>
      <c r="S1300" s="23"/>
      <c r="T1300" s="23" t="str">
        <f>IF(COUNTIF('[3]Correpondance  PREPA MARG'!A:A,'Prépa marge'!C1300)=0,IF(U1299="démarque connue (valeur)","",T1299),'Prépa marge'!C1300)</f>
        <v/>
      </c>
      <c r="U1300" s="23" t="str">
        <f t="shared" si="734"/>
        <v/>
      </c>
      <c r="V1300" t="str">
        <f>IF(U1300="","",IF(U1300="CA HT",SUMIF('[3]Correpondance  PREPA MARG'!A:A,'Prépa marge'!T1300,'[3]Correpondance  PREPA MARG'!CO:CO),""))</f>
        <v/>
      </c>
      <c r="W1300" t="str">
        <f t="shared" si="730"/>
        <v/>
      </c>
      <c r="X1300" t="str">
        <f>IF(U1300="","",IF(AND(U1300="Marge ABACO (valeur)",X1294=""),SUMIF('[3]Correpondance  PREPA MARG'!A:A,'Prépa marge'!T1300,'[3]Correpondance  PREPA MARG'!DB:DB),""))</f>
        <v/>
      </c>
      <c r="Y1300" t="str">
        <f>IF(U1300="","",IF(U1300="Frais accessoires",SUMIF('[3]Correpondance  PREPA MARG'!A:A,'Prépa marge'!T1300,'[3]Correpondance  PREPA MARG'!AO:AO),""))</f>
        <v/>
      </c>
      <c r="Z1300" t="str">
        <f>IF(U1300="","",IF(U1300="Cotisation Centrale",SUMIF('[3]Correpondance  PREPA MARG'!A:A,'Prépa marge'!T1300,'[3]Correpondance  PREPA MARG'!BO:BO),""))</f>
        <v/>
      </c>
      <c r="AA1300" t="str">
        <f>IF(U1300="","",IF(U1300="CA HT REEL",SUMIF('[3]Correpondance  PREPA MARG'!A:A,'Prépa marge'!T1300,'[3]Correpondance  PREPA MARG'!AB:AB),""))</f>
        <v/>
      </c>
      <c r="AB1300" t="str">
        <f>IF(U1300="","",IF(U1300="CAMV REEL",SUMIF('[3]Correpondance  PREPA MARG'!A:A,'Prépa marge'!T1300,'[3]Correpondance  PREPA MARG'!BB:BB),""))</f>
        <v/>
      </c>
      <c r="AC1300" t="str">
        <f>IF(U1300="","",IF(U1300="démarque connue (valeur)",SUMIF('[3]Correpondance  PREPA MARG'!A:A,'Prépa marge'!T1300,'[3]Correpondance  PREPA MARG'!DO:DO),""))</f>
        <v/>
      </c>
      <c r="AD1300" s="2" t="str">
        <f t="shared" si="732"/>
        <v/>
      </c>
      <c r="AF1300" t="s">
        <v>20</v>
      </c>
    </row>
    <row r="1301" spans="1:32">
      <c r="A1301" s="23"/>
      <c r="B1301" s="23"/>
      <c r="C1301" s="30" t="s">
        <v>39</v>
      </c>
      <c r="D1301" s="105"/>
      <c r="E1301" s="105"/>
      <c r="F1301" s="105"/>
      <c r="G1301" s="105"/>
      <c r="H1301" s="105"/>
      <c r="I1301" s="105"/>
      <c r="J1301" s="105"/>
      <c r="K1301" s="105"/>
      <c r="L1301" s="105"/>
      <c r="M1301" s="105"/>
      <c r="N1301" s="105"/>
      <c r="O1301" s="105"/>
      <c r="P1301" s="32"/>
      <c r="Q1301" s="23"/>
      <c r="R1301" s="33" t="s">
        <v>20</v>
      </c>
      <c r="S1301" s="92"/>
      <c r="T1301" s="23" t="str">
        <f>IF(COUNTIF('[3]Correpondance  PREPA MARG'!A:A,'Prépa marge'!C1301)=0,IF(U1300="démarque connue (valeur)","",T1300),'Prépa marge'!C1301)</f>
        <v/>
      </c>
      <c r="U1301" s="23" t="str">
        <f t="shared" si="734"/>
        <v/>
      </c>
      <c r="V1301" t="str">
        <f>IF(U1301="","",IF(U1301="CA HT",SUMIF('[3]Correpondance  PREPA MARG'!A:A,'Prépa marge'!T1301,'[3]Correpondance  PREPA MARG'!CO:CO),""))</f>
        <v/>
      </c>
      <c r="W1301" t="str">
        <f t="shared" si="730"/>
        <v/>
      </c>
      <c r="X1301" t="str">
        <f>IF(U1301="","",IF(AND(U1301="Marge ABACO (valeur)",X1295=""),SUMIF('[3]Correpondance  PREPA MARG'!A:A,'Prépa marge'!T1301,'[3]Correpondance  PREPA MARG'!DB:DB),""))</f>
        <v/>
      </c>
      <c r="Y1301" t="str">
        <f>IF(U1301="","",IF(U1301="Frais accessoires",SUMIF('[3]Correpondance  PREPA MARG'!A:A,'Prépa marge'!T1301,'[3]Correpondance  PREPA MARG'!AO:AO),""))</f>
        <v/>
      </c>
      <c r="Z1301" t="str">
        <f>IF(U1301="","",IF(U1301="Cotisation Centrale",SUMIF('[3]Correpondance  PREPA MARG'!A:A,'Prépa marge'!T1301,'[3]Correpondance  PREPA MARG'!BO:BO),""))</f>
        <v/>
      </c>
      <c r="AA1301" t="str">
        <f>IF(U1301="","",IF(U1301="CA HT REEL",SUMIF('[3]Correpondance  PREPA MARG'!A:A,'Prépa marge'!T1301,'[3]Correpondance  PREPA MARG'!AB:AB),""))</f>
        <v/>
      </c>
      <c r="AB1301" t="str">
        <f>IF(U1301="","",IF(U1301="CAMV REEL",SUMIF('[3]Correpondance  PREPA MARG'!A:A,'Prépa marge'!T1301,'[3]Correpondance  PREPA MARG'!BB:BB),""))</f>
        <v/>
      </c>
      <c r="AC1301" t="str">
        <f>IF(U1301="","",IF(U1301="démarque connue (valeur)",SUMIF('[3]Correpondance  PREPA MARG'!A:A,'Prépa marge'!T1301,'[3]Correpondance  PREPA MARG'!DO:DO),""))</f>
        <v/>
      </c>
      <c r="AD1301" s="2" t="str">
        <f t="shared" si="732"/>
        <v/>
      </c>
      <c r="AF1301" t="s">
        <v>20</v>
      </c>
    </row>
    <row r="1302" spans="1:32">
      <c r="A1302" s="23"/>
      <c r="B1302" s="23"/>
      <c r="C1302" s="106" t="s">
        <v>40</v>
      </c>
      <c r="D1302" s="107">
        <f t="shared" ref="D1302:L1302" si="741">IF(D1281&lt;&gt;0,D1297/D1281,0)</f>
        <v>0.42456043956043954</v>
      </c>
      <c r="E1302" s="107">
        <f t="shared" si="741"/>
        <v>0</v>
      </c>
      <c r="F1302" s="107">
        <f t="shared" si="741"/>
        <v>0</v>
      </c>
      <c r="G1302" s="107">
        <f t="shared" si="741"/>
        <v>0</v>
      </c>
      <c r="H1302" s="107">
        <f t="shared" si="741"/>
        <v>0</v>
      </c>
      <c r="I1302" s="107">
        <f t="shared" si="741"/>
        <v>0</v>
      </c>
      <c r="J1302" s="107">
        <f t="shared" si="741"/>
        <v>0</v>
      </c>
      <c r="K1302" s="107">
        <f t="shared" si="741"/>
        <v>0</v>
      </c>
      <c r="L1302" s="107">
        <f t="shared" si="741"/>
        <v>0</v>
      </c>
      <c r="M1302" s="107">
        <f>IF(M1281&lt;&gt;0,M1297/M1281,0)</f>
        <v>0</v>
      </c>
      <c r="N1302" s="107">
        <f>IF(N1281&lt;&gt;0,N1297/N1281,0)</f>
        <v>0</v>
      </c>
      <c r="O1302" s="107">
        <f>IF(O1281&lt;&gt;0,O1297/O1281,0)</f>
        <v>0</v>
      </c>
      <c r="P1302" s="107">
        <f>IF(P1281&lt;&gt;0,P1297/P1281,0)</f>
        <v>0.42456043956043954</v>
      </c>
      <c r="Q1302" s="23"/>
      <c r="R1302" s="108" t="s">
        <v>20</v>
      </c>
      <c r="S1302" s="92"/>
      <c r="T1302" s="23" t="str">
        <f>IF(COUNTIF('[3]Correpondance  PREPA MARG'!A:A,'Prépa marge'!C1302)=0,IF(U1301="démarque connue (valeur)","",T1301),'Prépa marge'!C1302)</f>
        <v/>
      </c>
      <c r="U1302" s="23" t="str">
        <f t="shared" si="734"/>
        <v/>
      </c>
      <c r="V1302" t="str">
        <f>IF(U1302="","",IF(U1302="CA HT",SUMIF('[3]Correpondance  PREPA MARG'!A:A,'Prépa marge'!T1302,'[3]Correpondance  PREPA MARG'!CO:CO),""))</f>
        <v/>
      </c>
      <c r="W1302" t="str">
        <f t="shared" si="730"/>
        <v/>
      </c>
      <c r="X1302" t="str">
        <f>IF(U1302="","",IF(AND(U1302="Marge ABACO (valeur)",X1296=""),SUMIF('[3]Correpondance  PREPA MARG'!A:A,'Prépa marge'!T1302,'[3]Correpondance  PREPA MARG'!DB:DB),""))</f>
        <v/>
      </c>
      <c r="Y1302" t="str">
        <f>IF(U1302="","",IF(U1302="Frais accessoires",SUMIF('[3]Correpondance  PREPA MARG'!A:A,'Prépa marge'!T1302,'[3]Correpondance  PREPA MARG'!AO:AO),""))</f>
        <v/>
      </c>
      <c r="Z1302" t="str">
        <f>IF(U1302="","",IF(U1302="Cotisation Centrale",SUMIF('[3]Correpondance  PREPA MARG'!A:A,'Prépa marge'!T1302,'[3]Correpondance  PREPA MARG'!BO:BO),""))</f>
        <v/>
      </c>
      <c r="AA1302" t="str">
        <f>IF(U1302="","",IF(U1302="CA HT REEL",SUMIF('[3]Correpondance  PREPA MARG'!A:A,'Prépa marge'!T1302,'[3]Correpondance  PREPA MARG'!AB:AB),""))</f>
        <v/>
      </c>
      <c r="AB1302" t="str">
        <f>IF(U1302="","",IF(U1302="CAMV REEL",SUMIF('[3]Correpondance  PREPA MARG'!A:A,'Prépa marge'!T1302,'[3]Correpondance  PREPA MARG'!BB:BB),""))</f>
        <v/>
      </c>
      <c r="AC1302" t="str">
        <f>IF(U1302="","",IF(U1302="démarque connue (valeur)",SUMIF('[3]Correpondance  PREPA MARG'!A:A,'Prépa marge'!T1302,'[3]Correpondance  PREPA MARG'!DO:DO),""))</f>
        <v/>
      </c>
      <c r="AD1302" s="2" t="str">
        <f t="shared" si="732"/>
        <v/>
      </c>
      <c r="AF1302" t="s">
        <v>20</v>
      </c>
    </row>
    <row r="1303" spans="1:32">
      <c r="A1303" s="23"/>
      <c r="B1303" s="23"/>
      <c r="C1303" s="109" t="s">
        <v>41</v>
      </c>
      <c r="D1303" s="110">
        <f>D1297</f>
        <v>38.634999999999998</v>
      </c>
      <c r="E1303" s="110">
        <f t="shared" ref="E1303:L1303" si="742">D1303+E1297</f>
        <v>38.634999999999998</v>
      </c>
      <c r="F1303" s="110">
        <f t="shared" si="742"/>
        <v>38.634999999999998</v>
      </c>
      <c r="G1303" s="110">
        <f t="shared" si="742"/>
        <v>38.634999999999998</v>
      </c>
      <c r="H1303" s="110">
        <f t="shared" si="742"/>
        <v>38.634999999999998</v>
      </c>
      <c r="I1303" s="110">
        <f t="shared" si="742"/>
        <v>38.634999999999998</v>
      </c>
      <c r="J1303" s="110">
        <f t="shared" si="742"/>
        <v>38.634999999999998</v>
      </c>
      <c r="K1303" s="110">
        <f t="shared" si="742"/>
        <v>38.634999999999998</v>
      </c>
      <c r="L1303" s="110">
        <f t="shared" si="742"/>
        <v>38.634999999999998</v>
      </c>
      <c r="M1303" s="110">
        <f>L1303+M1297</f>
        <v>38.634999999999998</v>
      </c>
      <c r="N1303" s="110">
        <f>M1303+N1297</f>
        <v>38.634999999999998</v>
      </c>
      <c r="O1303" s="110">
        <f>N1303+O1297</f>
        <v>38.634999999999998</v>
      </c>
      <c r="P1303" s="111"/>
      <c r="Q1303" s="23"/>
      <c r="R1303" s="112" t="s">
        <v>20</v>
      </c>
      <c r="S1303" s="92"/>
      <c r="T1303" s="23" t="str">
        <f>IF(COUNTIF('[3]Correpondance  PREPA MARG'!A:A,'Prépa marge'!C1303)=0,IF(U1302="démarque connue (valeur)","",T1302),'Prépa marge'!C1303)</f>
        <v/>
      </c>
      <c r="U1303" s="23" t="str">
        <f t="shared" si="734"/>
        <v/>
      </c>
      <c r="V1303" t="str">
        <f>IF(U1303="","",IF(U1303="CA HT",SUMIF('[3]Correpondance  PREPA MARG'!A:A,'Prépa marge'!T1303,'[3]Correpondance  PREPA MARG'!CO:CO),""))</f>
        <v/>
      </c>
      <c r="W1303" t="str">
        <f t="shared" si="730"/>
        <v/>
      </c>
      <c r="X1303" t="str">
        <f>IF(U1303="","",IF(AND(U1303="Marge ABACO (valeur)",X1297=""),SUMIF('[3]Correpondance  PREPA MARG'!A:A,'Prépa marge'!T1303,'[3]Correpondance  PREPA MARG'!DB:DB),""))</f>
        <v/>
      </c>
      <c r="Y1303" t="str">
        <f>IF(U1303="","",IF(U1303="Frais accessoires",SUMIF('[3]Correpondance  PREPA MARG'!A:A,'Prépa marge'!T1303,'[3]Correpondance  PREPA MARG'!AO:AO),""))</f>
        <v/>
      </c>
      <c r="Z1303" t="str">
        <f>IF(U1303="","",IF(U1303="Cotisation Centrale",SUMIF('[3]Correpondance  PREPA MARG'!A:A,'Prépa marge'!T1303,'[3]Correpondance  PREPA MARG'!BO:BO),""))</f>
        <v/>
      </c>
      <c r="AA1303" t="str">
        <f>IF(U1303="","",IF(U1303="CA HT REEL",SUMIF('[3]Correpondance  PREPA MARG'!A:A,'Prépa marge'!T1303,'[3]Correpondance  PREPA MARG'!AB:AB),""))</f>
        <v/>
      </c>
      <c r="AB1303" t="str">
        <f>IF(U1303="","",IF(U1303="CAMV REEL",SUMIF('[3]Correpondance  PREPA MARG'!A:A,'Prépa marge'!T1303,'[3]Correpondance  PREPA MARG'!BB:BB),""))</f>
        <v/>
      </c>
      <c r="AC1303" t="str">
        <f>IF(U1303="","",IF(U1303="démarque connue (valeur)",SUMIF('[3]Correpondance  PREPA MARG'!A:A,'Prépa marge'!T1303,'[3]Correpondance  PREPA MARG'!DO:DO),""))</f>
        <v/>
      </c>
      <c r="AD1303" s="2" t="str">
        <f t="shared" si="732"/>
        <v/>
      </c>
      <c r="AF1303" t="s">
        <v>20</v>
      </c>
    </row>
    <row r="1304" spans="1:32">
      <c r="A1304" s="23"/>
      <c r="B1304" s="23"/>
      <c r="C1304" s="109" t="s">
        <v>42</v>
      </c>
      <c r="D1304" s="110">
        <f>D1281</f>
        <v>91</v>
      </c>
      <c r="E1304" s="110">
        <f t="shared" ref="E1304:L1304" si="743">D1304+E1281</f>
        <v>91</v>
      </c>
      <c r="F1304" s="110">
        <f t="shared" si="743"/>
        <v>91</v>
      </c>
      <c r="G1304" s="110">
        <f t="shared" si="743"/>
        <v>91</v>
      </c>
      <c r="H1304" s="110">
        <f t="shared" si="743"/>
        <v>91</v>
      </c>
      <c r="I1304" s="110">
        <f t="shared" si="743"/>
        <v>91</v>
      </c>
      <c r="J1304" s="110">
        <f t="shared" si="743"/>
        <v>91</v>
      </c>
      <c r="K1304" s="110">
        <f t="shared" si="743"/>
        <v>91</v>
      </c>
      <c r="L1304" s="110">
        <f t="shared" si="743"/>
        <v>91</v>
      </c>
      <c r="M1304" s="110">
        <f>L1304+M1281</f>
        <v>91</v>
      </c>
      <c r="N1304" s="110">
        <f>M1304+N1281</f>
        <v>91</v>
      </c>
      <c r="O1304" s="110">
        <f>N1304+O1281</f>
        <v>91</v>
      </c>
      <c r="P1304" s="111"/>
      <c r="Q1304" s="23"/>
      <c r="R1304" s="112" t="s">
        <v>20</v>
      </c>
      <c r="S1304" s="92"/>
      <c r="T1304" s="23" t="str">
        <f>IF(COUNTIF('[3]Correpondance  PREPA MARG'!A:A,'Prépa marge'!C1304)=0,IF(U1303="démarque connue (valeur)","",T1303),'Prépa marge'!C1304)</f>
        <v/>
      </c>
      <c r="U1304" s="23" t="str">
        <f t="shared" si="734"/>
        <v/>
      </c>
      <c r="V1304" t="str">
        <f>IF(U1304="","",IF(U1304="CA HT",SUMIF('[3]Correpondance  PREPA MARG'!A:A,'Prépa marge'!T1304,'[3]Correpondance  PREPA MARG'!CO:CO),""))</f>
        <v/>
      </c>
      <c r="W1304" t="str">
        <f t="shared" si="730"/>
        <v/>
      </c>
      <c r="X1304" t="str">
        <f>IF(U1304="","",IF(AND(U1304="Marge ABACO (valeur)",X1298=""),SUMIF('[3]Correpondance  PREPA MARG'!A:A,'Prépa marge'!T1304,'[3]Correpondance  PREPA MARG'!DB:DB),""))</f>
        <v/>
      </c>
      <c r="Y1304" t="str">
        <f>IF(U1304="","",IF(U1304="Frais accessoires",SUMIF('[3]Correpondance  PREPA MARG'!A:A,'Prépa marge'!T1304,'[3]Correpondance  PREPA MARG'!AO:AO),""))</f>
        <v/>
      </c>
      <c r="Z1304" t="str">
        <f>IF(U1304="","",IF(U1304="Cotisation Centrale",SUMIF('[3]Correpondance  PREPA MARG'!A:A,'Prépa marge'!T1304,'[3]Correpondance  PREPA MARG'!BO:BO),""))</f>
        <v/>
      </c>
      <c r="AA1304" t="str">
        <f>IF(U1304="","",IF(U1304="CA HT REEL",SUMIF('[3]Correpondance  PREPA MARG'!A:A,'Prépa marge'!T1304,'[3]Correpondance  PREPA MARG'!AB:AB),""))</f>
        <v/>
      </c>
      <c r="AB1304" t="str">
        <f>IF(U1304="","",IF(U1304="CAMV REEL",SUMIF('[3]Correpondance  PREPA MARG'!A:A,'Prépa marge'!T1304,'[3]Correpondance  PREPA MARG'!BB:BB),""))</f>
        <v/>
      </c>
      <c r="AC1304" t="str">
        <f>IF(U1304="","",IF(U1304="démarque connue (valeur)",SUMIF('[3]Correpondance  PREPA MARG'!A:A,'Prépa marge'!T1304,'[3]Correpondance  PREPA MARG'!DO:DO),""))</f>
        <v/>
      </c>
      <c r="AD1304" s="2" t="str">
        <f t="shared" si="732"/>
        <v/>
      </c>
      <c r="AF1304" t="s">
        <v>20</v>
      </c>
    </row>
    <row r="1305" spans="1:32" ht="15.75" thickBot="1">
      <c r="A1305" s="23"/>
      <c r="B1305" s="23"/>
      <c r="C1305" s="113" t="s">
        <v>43</v>
      </c>
      <c r="D1305" s="114">
        <f>D1302</f>
        <v>0.42456043956043954</v>
      </c>
      <c r="E1305" s="114">
        <f t="shared" ref="E1305:L1305" si="744">IF(E1281&lt;&gt;0,E1303/E1304,0)</f>
        <v>0</v>
      </c>
      <c r="F1305" s="114">
        <f t="shared" si="744"/>
        <v>0</v>
      </c>
      <c r="G1305" s="114">
        <f t="shared" si="744"/>
        <v>0</v>
      </c>
      <c r="H1305" s="114">
        <f t="shared" si="744"/>
        <v>0</v>
      </c>
      <c r="I1305" s="114">
        <f t="shared" si="744"/>
        <v>0</v>
      </c>
      <c r="J1305" s="114">
        <f t="shared" si="744"/>
        <v>0</v>
      </c>
      <c r="K1305" s="114">
        <f t="shared" si="744"/>
        <v>0</v>
      </c>
      <c r="L1305" s="114">
        <f t="shared" si="744"/>
        <v>0</v>
      </c>
      <c r="M1305" s="114">
        <f>IF(M1281&lt;&gt;0,M1303/M1304,0)</f>
        <v>0</v>
      </c>
      <c r="N1305" s="114">
        <f>IF(N1281&lt;&gt;0,N1303/N1304,0)</f>
        <v>0</v>
      </c>
      <c r="O1305" s="114">
        <f>IF(O1281&lt;&gt;0,O1303/O1304,0)</f>
        <v>0</v>
      </c>
      <c r="P1305" s="115"/>
      <c r="Q1305" s="23"/>
      <c r="R1305" s="116" t="s">
        <v>20</v>
      </c>
      <c r="S1305" s="92"/>
      <c r="T1305" s="23" t="str">
        <f>IF(COUNTIF('[3]Correpondance  PREPA MARG'!A:A,'Prépa marge'!C1305)=0,IF(U1304="démarque connue (valeur)","",T1304),'Prépa marge'!C1305)</f>
        <v/>
      </c>
      <c r="U1305" s="23" t="str">
        <f t="shared" si="734"/>
        <v/>
      </c>
      <c r="V1305" t="str">
        <f>IF(U1305="","",IF(U1305="CA HT",SUMIF('[3]Correpondance  PREPA MARG'!A:A,'Prépa marge'!T1305,'[3]Correpondance  PREPA MARG'!CO:CO),""))</f>
        <v/>
      </c>
      <c r="W1305" t="str">
        <f t="shared" si="730"/>
        <v/>
      </c>
      <c r="X1305" t="str">
        <f>IF(U1305="","",IF(AND(U1305="Marge ABACO (valeur)",X1299=""),SUMIF('[3]Correpondance  PREPA MARG'!A:A,'Prépa marge'!T1305,'[3]Correpondance  PREPA MARG'!DB:DB),""))</f>
        <v/>
      </c>
      <c r="Y1305" t="str">
        <f>IF(U1305="","",IF(U1305="Frais accessoires",SUMIF('[3]Correpondance  PREPA MARG'!A:A,'Prépa marge'!T1305,'[3]Correpondance  PREPA MARG'!AO:AO),""))</f>
        <v/>
      </c>
      <c r="Z1305" t="str">
        <f>IF(U1305="","",IF(U1305="Cotisation Centrale",SUMIF('[3]Correpondance  PREPA MARG'!A:A,'Prépa marge'!T1305,'[3]Correpondance  PREPA MARG'!BO:BO),""))</f>
        <v/>
      </c>
      <c r="AA1305" t="str">
        <f>IF(U1305="","",IF(U1305="CA HT REEL",SUMIF('[3]Correpondance  PREPA MARG'!A:A,'Prépa marge'!T1305,'[3]Correpondance  PREPA MARG'!AB:AB),""))</f>
        <v/>
      </c>
      <c r="AB1305" t="str">
        <f>IF(U1305="","",IF(U1305="CAMV REEL",SUMIF('[3]Correpondance  PREPA MARG'!A:A,'Prépa marge'!T1305,'[3]Correpondance  PREPA MARG'!BB:BB),""))</f>
        <v/>
      </c>
      <c r="AC1305" t="str">
        <f>IF(U1305="","",IF(U1305="démarque connue (valeur)",SUMIF('[3]Correpondance  PREPA MARG'!A:A,'Prépa marge'!T1305,'[3]Correpondance  PREPA MARG'!DO:DO),""))</f>
        <v/>
      </c>
      <c r="AD1305" s="2" t="str">
        <f t="shared" si="732"/>
        <v/>
      </c>
      <c r="AF1305" t="s">
        <v>20</v>
      </c>
    </row>
    <row r="1306" spans="1:32" ht="15.75" thickBot="1">
      <c r="A1306" s="23"/>
      <c r="B1306" s="23"/>
      <c r="C1306" s="117" t="s">
        <v>44</v>
      </c>
      <c r="D1306" s="119" t="s">
        <v>11</v>
      </c>
      <c r="E1306" s="119" t="s">
        <v>11</v>
      </c>
      <c r="F1306" s="119" t="s">
        <v>11</v>
      </c>
      <c r="G1306" s="119" t="s">
        <v>11</v>
      </c>
      <c r="H1306" s="119" t="s">
        <v>11</v>
      </c>
      <c r="I1306" s="119" t="s">
        <v>14</v>
      </c>
      <c r="J1306" s="119" t="s">
        <v>11</v>
      </c>
      <c r="K1306" s="119" t="s">
        <v>11</v>
      </c>
      <c r="L1306" s="119" t="s">
        <v>11</v>
      </c>
      <c r="M1306" s="119" t="s">
        <v>11</v>
      </c>
      <c r="N1306" s="119" t="s">
        <v>11</v>
      </c>
      <c r="O1306" s="119" t="s">
        <v>14</v>
      </c>
      <c r="P1306" s="120" t="s">
        <v>14</v>
      </c>
      <c r="Q1306" s="23"/>
      <c r="R1306" s="121" t="s">
        <v>20</v>
      </c>
      <c r="S1306" s="92"/>
      <c r="T1306" s="23" t="str">
        <f>IF(COUNTIF('[3]Correpondance  PREPA MARG'!A:A,'Prépa marge'!C1306)=0,IF(U1305="démarque connue (valeur)","",T1305),'Prépa marge'!C1306)</f>
        <v/>
      </c>
      <c r="U1306" s="23" t="str">
        <f t="shared" si="734"/>
        <v/>
      </c>
      <c r="V1306" t="str">
        <f>IF(U1306="","",IF(U1306="CA HT",SUMIF('[3]Correpondance  PREPA MARG'!A:A,'Prépa marge'!T1306,'[3]Correpondance  PREPA MARG'!CO:CO),""))</f>
        <v/>
      </c>
      <c r="W1306" t="str">
        <f t="shared" si="730"/>
        <v/>
      </c>
      <c r="X1306" t="str">
        <f>IF(U1306="","",IF(AND(U1306="Marge ABACO (valeur)",X1300=""),SUMIF('[3]Correpondance  PREPA MARG'!A:A,'Prépa marge'!T1306,'[3]Correpondance  PREPA MARG'!DB:DB),""))</f>
        <v/>
      </c>
      <c r="Y1306" t="str">
        <f>IF(U1306="","",IF(U1306="Frais accessoires",SUMIF('[3]Correpondance  PREPA MARG'!A:A,'Prépa marge'!T1306,'[3]Correpondance  PREPA MARG'!AO:AO),""))</f>
        <v/>
      </c>
      <c r="Z1306" t="str">
        <f>IF(U1306="","",IF(U1306="Cotisation Centrale",SUMIF('[3]Correpondance  PREPA MARG'!A:A,'Prépa marge'!T1306,'[3]Correpondance  PREPA MARG'!BO:BO),""))</f>
        <v/>
      </c>
      <c r="AA1306" t="str">
        <f>IF(U1306="","",IF(U1306="CA HT REEL",SUMIF('[3]Correpondance  PREPA MARG'!A:A,'Prépa marge'!T1306,'[3]Correpondance  PREPA MARG'!AB:AB),""))</f>
        <v/>
      </c>
      <c r="AB1306" t="str">
        <f>IF(U1306="","",IF(U1306="CAMV REEL",SUMIF('[3]Correpondance  PREPA MARG'!A:A,'Prépa marge'!T1306,'[3]Correpondance  PREPA MARG'!BB:BB),""))</f>
        <v/>
      </c>
      <c r="AC1306" t="str">
        <f>IF(U1306="","",IF(U1306="démarque connue (valeur)",SUMIF('[3]Correpondance  PREPA MARG'!A:A,'Prépa marge'!T1306,'[3]Correpondance  PREPA MARG'!DO:DO),""))</f>
        <v/>
      </c>
      <c r="AD1306" s="2" t="str">
        <f t="shared" si="732"/>
        <v/>
      </c>
      <c r="AF1306" t="s">
        <v>20</v>
      </c>
    </row>
    <row r="1307" spans="1:32">
      <c r="A1307" s="23"/>
      <c r="B1307" s="23"/>
      <c r="C1307" s="23"/>
      <c r="D1307" s="23"/>
      <c r="E1307" s="23"/>
      <c r="F1307" s="23"/>
      <c r="G1307" s="23"/>
      <c r="H1307" s="23"/>
      <c r="I1307" s="23"/>
      <c r="J1307" s="23"/>
      <c r="K1307" s="23"/>
      <c r="L1307" s="23"/>
      <c r="M1307" s="23"/>
      <c r="N1307" s="23"/>
      <c r="O1307" s="23"/>
      <c r="P1307" s="23"/>
      <c r="Q1307" s="23"/>
      <c r="R1307" s="29" t="s">
        <v>20</v>
      </c>
      <c r="S1307" s="92"/>
      <c r="T1307" s="23" t="str">
        <f>IF(COUNTIF('[3]Correpondance  PREPA MARG'!A:A,'Prépa marge'!C1307)=0,IF(U1306="démarque connue (valeur)","",T1306),'Prépa marge'!C1307)</f>
        <v/>
      </c>
      <c r="U1307" s="23" t="str">
        <f t="shared" si="734"/>
        <v/>
      </c>
      <c r="V1307" t="str">
        <f>IF(U1307="","",IF(U1307="CA HT",SUMIF('[3]Correpondance  PREPA MARG'!A:A,'Prépa marge'!T1307,'[3]Correpondance  PREPA MARG'!CO:CO),""))</f>
        <v/>
      </c>
      <c r="W1307" t="str">
        <f t="shared" si="730"/>
        <v/>
      </c>
      <c r="X1307" t="str">
        <f>IF(U1307="","",IF(AND(U1307="Marge ABACO (valeur)",X1301=""),SUMIF('[3]Correpondance  PREPA MARG'!A:A,'Prépa marge'!T1307,'[3]Correpondance  PREPA MARG'!DB:DB),""))</f>
        <v/>
      </c>
      <c r="Y1307" t="str">
        <f>IF(U1307="","",IF(U1307="Frais accessoires",SUMIF('[3]Correpondance  PREPA MARG'!A:A,'Prépa marge'!T1307,'[3]Correpondance  PREPA MARG'!AO:AO),""))</f>
        <v/>
      </c>
      <c r="Z1307" t="str">
        <f>IF(U1307="","",IF(U1307="Cotisation Centrale",SUMIF('[3]Correpondance  PREPA MARG'!A:A,'Prépa marge'!T1307,'[3]Correpondance  PREPA MARG'!BO:BO),""))</f>
        <v/>
      </c>
      <c r="AA1307" t="str">
        <f>IF(U1307="","",IF(U1307="CA HT REEL",SUMIF('[3]Correpondance  PREPA MARG'!A:A,'Prépa marge'!T1307,'[3]Correpondance  PREPA MARG'!AB:AB),""))</f>
        <v/>
      </c>
      <c r="AB1307" t="str">
        <f>IF(U1307="","",IF(U1307="CAMV REEL",SUMIF('[3]Correpondance  PREPA MARG'!A:A,'Prépa marge'!T1307,'[3]Correpondance  PREPA MARG'!BB:BB),""))</f>
        <v/>
      </c>
      <c r="AC1307" t="str">
        <f>IF(U1307="","",IF(U1307="démarque connue (valeur)",SUMIF('[3]Correpondance  PREPA MARG'!A:A,'Prépa marge'!T1307,'[3]Correpondance  PREPA MARG'!DO:DO),""))</f>
        <v/>
      </c>
      <c r="AD1307" s="2" t="str">
        <f t="shared" si="732"/>
        <v/>
      </c>
      <c r="AF1307" t="s">
        <v>20</v>
      </c>
    </row>
    <row r="1308" spans="1:32">
      <c r="A1308" s="23"/>
      <c r="B1308" s="23"/>
      <c r="C1308" s="24" t="str">
        <f>[2]Rens!$C$47</f>
        <v>Chaussures</v>
      </c>
      <c r="D1308" s="26">
        <f>+D1266</f>
        <v>41943</v>
      </c>
      <c r="E1308" s="26">
        <f t="shared" ref="E1308:L1308" si="745">DATE(YEAR(D1308),MONTH(D1308)+2,0)</f>
        <v>41973</v>
      </c>
      <c r="F1308" s="26">
        <f t="shared" si="745"/>
        <v>42004</v>
      </c>
      <c r="G1308" s="26">
        <f t="shared" si="745"/>
        <v>42035</v>
      </c>
      <c r="H1308" s="26">
        <f t="shared" si="745"/>
        <v>42063</v>
      </c>
      <c r="I1308" s="26">
        <f t="shared" si="745"/>
        <v>42094</v>
      </c>
      <c r="J1308" s="26">
        <f t="shared" si="745"/>
        <v>42124</v>
      </c>
      <c r="K1308" s="26">
        <f t="shared" si="745"/>
        <v>42155</v>
      </c>
      <c r="L1308" s="26">
        <f t="shared" si="745"/>
        <v>42185</v>
      </c>
      <c r="M1308" s="26">
        <f>DATE(YEAR(L1308),MONTH(L1308)+2,0)</f>
        <v>42216</v>
      </c>
      <c r="N1308" s="26">
        <f>DATE(YEAR(M1308),MONTH(M1308)+2,0)</f>
        <v>42247</v>
      </c>
      <c r="O1308" s="26">
        <f>DATE(YEAR(N1308),MONTH(N1308)+2,0)</f>
        <v>42277</v>
      </c>
      <c r="P1308" s="27" t="s">
        <v>16</v>
      </c>
      <c r="Q1308" s="23"/>
      <c r="R1308" s="28" t="s">
        <v>20</v>
      </c>
      <c r="S1308" s="23"/>
      <c r="T1308" s="23" t="str">
        <f>IF(COUNTIF('[3]Correpondance  PREPA MARG'!A:A,'Prépa marge'!C1308)=0,IF(U1307="démarque connue (valeur)","",T1307),'Prépa marge'!C1308)</f>
        <v>Chaussures</v>
      </c>
      <c r="U1308" s="23" t="str">
        <f t="shared" si="734"/>
        <v/>
      </c>
      <c r="V1308" t="str">
        <f>IF(U1308="","",IF(U1308="CA HT",SUMIF('[3]Correpondance  PREPA MARG'!A:A,'Prépa marge'!T1308,'[3]Correpondance  PREPA MARG'!CO:CO),""))</f>
        <v/>
      </c>
      <c r="W1308" t="str">
        <f t="shared" si="730"/>
        <v/>
      </c>
      <c r="X1308" t="str">
        <f>IF(U1308="","",IF(AND(U1308="Marge ABACO (valeur)",X1302=""),SUMIF('[3]Correpondance  PREPA MARG'!A:A,'Prépa marge'!T1308,'[3]Correpondance  PREPA MARG'!DB:DB),""))</f>
        <v/>
      </c>
      <c r="Y1308" t="str">
        <f>IF(U1308="","",IF(U1308="Frais accessoires",SUMIF('[3]Correpondance  PREPA MARG'!A:A,'Prépa marge'!T1308,'[3]Correpondance  PREPA MARG'!AO:AO),""))</f>
        <v/>
      </c>
      <c r="Z1308" t="str">
        <f>IF(U1308="","",IF(U1308="Cotisation Centrale",SUMIF('[3]Correpondance  PREPA MARG'!A:A,'Prépa marge'!T1308,'[3]Correpondance  PREPA MARG'!BO:BO),""))</f>
        <v/>
      </c>
      <c r="AA1308" t="str">
        <f>IF(U1308="","",IF(U1308="CA HT REEL",SUMIF('[3]Correpondance  PREPA MARG'!A:A,'Prépa marge'!T1308,'[3]Correpondance  PREPA MARG'!AB:AB),""))</f>
        <v/>
      </c>
      <c r="AB1308" t="str">
        <f>IF(U1308="","",IF(U1308="CAMV REEL",SUMIF('[3]Correpondance  PREPA MARG'!A:A,'Prépa marge'!T1308,'[3]Correpondance  PREPA MARG'!BB:BB),""))</f>
        <v/>
      </c>
      <c r="AC1308" t="str">
        <f>IF(U1308="","",IF(U1308="démarque connue (valeur)",SUMIF('[3]Correpondance  PREPA MARG'!A:A,'Prépa marge'!T1308,'[3]Correpondance  PREPA MARG'!DO:DO),""))</f>
        <v/>
      </c>
      <c r="AD1308" s="2" t="str">
        <f t="shared" si="732"/>
        <v/>
      </c>
      <c r="AF1308" t="s">
        <v>20</v>
      </c>
    </row>
    <row r="1309" spans="1:32">
      <c r="A1309" s="23"/>
      <c r="B1309" s="23"/>
      <c r="C1309" s="23"/>
      <c r="D1309" s="23"/>
      <c r="E1309" s="23"/>
      <c r="F1309" s="23"/>
      <c r="G1309" s="23"/>
      <c r="H1309" s="23"/>
      <c r="I1309" s="23"/>
      <c r="J1309" s="23"/>
      <c r="K1309" s="23"/>
      <c r="L1309" s="23"/>
      <c r="M1309" s="23"/>
      <c r="N1309" s="23"/>
      <c r="O1309" s="23"/>
      <c r="P1309" s="23"/>
      <c r="Q1309" s="23"/>
      <c r="R1309" s="29" t="s">
        <v>20</v>
      </c>
      <c r="S1309" s="23"/>
      <c r="T1309" s="23" t="str">
        <f>IF(COUNTIF('[3]Correpondance  PREPA MARG'!A:A,'Prépa marge'!C1309)=0,IF(U1308="démarque connue (valeur)","",T1308),'Prépa marge'!C1309)</f>
        <v>Chaussures</v>
      </c>
      <c r="U1309" s="23" t="str">
        <f t="shared" si="734"/>
        <v/>
      </c>
      <c r="V1309" t="str">
        <f>IF(U1309="","",IF(U1309="CA HT",SUMIF('[3]Correpondance  PREPA MARG'!A:A,'Prépa marge'!T1309,'[3]Correpondance  PREPA MARG'!CO:CO),""))</f>
        <v/>
      </c>
      <c r="W1309" t="str">
        <f t="shared" si="730"/>
        <v/>
      </c>
      <c r="X1309" t="str">
        <f>IF(U1309="","",IF(AND(U1309="Marge ABACO (valeur)",X1303=""),SUMIF('[3]Correpondance  PREPA MARG'!A:A,'Prépa marge'!T1309,'[3]Correpondance  PREPA MARG'!DB:DB),""))</f>
        <v/>
      </c>
      <c r="Y1309" t="str">
        <f>IF(U1309="","",IF(U1309="Frais accessoires",SUMIF('[3]Correpondance  PREPA MARG'!A:A,'Prépa marge'!T1309,'[3]Correpondance  PREPA MARG'!AO:AO),""))</f>
        <v/>
      </c>
      <c r="Z1309" t="str">
        <f>IF(U1309="","",IF(U1309="Cotisation Centrale",SUMIF('[3]Correpondance  PREPA MARG'!A:A,'Prépa marge'!T1309,'[3]Correpondance  PREPA MARG'!BO:BO),""))</f>
        <v/>
      </c>
      <c r="AA1309" t="str">
        <f>IF(U1309="","",IF(U1309="CA HT REEL",SUMIF('[3]Correpondance  PREPA MARG'!A:A,'Prépa marge'!T1309,'[3]Correpondance  PREPA MARG'!AB:AB),""))</f>
        <v/>
      </c>
      <c r="AB1309" t="str">
        <f>IF(U1309="","",IF(U1309="CAMV REEL",SUMIF('[3]Correpondance  PREPA MARG'!A:A,'Prépa marge'!T1309,'[3]Correpondance  PREPA MARG'!BB:BB),""))</f>
        <v/>
      </c>
      <c r="AC1309" t="str">
        <f>IF(U1309="","",IF(U1309="démarque connue (valeur)",SUMIF('[3]Correpondance  PREPA MARG'!A:A,'Prépa marge'!T1309,'[3]Correpondance  PREPA MARG'!DO:DO),""))</f>
        <v/>
      </c>
      <c r="AD1309" s="2" t="str">
        <f t="shared" si="732"/>
        <v/>
      </c>
      <c r="AF1309" t="s">
        <v>20</v>
      </c>
    </row>
    <row r="1310" spans="1:32" ht="15.75" thickBot="1">
      <c r="A1310" s="23"/>
      <c r="B1310" s="23"/>
      <c r="C1310" s="30" t="s">
        <v>18</v>
      </c>
      <c r="D1310" s="31"/>
      <c r="E1310" s="31"/>
      <c r="F1310" s="31"/>
      <c r="G1310" s="31"/>
      <c r="H1310" s="31"/>
      <c r="I1310" s="31"/>
      <c r="J1310" s="31"/>
      <c r="K1310" s="31"/>
      <c r="L1310" s="31"/>
      <c r="M1310" s="31"/>
      <c r="N1310" s="31"/>
      <c r="O1310" s="31"/>
      <c r="P1310" s="32"/>
      <c r="Q1310" s="23"/>
      <c r="R1310" s="33" t="s">
        <v>20</v>
      </c>
      <c r="S1310" s="23"/>
      <c r="T1310" s="23" t="str">
        <f>IF(COUNTIF('[3]Correpondance  PREPA MARG'!A:A,'Prépa marge'!C1310)=0,IF(U1309="démarque connue (valeur)","",T1309),'Prépa marge'!C1310)</f>
        <v>Chaussures</v>
      </c>
      <c r="U1310" s="23" t="str">
        <f t="shared" si="734"/>
        <v/>
      </c>
      <c r="V1310" t="str">
        <f>IF(U1310="","",IF(U1310="CA HT",SUMIF('[3]Correpondance  PREPA MARG'!A:A,'Prépa marge'!T1310,'[3]Correpondance  PREPA MARG'!CO:CO),""))</f>
        <v/>
      </c>
      <c r="W1310" t="str">
        <f t="shared" si="730"/>
        <v/>
      </c>
      <c r="X1310" t="str">
        <f>IF(U1310="","",IF(AND(U1310="Marge ABACO (valeur)",X1304=""),SUMIF('[3]Correpondance  PREPA MARG'!A:A,'Prépa marge'!T1310,'[3]Correpondance  PREPA MARG'!DB:DB),""))</f>
        <v/>
      </c>
      <c r="Y1310" t="str">
        <f>IF(U1310="","",IF(U1310="Frais accessoires",SUMIF('[3]Correpondance  PREPA MARG'!A:A,'Prépa marge'!T1310,'[3]Correpondance  PREPA MARG'!AO:AO),""))</f>
        <v/>
      </c>
      <c r="Z1310" t="str">
        <f>IF(U1310="","",IF(U1310="Cotisation Centrale",SUMIF('[3]Correpondance  PREPA MARG'!A:A,'Prépa marge'!T1310,'[3]Correpondance  PREPA MARG'!BO:BO),""))</f>
        <v/>
      </c>
      <c r="AA1310" t="str">
        <f>IF(U1310="","",IF(U1310="CA HT REEL",SUMIF('[3]Correpondance  PREPA MARG'!A:A,'Prépa marge'!T1310,'[3]Correpondance  PREPA MARG'!AB:AB),""))</f>
        <v/>
      </c>
      <c r="AB1310" t="str">
        <f>IF(U1310="","",IF(U1310="CAMV REEL",SUMIF('[3]Correpondance  PREPA MARG'!A:A,'Prépa marge'!T1310,'[3]Correpondance  PREPA MARG'!BB:BB),""))</f>
        <v/>
      </c>
      <c r="AC1310" t="str">
        <f>IF(U1310="","",IF(U1310="démarque connue (valeur)",SUMIF('[3]Correpondance  PREPA MARG'!A:A,'Prépa marge'!T1310,'[3]Correpondance  PREPA MARG'!DO:DO),""))</f>
        <v/>
      </c>
      <c r="AD1310" s="2" t="str">
        <f t="shared" si="732"/>
        <v/>
      </c>
      <c r="AF1310" t="s">
        <v>20</v>
      </c>
    </row>
    <row r="1311" spans="1:32">
      <c r="A1311" s="23"/>
      <c r="B1311" s="23"/>
      <c r="C1311" s="34" t="s">
        <v>0</v>
      </c>
      <c r="D1311" s="35"/>
      <c r="E1311" s="36"/>
      <c r="F1311" s="36"/>
      <c r="G1311" s="36"/>
      <c r="H1311" s="36"/>
      <c r="I1311" s="36"/>
      <c r="J1311" s="36"/>
      <c r="K1311" s="36"/>
      <c r="L1311" s="36"/>
      <c r="M1311" s="36"/>
      <c r="N1311" s="36"/>
      <c r="O1311" s="37"/>
      <c r="P1311" s="38">
        <f>SUM(D1311:O1311)</f>
        <v>0</v>
      </c>
      <c r="Q1311" s="23"/>
      <c r="R1311" s="39">
        <v>17431</v>
      </c>
      <c r="S1311" s="23"/>
      <c r="T1311" s="23" t="str">
        <f>IF(COUNTIF('[3]Correpondance  PREPA MARG'!A:A,'Prépa marge'!C1311)=0,IF(U1310="démarque connue (valeur)","",T1310),'Prépa marge'!C1311)</f>
        <v>Chaussures</v>
      </c>
      <c r="U1311" s="23" t="str">
        <f t="shared" si="734"/>
        <v>CA HT</v>
      </c>
      <c r="V1311">
        <f ca="1">IF(U1311="","",IF(U1311="CA HT",SUMIF('[3]Correpondance  PREPA MARG'!A:A,'Prépa marge'!T1311,'[3]Correpondance  PREPA MARG'!CO:CO),""))</f>
        <v>0</v>
      </c>
      <c r="W1311" t="str">
        <f t="shared" si="730"/>
        <v/>
      </c>
      <c r="X1311" t="str">
        <f>IF(U1311="","",IF(AND(U1311="Marge ABACO (valeur)",X1305=""),SUMIF('[3]Correpondance  PREPA MARG'!A:A,'Prépa marge'!T1311,'[3]Correpondance  PREPA MARG'!DB:DB),""))</f>
        <v/>
      </c>
      <c r="Y1311" t="str">
        <f>IF(U1311="","",IF(U1311="Frais accessoires",SUMIF('[3]Correpondance  PREPA MARG'!A:A,'Prépa marge'!T1311,'[3]Correpondance  PREPA MARG'!AO:AO),""))</f>
        <v/>
      </c>
      <c r="Z1311" t="str">
        <f>IF(U1311="","",IF(U1311="Cotisation Centrale",SUMIF('[3]Correpondance  PREPA MARG'!A:A,'Prépa marge'!T1311,'[3]Correpondance  PREPA MARG'!BO:BO),""))</f>
        <v/>
      </c>
      <c r="AA1311" t="str">
        <f>IF(U1311="","",IF(U1311="CA HT REEL",SUMIF('[3]Correpondance  PREPA MARG'!A:A,'Prépa marge'!T1311,'[3]Correpondance  PREPA MARG'!AB:AB),""))</f>
        <v/>
      </c>
      <c r="AB1311" t="str">
        <f>IF(U1311="","",IF(U1311="CAMV REEL",SUMIF('[3]Correpondance  PREPA MARG'!A:A,'Prépa marge'!T1311,'[3]Correpondance  PREPA MARG'!BB:BB),""))</f>
        <v/>
      </c>
      <c r="AC1311" t="str">
        <f>IF(U1311="","",IF(U1311="démarque connue (valeur)",SUMIF('[3]Correpondance  PREPA MARG'!A:A,'Prépa marge'!T1311,'[3]Correpondance  PREPA MARG'!DO:DO),""))</f>
        <v/>
      </c>
      <c r="AD1311" s="2" t="str">
        <f t="shared" ca="1" si="732"/>
        <v/>
      </c>
      <c r="AF1311">
        <v>18014</v>
      </c>
    </row>
    <row r="1312" spans="1:32" ht="15.75" thickBot="1">
      <c r="A1312" s="23"/>
      <c r="B1312" s="23"/>
      <c r="C1312" s="40" t="s">
        <v>1</v>
      </c>
      <c r="D1312" s="41"/>
      <c r="E1312" s="42"/>
      <c r="F1312" s="42"/>
      <c r="G1312" s="42"/>
      <c r="H1312" s="42"/>
      <c r="I1312" s="42"/>
      <c r="J1312" s="42"/>
      <c r="K1312" s="42"/>
      <c r="L1312" s="42"/>
      <c r="M1312" s="42"/>
      <c r="N1312" s="42"/>
      <c r="O1312" s="43"/>
      <c r="P1312" s="44">
        <f>SUM(D1312:O1312)</f>
        <v>0</v>
      </c>
      <c r="Q1312" s="23"/>
      <c r="R1312" s="45">
        <v>10500</v>
      </c>
      <c r="S1312" s="23"/>
      <c r="T1312" s="23" t="str">
        <f>IF(COUNTIF('[3]Correpondance  PREPA MARG'!A:A,'Prépa marge'!C1312)=0,IF(U1311="démarque connue (valeur)","",T1311),'Prépa marge'!C1312)</f>
        <v>Chaussures</v>
      </c>
      <c r="U1312" s="23" t="str">
        <f t="shared" si="734"/>
        <v>PRMV ABACO</v>
      </c>
      <c r="V1312" t="str">
        <f>IF(U1312="","",IF(U1312="CA HT",SUMIF('[3]Correpondance  PREPA MARG'!A:A,'Prépa marge'!T1312,'[3]Correpondance  PREPA MARG'!CO:CO),""))</f>
        <v/>
      </c>
      <c r="W1312">
        <f t="shared" ca="1" si="730"/>
        <v>0</v>
      </c>
      <c r="X1312" t="str">
        <f>IF(U1312="","",IF(AND(U1312="Marge ABACO (valeur)",X1306=""),SUMIF('[3]Correpondance  PREPA MARG'!A:A,'Prépa marge'!T1312,'[3]Correpondance  PREPA MARG'!DB:DB),""))</f>
        <v/>
      </c>
      <c r="Y1312" t="str">
        <f>IF(U1312="","",IF(U1312="Frais accessoires",SUMIF('[3]Correpondance  PREPA MARG'!A:A,'Prépa marge'!T1312,'[3]Correpondance  PREPA MARG'!AO:AO),""))</f>
        <v/>
      </c>
      <c r="Z1312" t="str">
        <f>IF(U1312="","",IF(U1312="Cotisation Centrale",SUMIF('[3]Correpondance  PREPA MARG'!A:A,'Prépa marge'!T1312,'[3]Correpondance  PREPA MARG'!BO:BO),""))</f>
        <v/>
      </c>
      <c r="AA1312" t="str">
        <f>IF(U1312="","",IF(U1312="CA HT REEL",SUMIF('[3]Correpondance  PREPA MARG'!A:A,'Prépa marge'!T1312,'[3]Correpondance  PREPA MARG'!AB:AB),""))</f>
        <v/>
      </c>
      <c r="AB1312" t="str">
        <f>IF(U1312="","",IF(U1312="CAMV REEL",SUMIF('[3]Correpondance  PREPA MARG'!A:A,'Prépa marge'!T1312,'[3]Correpondance  PREPA MARG'!BB:BB),""))</f>
        <v/>
      </c>
      <c r="AC1312" t="str">
        <f>IF(U1312="","",IF(U1312="démarque connue (valeur)",SUMIF('[3]Correpondance  PREPA MARG'!A:A,'Prépa marge'!T1312,'[3]Correpondance  PREPA MARG'!DO:DO),""))</f>
        <v/>
      </c>
      <c r="AD1312" s="2" t="str">
        <f t="shared" ca="1" si="732"/>
        <v/>
      </c>
      <c r="AF1312">
        <v>10679</v>
      </c>
    </row>
    <row r="1313" spans="1:32">
      <c r="A1313" s="23"/>
      <c r="B1313" s="23"/>
      <c r="C1313" s="46" t="s">
        <v>19</v>
      </c>
      <c r="D1313" s="47">
        <f t="shared" ref="D1313:L1313" si="746">D1311-D1312</f>
        <v>0</v>
      </c>
      <c r="E1313" s="47">
        <f t="shared" si="746"/>
        <v>0</v>
      </c>
      <c r="F1313" s="47">
        <f t="shared" si="746"/>
        <v>0</v>
      </c>
      <c r="G1313" s="47">
        <f t="shared" si="746"/>
        <v>0</v>
      </c>
      <c r="H1313" s="47">
        <f t="shared" si="746"/>
        <v>0</v>
      </c>
      <c r="I1313" s="47">
        <f t="shared" si="746"/>
        <v>0</v>
      </c>
      <c r="J1313" s="47">
        <f t="shared" si="746"/>
        <v>0</v>
      </c>
      <c r="K1313" s="47">
        <f t="shared" si="746"/>
        <v>0</v>
      </c>
      <c r="L1313" s="47">
        <f t="shared" si="746"/>
        <v>0</v>
      </c>
      <c r="M1313" s="47">
        <f>M1311-M1312</f>
        <v>0</v>
      </c>
      <c r="N1313" s="47">
        <f>N1311-N1312</f>
        <v>0</v>
      </c>
      <c r="O1313" s="47">
        <f>O1311-O1312</f>
        <v>0</v>
      </c>
      <c r="P1313" s="48">
        <f>P1311-P1312</f>
        <v>0</v>
      </c>
      <c r="Q1313" s="23"/>
      <c r="R1313" s="49" t="s">
        <v>20</v>
      </c>
      <c r="S1313" s="23"/>
      <c r="T1313" s="23" t="str">
        <f>IF(COUNTIF('[3]Correpondance  PREPA MARG'!A:A,'Prépa marge'!C1313)=0,IF(U1312="démarque connue (valeur)","",T1312),'Prépa marge'!C1313)</f>
        <v>Chaussures</v>
      </c>
      <c r="U1313" s="23" t="str">
        <f t="shared" si="734"/>
        <v>Marge ABACO (valeur)</v>
      </c>
      <c r="V1313" t="str">
        <f>IF(U1313="","",IF(U1313="CA HT",SUMIF('[3]Correpondance  PREPA MARG'!A:A,'Prépa marge'!T1313,'[3]Correpondance  PREPA MARG'!CO:CO),""))</f>
        <v/>
      </c>
      <c r="W1313" t="str">
        <f t="shared" si="730"/>
        <v/>
      </c>
      <c r="X1313">
        <f ca="1">IF(U1313="","",IF(AND(U1313="Marge ABACO (valeur)",X1307=""),SUMIF('[3]Correpondance  PREPA MARG'!A:A,'Prépa marge'!T1313,'[3]Correpondance  PREPA MARG'!DB:DB),""))</f>
        <v>0</v>
      </c>
      <c r="Y1313" t="str">
        <f>IF(U1313="","",IF(U1313="Frais accessoires",SUMIF('[3]Correpondance  PREPA MARG'!A:A,'Prépa marge'!T1313,'[3]Correpondance  PREPA MARG'!AO:AO),""))</f>
        <v/>
      </c>
      <c r="Z1313" t="str">
        <f>IF(U1313="","",IF(U1313="Cotisation Centrale",SUMIF('[3]Correpondance  PREPA MARG'!A:A,'Prépa marge'!T1313,'[3]Correpondance  PREPA MARG'!BO:BO),""))</f>
        <v/>
      </c>
      <c r="AA1313" t="str">
        <f>IF(U1313="","",IF(U1313="CA HT REEL",SUMIF('[3]Correpondance  PREPA MARG'!A:A,'Prépa marge'!T1313,'[3]Correpondance  PREPA MARG'!AB:AB),""))</f>
        <v/>
      </c>
      <c r="AB1313" t="str">
        <f>IF(U1313="","",IF(U1313="CAMV REEL",SUMIF('[3]Correpondance  PREPA MARG'!A:A,'Prépa marge'!T1313,'[3]Correpondance  PREPA MARG'!BB:BB),""))</f>
        <v/>
      </c>
      <c r="AC1313" t="str">
        <f>IF(U1313="","",IF(U1313="démarque connue (valeur)",SUMIF('[3]Correpondance  PREPA MARG'!A:A,'Prépa marge'!T1313,'[3]Correpondance  PREPA MARG'!DO:DO),""))</f>
        <v/>
      </c>
      <c r="AD1313" s="2" t="str">
        <f t="shared" ca="1" si="732"/>
        <v/>
      </c>
      <c r="AF1313" t="s">
        <v>20</v>
      </c>
    </row>
    <row r="1314" spans="1:32" ht="15.75" thickBot="1">
      <c r="A1314" s="23"/>
      <c r="B1314" s="23"/>
      <c r="C1314" s="50" t="s">
        <v>21</v>
      </c>
      <c r="D1314" s="51">
        <f t="shared" ref="D1314:L1314" si="747">IF(D1311=0,0,D1313/D1311)</f>
        <v>0</v>
      </c>
      <c r="E1314" s="51">
        <f t="shared" si="747"/>
        <v>0</v>
      </c>
      <c r="F1314" s="51">
        <f t="shared" si="747"/>
        <v>0</v>
      </c>
      <c r="G1314" s="51">
        <f t="shared" si="747"/>
        <v>0</v>
      </c>
      <c r="H1314" s="51">
        <f t="shared" si="747"/>
        <v>0</v>
      </c>
      <c r="I1314" s="51">
        <f t="shared" si="747"/>
        <v>0</v>
      </c>
      <c r="J1314" s="51">
        <f t="shared" si="747"/>
        <v>0</v>
      </c>
      <c r="K1314" s="51">
        <f t="shared" si="747"/>
        <v>0</v>
      </c>
      <c r="L1314" s="51">
        <f t="shared" si="747"/>
        <v>0</v>
      </c>
      <c r="M1314" s="51">
        <f>IF(M1311=0,0,M1313/M1311)</f>
        <v>0</v>
      </c>
      <c r="N1314" s="51">
        <f>IF(N1311=0,0,N1313/N1311)</f>
        <v>0</v>
      </c>
      <c r="O1314" s="51">
        <f>IF(O1311=0,0,O1313/O1311)</f>
        <v>0</v>
      </c>
      <c r="P1314" s="52">
        <f>IF(P1311=0,0,P1313/P1311)</f>
        <v>0</v>
      </c>
      <c r="Q1314" s="23"/>
      <c r="R1314" s="53" t="s">
        <v>20</v>
      </c>
      <c r="S1314" s="23"/>
      <c r="T1314" s="23" t="str">
        <f>IF(COUNTIF('[3]Correpondance  PREPA MARG'!A:A,'Prépa marge'!C1314)=0,IF(U1313="démarque connue (valeur)","",T1313),'Prépa marge'!C1314)</f>
        <v>Chaussures</v>
      </c>
      <c r="U1314" s="23" t="str">
        <f t="shared" si="734"/>
        <v/>
      </c>
      <c r="V1314" t="str">
        <f>IF(U1314="","",IF(U1314="CA HT",SUMIF('[3]Correpondance  PREPA MARG'!A:A,'Prépa marge'!T1314,'[3]Correpondance  PREPA MARG'!CO:CO),""))</f>
        <v/>
      </c>
      <c r="W1314" t="str">
        <f t="shared" si="730"/>
        <v/>
      </c>
      <c r="X1314" t="str">
        <f>IF(U1314="","",IF(AND(U1314="Marge ABACO (valeur)",X1308=""),SUMIF('[3]Correpondance  PREPA MARG'!A:A,'Prépa marge'!T1314,'[3]Correpondance  PREPA MARG'!DB:DB),""))</f>
        <v/>
      </c>
      <c r="Y1314" t="str">
        <f>IF(U1314="","",IF(U1314="Frais accessoires",SUMIF('[3]Correpondance  PREPA MARG'!A:A,'Prépa marge'!T1314,'[3]Correpondance  PREPA MARG'!AO:AO),""))</f>
        <v/>
      </c>
      <c r="Z1314" t="str">
        <f>IF(U1314="","",IF(U1314="Cotisation Centrale",SUMIF('[3]Correpondance  PREPA MARG'!A:A,'Prépa marge'!T1314,'[3]Correpondance  PREPA MARG'!BO:BO),""))</f>
        <v/>
      </c>
      <c r="AA1314" t="str">
        <f>IF(U1314="","",IF(U1314="CA HT REEL",SUMIF('[3]Correpondance  PREPA MARG'!A:A,'Prépa marge'!T1314,'[3]Correpondance  PREPA MARG'!AB:AB),""))</f>
        <v/>
      </c>
      <c r="AB1314" t="str">
        <f>IF(U1314="","",IF(U1314="CAMV REEL",SUMIF('[3]Correpondance  PREPA MARG'!A:A,'Prépa marge'!T1314,'[3]Correpondance  PREPA MARG'!BB:BB),""))</f>
        <v/>
      </c>
      <c r="AC1314" t="str">
        <f>IF(U1314="","",IF(U1314="démarque connue (valeur)",SUMIF('[3]Correpondance  PREPA MARG'!A:A,'Prépa marge'!T1314,'[3]Correpondance  PREPA MARG'!DO:DO),""))</f>
        <v/>
      </c>
      <c r="AD1314" s="2" t="str">
        <f t="shared" si="732"/>
        <v/>
      </c>
      <c r="AF1314" t="s">
        <v>20</v>
      </c>
    </row>
    <row r="1315" spans="1:32">
      <c r="A1315" s="23"/>
      <c r="B1315" s="23"/>
      <c r="C1315" s="54" t="s">
        <v>3</v>
      </c>
      <c r="D1315" s="35"/>
      <c r="E1315" s="36"/>
      <c r="F1315" s="36"/>
      <c r="G1315" s="36"/>
      <c r="H1315" s="36"/>
      <c r="I1315" s="55"/>
      <c r="J1315" s="55"/>
      <c r="K1315" s="36"/>
      <c r="L1315" s="36"/>
      <c r="M1315" s="36"/>
      <c r="N1315" s="36"/>
      <c r="O1315" s="37"/>
      <c r="P1315" s="56">
        <f>SUM(D1315:O1315)</f>
        <v>0</v>
      </c>
      <c r="Q1315" s="23"/>
      <c r="R1315" s="57" t="s">
        <v>20</v>
      </c>
      <c r="S1315" s="23"/>
      <c r="T1315" s="23" t="str">
        <f>IF(COUNTIF('[3]Correpondance  PREPA MARG'!A:A,'Prépa marge'!C1315)=0,IF(U1314="démarque connue (valeur)","",T1314),'Prépa marge'!C1315)</f>
        <v>Chaussures</v>
      </c>
      <c r="U1315" s="23" t="str">
        <f t="shared" si="734"/>
        <v>Frais accessoires</v>
      </c>
      <c r="V1315" t="str">
        <f>IF(U1315="","",IF(U1315="CA HT",SUMIF('[3]Correpondance  PREPA MARG'!A:A,'Prépa marge'!T1315,'[3]Correpondance  PREPA MARG'!CO:CO),""))</f>
        <v/>
      </c>
      <c r="W1315" t="str">
        <f t="shared" si="730"/>
        <v/>
      </c>
      <c r="X1315" t="str">
        <f>IF(U1315="","",IF(AND(U1315="Marge ABACO (valeur)",X1309=""),SUMIF('[3]Correpondance  PREPA MARG'!A:A,'Prépa marge'!T1315,'[3]Correpondance  PREPA MARG'!DB:DB),""))</f>
        <v/>
      </c>
      <c r="Y1315">
        <f ca="1">IF(U1315="","",IF(U1315="Frais accessoires",SUMIF('[3]Correpondance  PREPA MARG'!A:A,'Prépa marge'!T1315,'[3]Correpondance  PREPA MARG'!AO:AO),""))</f>
        <v>0</v>
      </c>
      <c r="Z1315" t="str">
        <f>IF(U1315="","",IF(U1315="Cotisation Centrale",SUMIF('[3]Correpondance  PREPA MARG'!A:A,'Prépa marge'!T1315,'[3]Correpondance  PREPA MARG'!BO:BO),""))</f>
        <v/>
      </c>
      <c r="AA1315" t="str">
        <f>IF(U1315="","",IF(U1315="CA HT REEL",SUMIF('[3]Correpondance  PREPA MARG'!A:A,'Prépa marge'!T1315,'[3]Correpondance  PREPA MARG'!AB:AB),""))</f>
        <v/>
      </c>
      <c r="AB1315" t="str">
        <f>IF(U1315="","",IF(U1315="CAMV REEL",SUMIF('[3]Correpondance  PREPA MARG'!A:A,'Prépa marge'!T1315,'[3]Correpondance  PREPA MARG'!BB:BB),""))</f>
        <v/>
      </c>
      <c r="AC1315" t="str">
        <f>IF(U1315="","",IF(U1315="démarque connue (valeur)",SUMIF('[3]Correpondance  PREPA MARG'!A:A,'Prépa marge'!T1315,'[3]Correpondance  PREPA MARG'!DO:DO),""))</f>
        <v/>
      </c>
      <c r="AD1315" s="2" t="str">
        <f t="shared" ca="1" si="732"/>
        <v/>
      </c>
      <c r="AF1315" t="s">
        <v>20</v>
      </c>
    </row>
    <row r="1316" spans="1:32" ht="15.75" thickBot="1">
      <c r="A1316" s="23"/>
      <c r="B1316" s="23"/>
      <c r="C1316" s="58" t="s">
        <v>4</v>
      </c>
      <c r="D1316" s="41"/>
      <c r="E1316" s="42"/>
      <c r="F1316" s="42"/>
      <c r="G1316" s="42"/>
      <c r="H1316" s="42"/>
      <c r="I1316" s="42"/>
      <c r="J1316" s="42"/>
      <c r="K1316" s="42"/>
      <c r="L1316" s="42"/>
      <c r="M1316" s="42"/>
      <c r="N1316" s="42"/>
      <c r="O1316" s="43"/>
      <c r="P1316" s="56">
        <f>SUM(D1316:O1316)</f>
        <v>0</v>
      </c>
      <c r="Q1316" s="23"/>
      <c r="R1316" s="57">
        <v>287.18000000000029</v>
      </c>
      <c r="S1316" s="23"/>
      <c r="T1316" s="23" t="str">
        <f>IF(COUNTIF('[3]Correpondance  PREPA MARG'!A:A,'Prépa marge'!C1316)=0,IF(U1315="démarque connue (valeur)","",T1315),'Prépa marge'!C1316)</f>
        <v>Chaussures</v>
      </c>
      <c r="U1316" s="23" t="str">
        <f t="shared" si="734"/>
        <v>Cotisation Centrale</v>
      </c>
      <c r="V1316" t="str">
        <f>IF(U1316="","",IF(U1316="CA HT",SUMIF('[3]Correpondance  PREPA MARG'!A:A,'Prépa marge'!T1316,'[3]Correpondance  PREPA MARG'!CO:CO),""))</f>
        <v/>
      </c>
      <c r="W1316" t="str">
        <f t="shared" si="730"/>
        <v/>
      </c>
      <c r="X1316" t="str">
        <f>IF(U1316="","",IF(AND(U1316="Marge ABACO (valeur)",X1310=""),SUMIF('[3]Correpondance  PREPA MARG'!A:A,'Prépa marge'!T1316,'[3]Correpondance  PREPA MARG'!DB:DB),""))</f>
        <v/>
      </c>
      <c r="Y1316" t="str">
        <f>IF(U1316="","",IF(U1316="Frais accessoires",SUMIF('[3]Correpondance  PREPA MARG'!A:A,'Prépa marge'!T1316,'[3]Correpondance  PREPA MARG'!AO:AO),""))</f>
        <v/>
      </c>
      <c r="Z1316">
        <f ca="1">IF(U1316="","",IF(U1316="Cotisation Centrale",SUMIF('[3]Correpondance  PREPA MARG'!A:A,'Prépa marge'!T1316,'[3]Correpondance  PREPA MARG'!BO:BO),""))</f>
        <v>0</v>
      </c>
      <c r="AA1316" t="str">
        <f>IF(U1316="","",IF(U1316="CA HT REEL",SUMIF('[3]Correpondance  PREPA MARG'!A:A,'Prépa marge'!T1316,'[3]Correpondance  PREPA MARG'!AB:AB),""))</f>
        <v/>
      </c>
      <c r="AB1316" t="str">
        <f>IF(U1316="","",IF(U1316="CAMV REEL",SUMIF('[3]Correpondance  PREPA MARG'!A:A,'Prépa marge'!T1316,'[3]Correpondance  PREPA MARG'!BB:BB),""))</f>
        <v/>
      </c>
      <c r="AC1316" t="str">
        <f>IF(U1316="","",IF(U1316="démarque connue (valeur)",SUMIF('[3]Correpondance  PREPA MARG'!A:A,'Prépa marge'!T1316,'[3]Correpondance  PREPA MARG'!DO:DO),""))</f>
        <v/>
      </c>
      <c r="AD1316" s="2" t="str">
        <f t="shared" ca="1" si="732"/>
        <v/>
      </c>
      <c r="AF1316">
        <v>253.05</v>
      </c>
    </row>
    <row r="1317" spans="1:32">
      <c r="A1317" s="23"/>
      <c r="B1317" s="23"/>
      <c r="C1317" s="59" t="s">
        <v>22</v>
      </c>
      <c r="D1317" s="60">
        <f t="shared" ref="D1317:L1317" si="748">IF(D1323&lt;&gt;0,(D1315+D1316)/D1323,0)</f>
        <v>0</v>
      </c>
      <c r="E1317" s="60">
        <f t="shared" si="748"/>
        <v>0</v>
      </c>
      <c r="F1317" s="60">
        <f t="shared" si="748"/>
        <v>0</v>
      </c>
      <c r="G1317" s="60">
        <f t="shared" si="748"/>
        <v>0</v>
      </c>
      <c r="H1317" s="60">
        <f t="shared" si="748"/>
        <v>0</v>
      </c>
      <c r="I1317" s="60">
        <f t="shared" si="748"/>
        <v>0</v>
      </c>
      <c r="J1317" s="60">
        <f t="shared" si="748"/>
        <v>0</v>
      </c>
      <c r="K1317" s="60">
        <f t="shared" si="748"/>
        <v>0</v>
      </c>
      <c r="L1317" s="60">
        <f t="shared" si="748"/>
        <v>0</v>
      </c>
      <c r="M1317" s="60">
        <f>IF(M1323&lt;&gt;0,(M1315+M1316)/M1323,0)</f>
        <v>0</v>
      </c>
      <c r="N1317" s="60">
        <f>IF(N1323&lt;&gt;0,(N1315+N1316)/N1323,0)</f>
        <v>0</v>
      </c>
      <c r="O1317" s="60">
        <f>IF(O1323&lt;&gt;0,(O1315+O1316)/O1323,0)</f>
        <v>0</v>
      </c>
      <c r="P1317" s="61">
        <f>IF(P1323&lt;&gt;0,(P1315+P1316)/P1323,0)</f>
        <v>0</v>
      </c>
      <c r="Q1317" s="23"/>
      <c r="R1317" s="62" t="s">
        <v>20</v>
      </c>
      <c r="S1317" s="23"/>
      <c r="T1317" s="23" t="str">
        <f>IF(COUNTIF('[3]Correpondance  PREPA MARG'!A:A,'Prépa marge'!C1317)=0,IF(U1316="démarque connue (valeur)","",T1316),'Prépa marge'!C1317)</f>
        <v>Chaussures</v>
      </c>
      <c r="U1317" s="23" t="str">
        <f t="shared" si="734"/>
        <v/>
      </c>
      <c r="V1317" t="str">
        <f>IF(U1317="","",IF(U1317="CA HT",SUMIF('[3]Correpondance  PREPA MARG'!A:A,'Prépa marge'!T1317,'[3]Correpondance  PREPA MARG'!CO:CO),""))</f>
        <v/>
      </c>
      <c r="W1317" t="str">
        <f t="shared" si="730"/>
        <v/>
      </c>
      <c r="X1317" t="str">
        <f>IF(U1317="","",IF(AND(U1317="Marge ABACO (valeur)",X1311=""),SUMIF('[3]Correpondance  PREPA MARG'!A:A,'Prépa marge'!T1317,'[3]Correpondance  PREPA MARG'!DB:DB),""))</f>
        <v/>
      </c>
      <c r="Y1317" t="str">
        <f>IF(U1317="","",IF(U1317="Frais accessoires",SUMIF('[3]Correpondance  PREPA MARG'!A:A,'Prépa marge'!T1317,'[3]Correpondance  PREPA MARG'!AO:AO),""))</f>
        <v/>
      </c>
      <c r="Z1317" t="str">
        <f>IF(U1317="","",IF(U1317="Cotisation Centrale",SUMIF('[3]Correpondance  PREPA MARG'!A:A,'Prépa marge'!T1317,'[3]Correpondance  PREPA MARG'!BO:BO),""))</f>
        <v/>
      </c>
      <c r="AA1317" t="str">
        <f>IF(U1317="","",IF(U1317="CA HT REEL",SUMIF('[3]Correpondance  PREPA MARG'!A:A,'Prépa marge'!T1317,'[3]Correpondance  PREPA MARG'!AB:AB),""))</f>
        <v/>
      </c>
      <c r="AB1317" t="str">
        <f>IF(U1317="","",IF(U1317="CAMV REEL",SUMIF('[3]Correpondance  PREPA MARG'!A:A,'Prépa marge'!T1317,'[3]Correpondance  PREPA MARG'!BB:BB),""))</f>
        <v/>
      </c>
      <c r="AC1317" t="str">
        <f>IF(U1317="","",IF(U1317="démarque connue (valeur)",SUMIF('[3]Correpondance  PREPA MARG'!A:A,'Prépa marge'!T1317,'[3]Correpondance  PREPA MARG'!DO:DO),""))</f>
        <v/>
      </c>
      <c r="AD1317" s="2" t="str">
        <f t="shared" si="732"/>
        <v/>
      </c>
      <c r="AF1317" t="s">
        <v>20</v>
      </c>
    </row>
    <row r="1318" spans="1:32">
      <c r="A1318" s="23"/>
      <c r="B1318" s="23"/>
      <c r="C1318" s="63" t="s">
        <v>23</v>
      </c>
      <c r="D1318" s="64">
        <f>D1312+D1315+D1316</f>
        <v>0</v>
      </c>
      <c r="E1318" s="64">
        <f t="shared" ref="E1318:L1318" si="749">E1312+E1315+E1316</f>
        <v>0</v>
      </c>
      <c r="F1318" s="64">
        <f t="shared" si="749"/>
        <v>0</v>
      </c>
      <c r="G1318" s="64">
        <f t="shared" si="749"/>
        <v>0</v>
      </c>
      <c r="H1318" s="64">
        <f t="shared" si="749"/>
        <v>0</v>
      </c>
      <c r="I1318" s="64">
        <f t="shared" si="749"/>
        <v>0</v>
      </c>
      <c r="J1318" s="64">
        <f t="shared" si="749"/>
        <v>0</v>
      </c>
      <c r="K1318" s="64">
        <f t="shared" si="749"/>
        <v>0</v>
      </c>
      <c r="L1318" s="64">
        <f t="shared" si="749"/>
        <v>0</v>
      </c>
      <c r="M1318" s="64">
        <f>M1312+M1315+M1316</f>
        <v>0</v>
      </c>
      <c r="N1318" s="64">
        <f>N1312+N1315+N1316</f>
        <v>0</v>
      </c>
      <c r="O1318" s="64">
        <f>O1312+O1315+O1316</f>
        <v>0</v>
      </c>
      <c r="P1318" s="65">
        <f>SUM(D1318:O1318)</f>
        <v>0</v>
      </c>
      <c r="Q1318" s="23"/>
      <c r="R1318" s="66" t="s">
        <v>20</v>
      </c>
      <c r="S1318" s="23"/>
      <c r="T1318" s="23" t="str">
        <f>IF(COUNTIF('[3]Correpondance  PREPA MARG'!A:A,'Prépa marge'!C1318)=0,IF(U1317="démarque connue (valeur)","",T1317),'Prépa marge'!C1318)</f>
        <v>Chaussures</v>
      </c>
      <c r="U1318" s="23" t="str">
        <f t="shared" si="734"/>
        <v/>
      </c>
      <c r="V1318" t="str">
        <f>IF(U1318="","",IF(U1318="CA HT",SUMIF('[3]Correpondance  PREPA MARG'!A:A,'Prépa marge'!T1318,'[3]Correpondance  PREPA MARG'!CO:CO),""))</f>
        <v/>
      </c>
      <c r="W1318" t="str">
        <f t="shared" ca="1" si="730"/>
        <v/>
      </c>
      <c r="X1318" t="str">
        <f>IF(U1318="","",IF(AND(U1318="Marge ABACO (valeur)",X1312=""),SUMIF('[3]Correpondance  PREPA MARG'!A:A,'Prépa marge'!T1318,'[3]Correpondance  PREPA MARG'!DB:DB),""))</f>
        <v/>
      </c>
      <c r="Y1318" t="str">
        <f>IF(U1318="","",IF(U1318="Frais accessoires",SUMIF('[3]Correpondance  PREPA MARG'!A:A,'Prépa marge'!T1318,'[3]Correpondance  PREPA MARG'!AO:AO),""))</f>
        <v/>
      </c>
      <c r="Z1318" t="str">
        <f>IF(U1318="","",IF(U1318="Cotisation Centrale",SUMIF('[3]Correpondance  PREPA MARG'!A:A,'Prépa marge'!T1318,'[3]Correpondance  PREPA MARG'!BO:BO),""))</f>
        <v/>
      </c>
      <c r="AA1318" t="str">
        <f>IF(U1318="","",IF(U1318="CA HT REEL",SUMIF('[3]Correpondance  PREPA MARG'!A:A,'Prépa marge'!T1318,'[3]Correpondance  PREPA MARG'!AB:AB),""))</f>
        <v/>
      </c>
      <c r="AB1318" t="str">
        <f>IF(U1318="","",IF(U1318="CAMV REEL",SUMIF('[3]Correpondance  PREPA MARG'!A:A,'Prépa marge'!T1318,'[3]Correpondance  PREPA MARG'!BB:BB),""))</f>
        <v/>
      </c>
      <c r="AC1318" t="str">
        <f>IF(U1318="","",IF(U1318="démarque connue (valeur)",SUMIF('[3]Correpondance  PREPA MARG'!A:A,'Prépa marge'!T1318,'[3]Correpondance  PREPA MARG'!DO:DO),""))</f>
        <v/>
      </c>
      <c r="AD1318" s="2" t="str">
        <f t="shared" ca="1" si="732"/>
        <v/>
      </c>
      <c r="AF1318" t="s">
        <v>20</v>
      </c>
    </row>
    <row r="1319" spans="1:32">
      <c r="A1319" s="23"/>
      <c r="B1319" s="23"/>
      <c r="C1319" s="63" t="s">
        <v>19</v>
      </c>
      <c r="D1319" s="64">
        <f t="shared" ref="D1319:L1319" si="750">D1311-D1318</f>
        <v>0</v>
      </c>
      <c r="E1319" s="64">
        <f t="shared" si="750"/>
        <v>0</v>
      </c>
      <c r="F1319" s="64">
        <f t="shared" si="750"/>
        <v>0</v>
      </c>
      <c r="G1319" s="64">
        <f t="shared" si="750"/>
        <v>0</v>
      </c>
      <c r="H1319" s="64">
        <f t="shared" si="750"/>
        <v>0</v>
      </c>
      <c r="I1319" s="64">
        <f t="shared" si="750"/>
        <v>0</v>
      </c>
      <c r="J1319" s="64">
        <f t="shared" si="750"/>
        <v>0</v>
      </c>
      <c r="K1319" s="64">
        <f t="shared" si="750"/>
        <v>0</v>
      </c>
      <c r="L1319" s="64">
        <f t="shared" si="750"/>
        <v>0</v>
      </c>
      <c r="M1319" s="64">
        <f>M1311-M1318</f>
        <v>0</v>
      </c>
      <c r="N1319" s="64">
        <f>N1311-N1318</f>
        <v>0</v>
      </c>
      <c r="O1319" s="64">
        <f>O1311-O1318</f>
        <v>0</v>
      </c>
      <c r="P1319" s="65">
        <f>SUM(D1319:O1319)</f>
        <v>0</v>
      </c>
      <c r="Q1319" s="23"/>
      <c r="R1319" s="66" t="s">
        <v>20</v>
      </c>
      <c r="S1319" s="23"/>
      <c r="T1319" s="23" t="str">
        <f>IF(COUNTIF('[3]Correpondance  PREPA MARG'!A:A,'Prépa marge'!C1319)=0,IF(U1318="démarque connue (valeur)","",T1318),'Prépa marge'!C1319)</f>
        <v>Chaussures</v>
      </c>
      <c r="U1319" s="23" t="str">
        <f t="shared" si="734"/>
        <v>Marge ABACO (valeur)</v>
      </c>
      <c r="V1319" t="str">
        <f>IF(U1319="","",IF(U1319="CA HT",SUMIF('[3]Correpondance  PREPA MARG'!A:A,'Prépa marge'!T1319,'[3]Correpondance  PREPA MARG'!CO:CO),""))</f>
        <v/>
      </c>
      <c r="W1319" t="str">
        <f t="shared" si="730"/>
        <v/>
      </c>
      <c r="X1319" t="str">
        <f ca="1">IF(U1319="","",IF(AND(U1319="Marge ABACO (valeur)",X1313=""),SUMIF('[3]Correpondance  PREPA MARG'!A:A,'Prépa marge'!T1319,'[3]Correpondance  PREPA MARG'!DB:DB),""))</f>
        <v/>
      </c>
      <c r="Y1319" t="str">
        <f>IF(U1319="","",IF(U1319="Frais accessoires",SUMIF('[3]Correpondance  PREPA MARG'!A:A,'Prépa marge'!T1319,'[3]Correpondance  PREPA MARG'!AO:AO),""))</f>
        <v/>
      </c>
      <c r="Z1319" t="str">
        <f>IF(U1319="","",IF(U1319="Cotisation Centrale",SUMIF('[3]Correpondance  PREPA MARG'!A:A,'Prépa marge'!T1319,'[3]Correpondance  PREPA MARG'!BO:BO),""))</f>
        <v/>
      </c>
      <c r="AA1319" t="str">
        <f>IF(U1319="","",IF(U1319="CA HT REEL",SUMIF('[3]Correpondance  PREPA MARG'!A:A,'Prépa marge'!T1319,'[3]Correpondance  PREPA MARG'!AB:AB),""))</f>
        <v/>
      </c>
      <c r="AB1319" t="str">
        <f>IF(U1319="","",IF(U1319="CAMV REEL",SUMIF('[3]Correpondance  PREPA MARG'!A:A,'Prépa marge'!T1319,'[3]Correpondance  PREPA MARG'!BB:BB),""))</f>
        <v/>
      </c>
      <c r="AC1319" t="str">
        <f>IF(U1319="","",IF(U1319="démarque connue (valeur)",SUMIF('[3]Correpondance  PREPA MARG'!A:A,'Prépa marge'!T1319,'[3]Correpondance  PREPA MARG'!DO:DO),""))</f>
        <v/>
      </c>
      <c r="AD1319" s="2" t="str">
        <f t="shared" ca="1" si="732"/>
        <v/>
      </c>
      <c r="AF1319" t="s">
        <v>20</v>
      </c>
    </row>
    <row r="1320" spans="1:32">
      <c r="A1320" s="23"/>
      <c r="B1320" s="23"/>
      <c r="C1320" s="50" t="s">
        <v>24</v>
      </c>
      <c r="D1320" s="67">
        <f t="shared" ref="D1320:L1320" si="751">IF(D1311=0,0,D1319/D1311)</f>
        <v>0</v>
      </c>
      <c r="E1320" s="67">
        <f t="shared" si="751"/>
        <v>0</v>
      </c>
      <c r="F1320" s="67">
        <f t="shared" si="751"/>
        <v>0</v>
      </c>
      <c r="G1320" s="67">
        <f t="shared" si="751"/>
        <v>0</v>
      </c>
      <c r="H1320" s="67">
        <f t="shared" si="751"/>
        <v>0</v>
      </c>
      <c r="I1320" s="67">
        <f t="shared" si="751"/>
        <v>0</v>
      </c>
      <c r="J1320" s="67">
        <f t="shared" si="751"/>
        <v>0</v>
      </c>
      <c r="K1320" s="67">
        <f t="shared" si="751"/>
        <v>0</v>
      </c>
      <c r="L1320" s="67">
        <f t="shared" si="751"/>
        <v>0</v>
      </c>
      <c r="M1320" s="67">
        <f>IF(M1311=0,0,M1319/M1311)</f>
        <v>0</v>
      </c>
      <c r="N1320" s="67">
        <f>IF(N1311=0,0,N1319/N1311)</f>
        <v>0</v>
      </c>
      <c r="O1320" s="67">
        <f>IF(O1311=0,0,O1319/O1311)</f>
        <v>0</v>
      </c>
      <c r="P1320" s="67">
        <f>IF(P1311=0,0,P1319/P1311)</f>
        <v>0</v>
      </c>
      <c r="Q1320" s="23"/>
      <c r="R1320" s="68" t="s">
        <v>20</v>
      </c>
      <c r="S1320" s="23"/>
      <c r="T1320" s="23" t="str">
        <f>IF(COUNTIF('[3]Correpondance  PREPA MARG'!A:A,'Prépa marge'!C1320)=0,IF(U1319="démarque connue (valeur)","",T1319),'Prépa marge'!C1320)</f>
        <v>Chaussures</v>
      </c>
      <c r="U1320" s="23" t="str">
        <f t="shared" si="734"/>
        <v/>
      </c>
      <c r="V1320" t="str">
        <f>IF(U1320="","",IF(U1320="CA HT",SUMIF('[3]Correpondance  PREPA MARG'!A:A,'Prépa marge'!T1320,'[3]Correpondance  PREPA MARG'!CO:CO),""))</f>
        <v/>
      </c>
      <c r="W1320" t="str">
        <f t="shared" si="730"/>
        <v/>
      </c>
      <c r="X1320" t="str">
        <f>IF(U1320="","",IF(AND(U1320="Marge ABACO (valeur)",X1314=""),SUMIF('[3]Correpondance  PREPA MARG'!A:A,'Prépa marge'!T1320,'[3]Correpondance  PREPA MARG'!DB:DB),""))</f>
        <v/>
      </c>
      <c r="Y1320" t="str">
        <f>IF(U1320="","",IF(U1320="Frais accessoires",SUMIF('[3]Correpondance  PREPA MARG'!A:A,'Prépa marge'!T1320,'[3]Correpondance  PREPA MARG'!AO:AO),""))</f>
        <v/>
      </c>
      <c r="Z1320" t="str">
        <f>IF(U1320="","",IF(U1320="Cotisation Centrale",SUMIF('[3]Correpondance  PREPA MARG'!A:A,'Prépa marge'!T1320,'[3]Correpondance  PREPA MARG'!BO:BO),""))</f>
        <v/>
      </c>
      <c r="AA1320" t="str">
        <f>IF(U1320="","",IF(U1320="CA HT REEL",SUMIF('[3]Correpondance  PREPA MARG'!A:A,'Prépa marge'!T1320,'[3]Correpondance  PREPA MARG'!AB:AB),""))</f>
        <v/>
      </c>
      <c r="AB1320" t="str">
        <f>IF(U1320="","",IF(U1320="CAMV REEL",SUMIF('[3]Correpondance  PREPA MARG'!A:A,'Prépa marge'!T1320,'[3]Correpondance  PREPA MARG'!BB:BB),""))</f>
        <v/>
      </c>
      <c r="AC1320" t="str">
        <f>IF(U1320="","",IF(U1320="démarque connue (valeur)",SUMIF('[3]Correpondance  PREPA MARG'!A:A,'Prépa marge'!T1320,'[3]Correpondance  PREPA MARG'!DO:DO),""))</f>
        <v/>
      </c>
      <c r="AD1320" s="2" t="str">
        <f t="shared" si="732"/>
        <v/>
      </c>
      <c r="AF1320" t="s">
        <v>20</v>
      </c>
    </row>
    <row r="1321" spans="1:32">
      <c r="A1321" s="23"/>
      <c r="B1321" s="23"/>
      <c r="C1321" s="23"/>
      <c r="D1321" s="23"/>
      <c r="E1321" s="23"/>
      <c r="F1321" s="23"/>
      <c r="G1321" s="23"/>
      <c r="H1321" s="23"/>
      <c r="I1321" s="23"/>
      <c r="J1321" s="23"/>
      <c r="K1321" s="23"/>
      <c r="L1321" s="23"/>
      <c r="M1321" s="23"/>
      <c r="N1321" s="23"/>
      <c r="O1321" s="23"/>
      <c r="P1321" s="23"/>
      <c r="Q1321" s="23"/>
      <c r="R1321" s="29" t="s">
        <v>20</v>
      </c>
      <c r="S1321" s="23"/>
      <c r="T1321" s="23" t="str">
        <f>IF(COUNTIF('[3]Correpondance  PREPA MARG'!A:A,'Prépa marge'!C1321)=0,IF(U1320="démarque connue (valeur)","",T1320),'Prépa marge'!C1321)</f>
        <v>Chaussures</v>
      </c>
      <c r="U1321" s="23" t="str">
        <f t="shared" si="734"/>
        <v/>
      </c>
      <c r="V1321" t="str">
        <f>IF(U1321="","",IF(U1321="CA HT",SUMIF('[3]Correpondance  PREPA MARG'!A:A,'Prépa marge'!T1321,'[3]Correpondance  PREPA MARG'!CO:CO),""))</f>
        <v/>
      </c>
      <c r="W1321" t="str">
        <f t="shared" si="730"/>
        <v/>
      </c>
      <c r="X1321" t="str">
        <f>IF(U1321="","",IF(AND(U1321="Marge ABACO (valeur)",X1315=""),SUMIF('[3]Correpondance  PREPA MARG'!A:A,'Prépa marge'!T1321,'[3]Correpondance  PREPA MARG'!DB:DB),""))</f>
        <v/>
      </c>
      <c r="Y1321" t="str">
        <f>IF(U1321="","",IF(U1321="Frais accessoires",SUMIF('[3]Correpondance  PREPA MARG'!A:A,'Prépa marge'!T1321,'[3]Correpondance  PREPA MARG'!AO:AO),""))</f>
        <v/>
      </c>
      <c r="Z1321" t="str">
        <f>IF(U1321="","",IF(U1321="Cotisation Centrale",SUMIF('[3]Correpondance  PREPA MARG'!A:A,'Prépa marge'!T1321,'[3]Correpondance  PREPA MARG'!BO:BO),""))</f>
        <v/>
      </c>
      <c r="AA1321" t="str">
        <f>IF(U1321="","",IF(U1321="CA HT REEL",SUMIF('[3]Correpondance  PREPA MARG'!A:A,'Prépa marge'!T1321,'[3]Correpondance  PREPA MARG'!AB:AB),""))</f>
        <v/>
      </c>
      <c r="AB1321" t="str">
        <f>IF(U1321="","",IF(U1321="CAMV REEL",SUMIF('[3]Correpondance  PREPA MARG'!A:A,'Prépa marge'!T1321,'[3]Correpondance  PREPA MARG'!BB:BB),""))</f>
        <v/>
      </c>
      <c r="AC1321" t="str">
        <f>IF(U1321="","",IF(U1321="démarque connue (valeur)",SUMIF('[3]Correpondance  PREPA MARG'!A:A,'Prépa marge'!T1321,'[3]Correpondance  PREPA MARG'!DO:DO),""))</f>
        <v/>
      </c>
      <c r="AD1321" s="2" t="str">
        <f t="shared" si="732"/>
        <v/>
      </c>
      <c r="AF1321" t="s">
        <v>20</v>
      </c>
    </row>
    <row r="1322" spans="1:32" ht="15.75" thickBot="1">
      <c r="A1322" s="23"/>
      <c r="B1322" s="23"/>
      <c r="C1322" s="30" t="s">
        <v>25</v>
      </c>
      <c r="D1322" s="31"/>
      <c r="E1322" s="31"/>
      <c r="F1322" s="31"/>
      <c r="G1322" s="31"/>
      <c r="H1322" s="31"/>
      <c r="I1322" s="31"/>
      <c r="J1322" s="31"/>
      <c r="K1322" s="31"/>
      <c r="L1322" s="31"/>
      <c r="M1322" s="31"/>
      <c r="N1322" s="31"/>
      <c r="O1322" s="31"/>
      <c r="P1322" s="32"/>
      <c r="Q1322" s="23"/>
      <c r="R1322" s="33" t="s">
        <v>20</v>
      </c>
      <c r="S1322" s="23"/>
      <c r="T1322" s="23" t="str">
        <f>IF(COUNTIF('[3]Correpondance  PREPA MARG'!A:A,'Prépa marge'!C1322)=0,IF(U1321="démarque connue (valeur)","",T1321),'Prépa marge'!C1322)</f>
        <v>Chaussures</v>
      </c>
      <c r="U1322" s="23" t="str">
        <f t="shared" si="734"/>
        <v/>
      </c>
      <c r="V1322" t="str">
        <f>IF(U1322="","",IF(U1322="CA HT",SUMIF('[3]Correpondance  PREPA MARG'!A:A,'Prépa marge'!T1322,'[3]Correpondance  PREPA MARG'!CO:CO),""))</f>
        <v/>
      </c>
      <c r="W1322" t="str">
        <f t="shared" si="730"/>
        <v/>
      </c>
      <c r="X1322" t="str">
        <f>IF(U1322="","",IF(AND(U1322="Marge ABACO (valeur)",X1316=""),SUMIF('[3]Correpondance  PREPA MARG'!A:A,'Prépa marge'!T1322,'[3]Correpondance  PREPA MARG'!DB:DB),""))</f>
        <v/>
      </c>
      <c r="Y1322" t="str">
        <f>IF(U1322="","",IF(U1322="Frais accessoires",SUMIF('[3]Correpondance  PREPA MARG'!A:A,'Prépa marge'!T1322,'[3]Correpondance  PREPA MARG'!AO:AO),""))</f>
        <v/>
      </c>
      <c r="Z1322" t="str">
        <f>IF(U1322="","",IF(U1322="Cotisation Centrale",SUMIF('[3]Correpondance  PREPA MARG'!A:A,'Prépa marge'!T1322,'[3]Correpondance  PREPA MARG'!BO:BO),""))</f>
        <v/>
      </c>
      <c r="AA1322" t="str">
        <f>IF(U1322="","",IF(U1322="CA HT REEL",SUMIF('[3]Correpondance  PREPA MARG'!A:A,'Prépa marge'!T1322,'[3]Correpondance  PREPA MARG'!AB:AB),""))</f>
        <v/>
      </c>
      <c r="AB1322" t="str">
        <f>IF(U1322="","",IF(U1322="CAMV REEL",SUMIF('[3]Correpondance  PREPA MARG'!A:A,'Prépa marge'!T1322,'[3]Correpondance  PREPA MARG'!BB:BB),""))</f>
        <v/>
      </c>
      <c r="AC1322" t="str">
        <f>IF(U1322="","",IF(U1322="démarque connue (valeur)",SUMIF('[3]Correpondance  PREPA MARG'!A:A,'Prépa marge'!T1322,'[3]Correpondance  PREPA MARG'!DO:DO),""))</f>
        <v/>
      </c>
      <c r="AD1322" s="2" t="str">
        <f t="shared" si="732"/>
        <v/>
      </c>
      <c r="AF1322" t="s">
        <v>20</v>
      </c>
    </row>
    <row r="1323" spans="1:32">
      <c r="A1323" s="23"/>
      <c r="B1323" s="23"/>
      <c r="C1323" s="69" t="s">
        <v>5</v>
      </c>
      <c r="D1323" s="35"/>
      <c r="E1323" s="36"/>
      <c r="F1323" s="36"/>
      <c r="G1323" s="36"/>
      <c r="H1323" s="36"/>
      <c r="I1323" s="36"/>
      <c r="J1323" s="55"/>
      <c r="K1323" s="55"/>
      <c r="L1323" s="55"/>
      <c r="M1323" s="55"/>
      <c r="N1323" s="55"/>
      <c r="O1323" s="70"/>
      <c r="P1323" s="38">
        <f>SUM(D1323:O1323)</f>
        <v>0</v>
      </c>
      <c r="Q1323" s="23"/>
      <c r="R1323" s="39">
        <v>17430.959999999992</v>
      </c>
      <c r="S1323" s="23"/>
      <c r="T1323" s="23" t="str">
        <f>IF(COUNTIF('[3]Correpondance  PREPA MARG'!A:A,'Prépa marge'!C1323)=0,IF(U1322="démarque connue (valeur)","",T1322),'Prépa marge'!C1323)</f>
        <v>Chaussures</v>
      </c>
      <c r="U1323" s="23" t="str">
        <f t="shared" si="734"/>
        <v>CA HT REEL</v>
      </c>
      <c r="V1323" t="str">
        <f>IF(U1323="","",IF(U1323="CA HT",SUMIF('[3]Correpondance  PREPA MARG'!A:A,'Prépa marge'!T1323,'[3]Correpondance  PREPA MARG'!CO:CO),""))</f>
        <v/>
      </c>
      <c r="W1323" t="str">
        <f t="shared" si="730"/>
        <v/>
      </c>
      <c r="X1323" t="str">
        <f>IF(U1323="","",IF(AND(U1323="Marge ABACO (valeur)",X1317=""),SUMIF('[3]Correpondance  PREPA MARG'!A:A,'Prépa marge'!T1323,'[3]Correpondance  PREPA MARG'!DB:DB),""))</f>
        <v/>
      </c>
      <c r="Y1323" t="str">
        <f>IF(U1323="","",IF(U1323="Frais accessoires",SUMIF('[3]Correpondance  PREPA MARG'!A:A,'Prépa marge'!T1323,'[3]Correpondance  PREPA MARG'!AO:AO),""))</f>
        <v/>
      </c>
      <c r="Z1323" t="str">
        <f>IF(U1323="","",IF(U1323="Cotisation Centrale",SUMIF('[3]Correpondance  PREPA MARG'!A:A,'Prépa marge'!T1323,'[3]Correpondance  PREPA MARG'!BO:BO),""))</f>
        <v/>
      </c>
      <c r="AA1323">
        <f ca="1">IF(U1323="","",IF(U1323="CA HT REEL",SUMIF('[3]Correpondance  PREPA MARG'!A:A,'Prépa marge'!T1323,'[3]Correpondance  PREPA MARG'!AB:AB),""))</f>
        <v>0</v>
      </c>
      <c r="AB1323" t="str">
        <f>IF(U1323="","",IF(U1323="CAMV REEL",SUMIF('[3]Correpondance  PREPA MARG'!A:A,'Prépa marge'!T1323,'[3]Correpondance  PREPA MARG'!BB:BB),""))</f>
        <v/>
      </c>
      <c r="AC1323" t="str">
        <f>IF(U1323="","",IF(U1323="démarque connue (valeur)",SUMIF('[3]Correpondance  PREPA MARG'!A:A,'Prépa marge'!T1323,'[3]Correpondance  PREPA MARG'!DO:DO),""))</f>
        <v/>
      </c>
      <c r="AD1323" s="2" t="str">
        <f t="shared" ca="1" si="732"/>
        <v/>
      </c>
      <c r="AF1323">
        <v>18013.79</v>
      </c>
    </row>
    <row r="1324" spans="1:32" ht="15.75" thickBot="1">
      <c r="A1324" s="23"/>
      <c r="B1324" s="23"/>
      <c r="C1324" s="58" t="s">
        <v>6</v>
      </c>
      <c r="D1324" s="41"/>
      <c r="E1324" s="42"/>
      <c r="F1324" s="42"/>
      <c r="G1324" s="42"/>
      <c r="H1324" s="42"/>
      <c r="I1324" s="42"/>
      <c r="J1324" s="71"/>
      <c r="K1324" s="71"/>
      <c r="L1324" s="71"/>
      <c r="M1324" s="71"/>
      <c r="N1324" s="71"/>
      <c r="O1324" s="72"/>
      <c r="P1324" s="56">
        <f>SUM(D1324:O1324)</f>
        <v>0</v>
      </c>
      <c r="Q1324" s="23"/>
      <c r="R1324" s="57">
        <v>11617.889999999985</v>
      </c>
      <c r="S1324" s="23"/>
      <c r="T1324" s="23" t="str">
        <f>IF(COUNTIF('[3]Correpondance  PREPA MARG'!A:A,'Prépa marge'!C1324)=0,IF(U1323="démarque connue (valeur)","",T1323),'Prépa marge'!C1324)</f>
        <v>Chaussures</v>
      </c>
      <c r="U1324" s="23" t="str">
        <f t="shared" si="734"/>
        <v>CAMV REEL</v>
      </c>
      <c r="V1324" t="str">
        <f>IF(U1324="","",IF(U1324="CA HT",SUMIF('[3]Correpondance  PREPA MARG'!A:A,'Prépa marge'!T1324,'[3]Correpondance  PREPA MARG'!CO:CO),""))</f>
        <v/>
      </c>
      <c r="W1324" t="str">
        <f t="shared" si="730"/>
        <v/>
      </c>
      <c r="X1324" t="str">
        <f>IF(U1324="","",IF(AND(U1324="Marge ABACO (valeur)",X1318=""),SUMIF('[3]Correpondance  PREPA MARG'!A:A,'Prépa marge'!T1324,'[3]Correpondance  PREPA MARG'!DB:DB),""))</f>
        <v/>
      </c>
      <c r="Y1324" t="str">
        <f>IF(U1324="","",IF(U1324="Frais accessoires",SUMIF('[3]Correpondance  PREPA MARG'!A:A,'Prépa marge'!T1324,'[3]Correpondance  PREPA MARG'!AO:AO),""))</f>
        <v/>
      </c>
      <c r="Z1324" t="str">
        <f>IF(U1324="","",IF(U1324="Cotisation Centrale",SUMIF('[3]Correpondance  PREPA MARG'!A:A,'Prépa marge'!T1324,'[3]Correpondance  PREPA MARG'!BO:BO),""))</f>
        <v/>
      </c>
      <c r="AA1324" t="str">
        <f>IF(U1324="","",IF(U1324="CA HT REEL",SUMIF('[3]Correpondance  PREPA MARG'!A:A,'Prépa marge'!T1324,'[3]Correpondance  PREPA MARG'!AB:AB),""))</f>
        <v/>
      </c>
      <c r="AB1324">
        <f ca="1">IF(U1324="","",IF(U1324="CAMV REEL",SUMIF('[3]Correpondance  PREPA MARG'!A:A,'Prépa marge'!T1324,'[3]Correpondance  PREPA MARG'!BB:BB),""))</f>
        <v>0</v>
      </c>
      <c r="AC1324" t="str">
        <f>IF(U1324="","",IF(U1324="démarque connue (valeur)",SUMIF('[3]Correpondance  PREPA MARG'!A:A,'Prépa marge'!T1324,'[3]Correpondance  PREPA MARG'!DO:DO),""))</f>
        <v/>
      </c>
      <c r="AD1324" s="2" t="str">
        <f t="shared" ca="1" si="732"/>
        <v/>
      </c>
      <c r="AF1324">
        <v>10681.109999999999</v>
      </c>
    </row>
    <row r="1325" spans="1:32">
      <c r="A1325" s="23"/>
      <c r="B1325" s="23"/>
      <c r="C1325" s="59" t="s">
        <v>26</v>
      </c>
      <c r="D1325" s="73">
        <f t="shared" ref="D1325:L1325" si="752">D1323-D1324-D1315-D1316</f>
        <v>0</v>
      </c>
      <c r="E1325" s="73">
        <f t="shared" si="752"/>
        <v>0</v>
      </c>
      <c r="F1325" s="73">
        <f t="shared" si="752"/>
        <v>0</v>
      </c>
      <c r="G1325" s="73">
        <f t="shared" si="752"/>
        <v>0</v>
      </c>
      <c r="H1325" s="73">
        <f t="shared" si="752"/>
        <v>0</v>
      </c>
      <c r="I1325" s="73">
        <f t="shared" si="752"/>
        <v>0</v>
      </c>
      <c r="J1325" s="73">
        <f t="shared" si="752"/>
        <v>0</v>
      </c>
      <c r="K1325" s="73">
        <f t="shared" si="752"/>
        <v>0</v>
      </c>
      <c r="L1325" s="73">
        <f t="shared" si="752"/>
        <v>0</v>
      </c>
      <c r="M1325" s="73">
        <f>M1323-M1324-M1315-M1316</f>
        <v>0</v>
      </c>
      <c r="N1325" s="73">
        <f>N1323-N1324-N1315-N1316</f>
        <v>0</v>
      </c>
      <c r="O1325" s="73">
        <f>O1323-O1324-O1315-O1316</f>
        <v>0</v>
      </c>
      <c r="P1325" s="74">
        <f>SUM(D1325:O1325)</f>
        <v>0</v>
      </c>
      <c r="Q1325" s="23"/>
      <c r="R1325" s="57" t="s">
        <v>20</v>
      </c>
      <c r="S1325" s="23"/>
      <c r="T1325" s="23" t="str">
        <f>IF(COUNTIF('[3]Correpondance  PREPA MARG'!A:A,'Prépa marge'!C1325)=0,IF(U1324="démarque connue (valeur)","",T1324),'Prépa marge'!C1325)</f>
        <v>Chaussures</v>
      </c>
      <c r="U1325" s="23" t="str">
        <f t="shared" si="734"/>
        <v/>
      </c>
      <c r="V1325" t="str">
        <f>IF(U1325="","",IF(U1325="CA HT",SUMIF('[3]Correpondance  PREPA MARG'!A:A,'Prépa marge'!T1325,'[3]Correpondance  PREPA MARG'!CO:CO),""))</f>
        <v/>
      </c>
      <c r="W1325" t="str">
        <f t="shared" si="730"/>
        <v/>
      </c>
      <c r="X1325" t="str">
        <f>IF(U1325="","",IF(AND(U1325="Marge ABACO (valeur)",X1319=""),SUMIF('[3]Correpondance  PREPA MARG'!A:A,'Prépa marge'!T1325,'[3]Correpondance  PREPA MARG'!DB:DB),""))</f>
        <v/>
      </c>
      <c r="Y1325" t="str">
        <f>IF(U1325="","",IF(U1325="Frais accessoires",SUMIF('[3]Correpondance  PREPA MARG'!A:A,'Prépa marge'!T1325,'[3]Correpondance  PREPA MARG'!AO:AO),""))</f>
        <v/>
      </c>
      <c r="Z1325" t="str">
        <f>IF(U1325="","",IF(U1325="Cotisation Centrale",SUMIF('[3]Correpondance  PREPA MARG'!A:A,'Prépa marge'!T1325,'[3]Correpondance  PREPA MARG'!BO:BO),""))</f>
        <v/>
      </c>
      <c r="AA1325" t="str">
        <f>IF(U1325="","",IF(U1325="CA HT REEL",SUMIF('[3]Correpondance  PREPA MARG'!A:A,'Prépa marge'!T1325,'[3]Correpondance  PREPA MARG'!AB:AB),""))</f>
        <v/>
      </c>
      <c r="AB1325" t="str">
        <f>IF(U1325="","",IF(U1325="CAMV REEL",SUMIF('[3]Correpondance  PREPA MARG'!A:A,'Prépa marge'!T1325,'[3]Correpondance  PREPA MARG'!BB:BB),""))</f>
        <v/>
      </c>
      <c r="AC1325" t="str">
        <f>IF(U1325="","",IF(U1325="démarque connue (valeur)",SUMIF('[3]Correpondance  PREPA MARG'!A:A,'Prépa marge'!T1325,'[3]Correpondance  PREPA MARG'!DO:DO),""))</f>
        <v/>
      </c>
      <c r="AD1325" s="2" t="str">
        <f t="shared" si="732"/>
        <v/>
      </c>
      <c r="AF1325" t="s">
        <v>20</v>
      </c>
    </row>
    <row r="1326" spans="1:32">
      <c r="A1326" s="23"/>
      <c r="B1326" s="23"/>
      <c r="C1326" s="50" t="s">
        <v>27</v>
      </c>
      <c r="D1326" s="67" t="str">
        <f t="shared" ref="D1326:L1326" si="753">IF(D1348="ABACO","     néant",IF(D1311=0,0,D1325/D1323))</f>
        <v xml:space="preserve">     néant</v>
      </c>
      <c r="E1326" s="67" t="str">
        <f t="shared" si="753"/>
        <v xml:space="preserve">     néant</v>
      </c>
      <c r="F1326" s="67" t="str">
        <f t="shared" si="753"/>
        <v xml:space="preserve">     néant</v>
      </c>
      <c r="G1326" s="67" t="str">
        <f t="shared" si="753"/>
        <v xml:space="preserve">     néant</v>
      </c>
      <c r="H1326" s="67" t="str">
        <f t="shared" si="753"/>
        <v xml:space="preserve">     néant</v>
      </c>
      <c r="I1326" s="67">
        <f t="shared" si="753"/>
        <v>0</v>
      </c>
      <c r="J1326" s="67" t="str">
        <f t="shared" si="753"/>
        <v xml:space="preserve">     néant</v>
      </c>
      <c r="K1326" s="67" t="str">
        <f t="shared" si="753"/>
        <v xml:space="preserve">     néant</v>
      </c>
      <c r="L1326" s="67" t="str">
        <f t="shared" si="753"/>
        <v xml:space="preserve">     néant</v>
      </c>
      <c r="M1326" s="67" t="str">
        <f>IF(M1348="ABACO","     néant",IF(M1311=0,0,M1325/M1323))</f>
        <v xml:space="preserve">     néant</v>
      </c>
      <c r="N1326" s="67" t="str">
        <f>IF(N1348="ABACO","     néant",IF(N1311=0,0,N1325/N1323))</f>
        <v xml:space="preserve">     néant</v>
      </c>
      <c r="O1326" s="67">
        <f>IF(O1348="ABACO","     néant",IF(O1311=0,0,O1325/O1323))</f>
        <v>0</v>
      </c>
      <c r="P1326" s="67">
        <f>IF(P1348="ABACO","     néant",IF(P1311=0,0,P1325/P1323))</f>
        <v>0</v>
      </c>
      <c r="Q1326" s="23"/>
      <c r="R1326" s="68" t="s">
        <v>20</v>
      </c>
      <c r="S1326" s="23"/>
      <c r="T1326" s="23" t="str">
        <f>IF(COUNTIF('[3]Correpondance  PREPA MARG'!A:A,'Prépa marge'!C1326)=0,IF(U1325="démarque connue (valeur)","",T1325),'Prépa marge'!C1326)</f>
        <v>Chaussures</v>
      </c>
      <c r="U1326" s="23" t="str">
        <f t="shared" si="734"/>
        <v/>
      </c>
      <c r="V1326" t="str">
        <f>IF(U1326="","",IF(U1326="CA HT",SUMIF('[3]Correpondance  PREPA MARG'!A:A,'Prépa marge'!T1326,'[3]Correpondance  PREPA MARG'!CO:CO),""))</f>
        <v/>
      </c>
      <c r="W1326" t="str">
        <f t="shared" si="730"/>
        <v/>
      </c>
      <c r="X1326" t="str">
        <f>IF(U1326="","",IF(AND(U1326="Marge ABACO (valeur)",X1320=""),SUMIF('[3]Correpondance  PREPA MARG'!A:A,'Prépa marge'!T1326,'[3]Correpondance  PREPA MARG'!DB:DB),""))</f>
        <v/>
      </c>
      <c r="Y1326" t="str">
        <f>IF(U1326="","",IF(U1326="Frais accessoires",SUMIF('[3]Correpondance  PREPA MARG'!A:A,'Prépa marge'!T1326,'[3]Correpondance  PREPA MARG'!AO:AO),""))</f>
        <v/>
      </c>
      <c r="Z1326" t="str">
        <f>IF(U1326="","",IF(U1326="Cotisation Centrale",SUMIF('[3]Correpondance  PREPA MARG'!A:A,'Prépa marge'!T1326,'[3]Correpondance  PREPA MARG'!BO:BO),""))</f>
        <v/>
      </c>
      <c r="AA1326" t="str">
        <f>IF(U1326="","",IF(U1326="CA HT REEL",SUMIF('[3]Correpondance  PREPA MARG'!A:A,'Prépa marge'!T1326,'[3]Correpondance  PREPA MARG'!AB:AB),""))</f>
        <v/>
      </c>
      <c r="AB1326" t="str">
        <f>IF(U1326="","",IF(U1326="CAMV REEL",SUMIF('[3]Correpondance  PREPA MARG'!A:A,'Prépa marge'!T1326,'[3]Correpondance  PREPA MARG'!BB:BB),""))</f>
        <v/>
      </c>
      <c r="AC1326" t="str">
        <f>IF(U1326="","",IF(U1326="démarque connue (valeur)",SUMIF('[3]Correpondance  PREPA MARG'!A:A,'Prépa marge'!T1326,'[3]Correpondance  PREPA MARG'!DO:DO),""))</f>
        <v/>
      </c>
      <c r="AD1326" s="2" t="str">
        <f t="shared" si="732"/>
        <v/>
      </c>
      <c r="AF1326" t="s">
        <v>20</v>
      </c>
    </row>
    <row r="1327" spans="1:32">
      <c r="A1327" s="23"/>
      <c r="B1327" s="23"/>
      <c r="C1327" s="23"/>
      <c r="D1327" s="23"/>
      <c r="E1327" s="23"/>
      <c r="F1327" s="23"/>
      <c r="G1327" s="23"/>
      <c r="H1327" s="23"/>
      <c r="I1327" s="23"/>
      <c r="J1327" s="23"/>
      <c r="K1327" s="23"/>
      <c r="L1327" s="23"/>
      <c r="M1327" s="23"/>
      <c r="N1327" s="23"/>
      <c r="O1327" s="23"/>
      <c r="P1327" s="23"/>
      <c r="Q1327" s="23"/>
      <c r="R1327" s="29" t="s">
        <v>20</v>
      </c>
      <c r="S1327" s="23"/>
      <c r="T1327" s="23" t="str">
        <f>IF(COUNTIF('[3]Correpondance  PREPA MARG'!A:A,'Prépa marge'!C1327)=0,IF(U1326="démarque connue (valeur)","",T1326),'Prépa marge'!C1327)</f>
        <v>Chaussures</v>
      </c>
      <c r="U1327" s="23" t="str">
        <f t="shared" si="734"/>
        <v/>
      </c>
      <c r="V1327" t="str">
        <f>IF(U1327="","",IF(U1327="CA HT",SUMIF('[3]Correpondance  PREPA MARG'!A:A,'Prépa marge'!T1327,'[3]Correpondance  PREPA MARG'!CO:CO),""))</f>
        <v/>
      </c>
      <c r="W1327" t="str">
        <f t="shared" si="730"/>
        <v/>
      </c>
      <c r="X1327" t="str">
        <f>IF(U1327="","",IF(AND(U1327="Marge ABACO (valeur)",X1321=""),SUMIF('[3]Correpondance  PREPA MARG'!A:A,'Prépa marge'!T1327,'[3]Correpondance  PREPA MARG'!DB:DB),""))</f>
        <v/>
      </c>
      <c r="Y1327" t="str">
        <f>IF(U1327="","",IF(U1327="Frais accessoires",SUMIF('[3]Correpondance  PREPA MARG'!A:A,'Prépa marge'!T1327,'[3]Correpondance  PREPA MARG'!AO:AO),""))</f>
        <v/>
      </c>
      <c r="Z1327" t="str">
        <f>IF(U1327="","",IF(U1327="Cotisation Centrale",SUMIF('[3]Correpondance  PREPA MARG'!A:A,'Prépa marge'!T1327,'[3]Correpondance  PREPA MARG'!BO:BO),""))</f>
        <v/>
      </c>
      <c r="AA1327" t="str">
        <f>IF(U1327="","",IF(U1327="CA HT REEL",SUMIF('[3]Correpondance  PREPA MARG'!A:A,'Prépa marge'!T1327,'[3]Correpondance  PREPA MARG'!AB:AB),""))</f>
        <v/>
      </c>
      <c r="AB1327" t="str">
        <f>IF(U1327="","",IF(U1327="CAMV REEL",SUMIF('[3]Correpondance  PREPA MARG'!A:A,'Prépa marge'!T1327,'[3]Correpondance  PREPA MARG'!BB:BB),""))</f>
        <v/>
      </c>
      <c r="AC1327" t="str">
        <f>IF(U1327="","",IF(U1327="démarque connue (valeur)",SUMIF('[3]Correpondance  PREPA MARG'!A:A,'Prépa marge'!T1327,'[3]Correpondance  PREPA MARG'!DO:DO),""))</f>
        <v/>
      </c>
      <c r="AD1327" s="2" t="str">
        <f t="shared" si="732"/>
        <v/>
      </c>
      <c r="AF1327" t="s">
        <v>20</v>
      </c>
    </row>
    <row r="1328" spans="1:32">
      <c r="A1328" s="23"/>
      <c r="B1328" s="23"/>
      <c r="C1328" s="75" t="s">
        <v>28</v>
      </c>
      <c r="D1328" s="76" t="str">
        <f t="shared" ref="D1328:L1328" si="754">IF(D1348="ABACO","       NA",D1320-D1326)</f>
        <v xml:space="preserve">       NA</v>
      </c>
      <c r="E1328" s="76" t="str">
        <f t="shared" si="754"/>
        <v xml:space="preserve">       NA</v>
      </c>
      <c r="F1328" s="76" t="str">
        <f t="shared" si="754"/>
        <v xml:space="preserve">       NA</v>
      </c>
      <c r="G1328" s="76" t="str">
        <f t="shared" si="754"/>
        <v xml:space="preserve">       NA</v>
      </c>
      <c r="H1328" s="76" t="str">
        <f t="shared" si="754"/>
        <v xml:space="preserve">       NA</v>
      </c>
      <c r="I1328" s="76">
        <f t="shared" si="754"/>
        <v>0</v>
      </c>
      <c r="J1328" s="76" t="str">
        <f t="shared" si="754"/>
        <v xml:space="preserve">       NA</v>
      </c>
      <c r="K1328" s="76" t="str">
        <f t="shared" si="754"/>
        <v xml:space="preserve">       NA</v>
      </c>
      <c r="L1328" s="76" t="str">
        <f t="shared" si="754"/>
        <v xml:space="preserve">       NA</v>
      </c>
      <c r="M1328" s="76" t="str">
        <f>IF(M1348="ABACO","       NA",M1320-M1326)</f>
        <v xml:space="preserve">       NA</v>
      </c>
      <c r="N1328" s="76" t="str">
        <f>IF(N1348="ABACO","       NA",N1320-N1326)</f>
        <v xml:space="preserve">       NA</v>
      </c>
      <c r="O1328" s="76">
        <f>IF(O1348="ABACO","       NA",O1320-O1326)</f>
        <v>0</v>
      </c>
      <c r="P1328" s="76">
        <f>IF(P1348="ABACO","       NA",P1320-P1326)</f>
        <v>0</v>
      </c>
      <c r="Q1328" s="23"/>
      <c r="R1328" s="77" t="s">
        <v>20</v>
      </c>
      <c r="S1328" s="23"/>
      <c r="T1328" s="23" t="str">
        <f>IF(COUNTIF('[3]Correpondance  PREPA MARG'!A:A,'Prépa marge'!C1328)=0,IF(U1327="démarque connue (valeur)","",T1327),'Prépa marge'!C1328)</f>
        <v>Chaussures</v>
      </c>
      <c r="U1328" s="23" t="str">
        <f t="shared" si="734"/>
        <v/>
      </c>
      <c r="V1328" t="str">
        <f>IF(U1328="","",IF(U1328="CA HT",SUMIF('[3]Correpondance  PREPA MARG'!A:A,'Prépa marge'!T1328,'[3]Correpondance  PREPA MARG'!CO:CO),""))</f>
        <v/>
      </c>
      <c r="W1328" t="str">
        <f t="shared" si="730"/>
        <v/>
      </c>
      <c r="X1328" t="str">
        <f>IF(U1328="","",IF(AND(U1328="Marge ABACO (valeur)",X1322=""),SUMIF('[3]Correpondance  PREPA MARG'!A:A,'Prépa marge'!T1328,'[3]Correpondance  PREPA MARG'!DB:DB),""))</f>
        <v/>
      </c>
      <c r="Y1328" t="str">
        <f>IF(U1328="","",IF(U1328="Frais accessoires",SUMIF('[3]Correpondance  PREPA MARG'!A:A,'Prépa marge'!T1328,'[3]Correpondance  PREPA MARG'!AO:AO),""))</f>
        <v/>
      </c>
      <c r="Z1328" t="str">
        <f>IF(U1328="","",IF(U1328="Cotisation Centrale",SUMIF('[3]Correpondance  PREPA MARG'!A:A,'Prépa marge'!T1328,'[3]Correpondance  PREPA MARG'!BO:BO),""))</f>
        <v/>
      </c>
      <c r="AA1328" t="str">
        <f>IF(U1328="","",IF(U1328="CA HT REEL",SUMIF('[3]Correpondance  PREPA MARG'!A:A,'Prépa marge'!T1328,'[3]Correpondance  PREPA MARG'!AB:AB),""))</f>
        <v/>
      </c>
      <c r="AB1328" t="str">
        <f>IF(U1328="","",IF(U1328="CAMV REEL",SUMIF('[3]Correpondance  PREPA MARG'!A:A,'Prépa marge'!T1328,'[3]Correpondance  PREPA MARG'!BB:BB),""))</f>
        <v/>
      </c>
      <c r="AC1328" t="str">
        <f>IF(U1328="","",IF(U1328="démarque connue (valeur)",SUMIF('[3]Correpondance  PREPA MARG'!A:A,'Prépa marge'!T1328,'[3]Correpondance  PREPA MARG'!DO:DO),""))</f>
        <v/>
      </c>
      <c r="AD1328" s="2" t="str">
        <f t="shared" si="732"/>
        <v/>
      </c>
      <c r="AF1328" t="s">
        <v>20</v>
      </c>
    </row>
    <row r="1329" spans="1:32">
      <c r="A1329" s="23"/>
      <c r="B1329" s="23"/>
      <c r="C1329" s="23"/>
      <c r="D1329" s="23"/>
      <c r="E1329" s="23"/>
      <c r="F1329" s="23"/>
      <c r="G1329" s="23"/>
      <c r="H1329" s="23"/>
      <c r="I1329" s="23"/>
      <c r="J1329" s="23"/>
      <c r="K1329" s="23"/>
      <c r="L1329" s="23"/>
      <c r="M1329" s="23"/>
      <c r="N1329" s="23"/>
      <c r="O1329" s="23"/>
      <c r="P1329" s="23"/>
      <c r="Q1329" s="23"/>
      <c r="R1329" s="29" t="s">
        <v>20</v>
      </c>
      <c r="S1329" s="23"/>
      <c r="T1329" s="23" t="str">
        <f>IF(COUNTIF('[3]Correpondance  PREPA MARG'!A:A,'Prépa marge'!C1329)=0,IF(U1328="démarque connue (valeur)","",T1328),'Prépa marge'!C1329)</f>
        <v>Chaussures</v>
      </c>
      <c r="U1329" s="23" t="str">
        <f t="shared" si="734"/>
        <v/>
      </c>
      <c r="V1329" t="str">
        <f>IF(U1329="","",IF(U1329="CA HT",SUMIF('[3]Correpondance  PREPA MARG'!A:A,'Prépa marge'!T1329,'[3]Correpondance  PREPA MARG'!CO:CO),""))</f>
        <v/>
      </c>
      <c r="W1329" t="str">
        <f t="shared" si="730"/>
        <v/>
      </c>
      <c r="X1329" t="str">
        <f>IF(U1329="","",IF(AND(U1329="Marge ABACO (valeur)",X1323=""),SUMIF('[3]Correpondance  PREPA MARG'!A:A,'Prépa marge'!T1329,'[3]Correpondance  PREPA MARG'!DB:DB),""))</f>
        <v/>
      </c>
      <c r="Y1329" t="str">
        <f>IF(U1329="","",IF(U1329="Frais accessoires",SUMIF('[3]Correpondance  PREPA MARG'!A:A,'Prépa marge'!T1329,'[3]Correpondance  PREPA MARG'!AO:AO),""))</f>
        <v/>
      </c>
      <c r="Z1329" t="str">
        <f>IF(U1329="","",IF(U1329="Cotisation Centrale",SUMIF('[3]Correpondance  PREPA MARG'!A:A,'Prépa marge'!T1329,'[3]Correpondance  PREPA MARG'!BO:BO),""))</f>
        <v/>
      </c>
      <c r="AA1329" t="str">
        <f>IF(U1329="","",IF(U1329="CA HT REEL",SUMIF('[3]Correpondance  PREPA MARG'!A:A,'Prépa marge'!T1329,'[3]Correpondance  PREPA MARG'!AB:AB),""))</f>
        <v/>
      </c>
      <c r="AB1329" t="str">
        <f>IF(U1329="","",IF(U1329="CAMV REEL",SUMIF('[3]Correpondance  PREPA MARG'!A:A,'Prépa marge'!T1329,'[3]Correpondance  PREPA MARG'!BB:BB),""))</f>
        <v/>
      </c>
      <c r="AC1329" t="str">
        <f>IF(U1329="","",IF(U1329="démarque connue (valeur)",SUMIF('[3]Correpondance  PREPA MARG'!A:A,'Prépa marge'!T1329,'[3]Correpondance  PREPA MARG'!DO:DO),""))</f>
        <v/>
      </c>
      <c r="AD1329" s="2" t="str">
        <f t="shared" si="732"/>
        <v/>
      </c>
      <c r="AF1329" t="s">
        <v>20</v>
      </c>
    </row>
    <row r="1330" spans="1:32" ht="15.75" thickBot="1">
      <c r="A1330" s="23"/>
      <c r="B1330" s="23"/>
      <c r="C1330" s="30" t="s">
        <v>29</v>
      </c>
      <c r="D1330" s="31"/>
      <c r="E1330" s="31"/>
      <c r="F1330" s="31"/>
      <c r="G1330" s="31"/>
      <c r="H1330" s="31"/>
      <c r="I1330" s="31"/>
      <c r="J1330" s="31"/>
      <c r="K1330" s="31"/>
      <c r="L1330" s="31"/>
      <c r="M1330" s="31"/>
      <c r="N1330" s="31"/>
      <c r="O1330" s="31"/>
      <c r="P1330" s="32"/>
      <c r="Q1330" s="23"/>
      <c r="R1330" s="33" t="s">
        <v>20</v>
      </c>
      <c r="S1330" s="23"/>
      <c r="T1330" s="23" t="str">
        <f>IF(COUNTIF('[3]Correpondance  PREPA MARG'!A:A,'Prépa marge'!C1330)=0,IF(U1329="démarque connue (valeur)","",T1329),'Prépa marge'!C1330)</f>
        <v>Chaussures</v>
      </c>
      <c r="U1330" s="23" t="str">
        <f t="shared" si="734"/>
        <v/>
      </c>
      <c r="V1330" t="str">
        <f>IF(U1330="","",IF(U1330="CA HT",SUMIF('[3]Correpondance  PREPA MARG'!A:A,'Prépa marge'!T1330,'[3]Correpondance  PREPA MARG'!CO:CO),""))</f>
        <v/>
      </c>
      <c r="W1330" t="str">
        <f t="shared" si="730"/>
        <v/>
      </c>
      <c r="X1330" t="str">
        <f>IF(U1330="","",IF(AND(U1330="Marge ABACO (valeur)",X1324=""),SUMIF('[3]Correpondance  PREPA MARG'!A:A,'Prépa marge'!T1330,'[3]Correpondance  PREPA MARG'!DB:DB),""))</f>
        <v/>
      </c>
      <c r="Y1330" t="str">
        <f>IF(U1330="","",IF(U1330="Frais accessoires",SUMIF('[3]Correpondance  PREPA MARG'!A:A,'Prépa marge'!T1330,'[3]Correpondance  PREPA MARG'!AO:AO),""))</f>
        <v/>
      </c>
      <c r="Z1330" t="str">
        <f>IF(U1330="","",IF(U1330="Cotisation Centrale",SUMIF('[3]Correpondance  PREPA MARG'!A:A,'Prépa marge'!T1330,'[3]Correpondance  PREPA MARG'!BO:BO),""))</f>
        <v/>
      </c>
      <c r="AA1330" t="str">
        <f>IF(U1330="","",IF(U1330="CA HT REEL",SUMIF('[3]Correpondance  PREPA MARG'!A:A,'Prépa marge'!T1330,'[3]Correpondance  PREPA MARG'!AB:AB),""))</f>
        <v/>
      </c>
      <c r="AB1330" t="str">
        <f>IF(U1330="","",IF(U1330="CAMV REEL",SUMIF('[3]Correpondance  PREPA MARG'!A:A,'Prépa marge'!T1330,'[3]Correpondance  PREPA MARG'!BB:BB),""))</f>
        <v/>
      </c>
      <c r="AC1330" t="str">
        <f>IF(U1330="","",IF(U1330="démarque connue (valeur)",SUMIF('[3]Correpondance  PREPA MARG'!A:A,'Prépa marge'!T1330,'[3]Correpondance  PREPA MARG'!DO:DO),""))</f>
        <v/>
      </c>
      <c r="AD1330" s="2" t="str">
        <f t="shared" si="732"/>
        <v/>
      </c>
      <c r="AF1330" t="s">
        <v>20</v>
      </c>
    </row>
    <row r="1331" spans="1:32" ht="15.75" thickBot="1">
      <c r="A1331" s="23"/>
      <c r="B1331" s="23"/>
      <c r="C1331" s="54" t="s">
        <v>7</v>
      </c>
      <c r="D1331" s="78"/>
      <c r="E1331" s="79"/>
      <c r="F1331" s="79"/>
      <c r="G1331" s="79"/>
      <c r="H1331" s="79"/>
      <c r="I1331" s="79"/>
      <c r="J1331" s="79"/>
      <c r="K1331" s="79"/>
      <c r="L1331" s="79"/>
      <c r="M1331" s="79"/>
      <c r="N1331" s="79"/>
      <c r="O1331" s="80"/>
      <c r="P1331" s="44">
        <f>SUM(D1331:O1331)</f>
        <v>0</v>
      </c>
      <c r="Q1331" s="23"/>
      <c r="R1331" s="45">
        <v>354</v>
      </c>
      <c r="S1331" s="23"/>
      <c r="T1331" s="23" t="str">
        <f>IF(COUNTIF('[3]Correpondance  PREPA MARG'!A:A,'Prépa marge'!C1331)=0,IF(U1330="démarque connue (valeur)","",T1330),'Prépa marge'!C1331)</f>
        <v>Chaussures</v>
      </c>
      <c r="U1331" s="23" t="str">
        <f t="shared" si="734"/>
        <v>démarque connue (valeur)</v>
      </c>
      <c r="V1331" t="str">
        <f>IF(U1331="","",IF(U1331="CA HT",SUMIF('[3]Correpondance  PREPA MARG'!A:A,'Prépa marge'!T1331,'[3]Correpondance  PREPA MARG'!CO:CO),""))</f>
        <v/>
      </c>
      <c r="W1331" t="str">
        <f t="shared" si="730"/>
        <v/>
      </c>
      <c r="X1331" t="str">
        <f>IF(U1331="","",IF(AND(U1331="Marge ABACO (valeur)",X1325=""),SUMIF('[3]Correpondance  PREPA MARG'!A:A,'Prépa marge'!T1331,'[3]Correpondance  PREPA MARG'!DB:DB),""))</f>
        <v/>
      </c>
      <c r="Y1331" t="str">
        <f>IF(U1331="","",IF(U1331="Frais accessoires",SUMIF('[3]Correpondance  PREPA MARG'!A:A,'Prépa marge'!T1331,'[3]Correpondance  PREPA MARG'!AO:AO),""))</f>
        <v/>
      </c>
      <c r="Z1331" t="str">
        <f>IF(U1331="","",IF(U1331="Cotisation Centrale",SUMIF('[3]Correpondance  PREPA MARG'!A:A,'Prépa marge'!T1331,'[3]Correpondance  PREPA MARG'!BO:BO),""))</f>
        <v/>
      </c>
      <c r="AA1331" t="str">
        <f>IF(U1331="","",IF(U1331="CA HT REEL",SUMIF('[3]Correpondance  PREPA MARG'!A:A,'Prépa marge'!T1331,'[3]Correpondance  PREPA MARG'!AB:AB),""))</f>
        <v/>
      </c>
      <c r="AB1331" t="str">
        <f>IF(U1331="","",IF(U1331="CAMV REEL",SUMIF('[3]Correpondance  PREPA MARG'!A:A,'Prépa marge'!T1331,'[3]Correpondance  PREPA MARG'!BB:BB),""))</f>
        <v/>
      </c>
      <c r="AC1331">
        <f ca="1">IF(U1331="","",IF(U1331="démarque connue (valeur)",SUMIF('[3]Correpondance  PREPA MARG'!A:A,'Prépa marge'!T1331,'[3]Correpondance  PREPA MARG'!DO:DO),""))</f>
        <v>0</v>
      </c>
      <c r="AD1331" s="2" t="str">
        <f t="shared" ca="1" si="732"/>
        <v/>
      </c>
      <c r="AF1331" t="s">
        <v>20</v>
      </c>
    </row>
    <row r="1332" spans="1:32" ht="15.75" thickBot="1">
      <c r="A1332" s="23"/>
      <c r="B1332" s="23"/>
      <c r="C1332" s="59" t="s">
        <v>30</v>
      </c>
      <c r="D1332" s="81">
        <f>IF(D1323=0,0,D1331/D1323)</f>
        <v>0</v>
      </c>
      <c r="E1332" s="81">
        <f>IF(E1323=0,0,E1331/E1323)</f>
        <v>0</v>
      </c>
      <c r="F1332" s="81">
        <f>IF(F1323=0,0,F1331/F1323)</f>
        <v>0</v>
      </c>
      <c r="G1332" s="81">
        <f>IF(G1323=0,0,G1331/G1323)</f>
        <v>0</v>
      </c>
      <c r="H1332" s="81">
        <f>IF(H1323=0,0,H1331/H1323)</f>
        <v>0</v>
      </c>
      <c r="I1332" s="81"/>
      <c r="J1332" s="81"/>
      <c r="K1332" s="81"/>
      <c r="L1332" s="81"/>
      <c r="M1332" s="81"/>
      <c r="N1332" s="81"/>
      <c r="O1332" s="81"/>
      <c r="P1332" s="82">
        <f>IF(P1323=0,0,P1331/P1323)</f>
        <v>0</v>
      </c>
      <c r="Q1332" s="23"/>
      <c r="R1332" s="83" t="s">
        <v>20</v>
      </c>
      <c r="S1332" s="23"/>
      <c r="T1332" s="23" t="str">
        <f>IF(COUNTIF('[3]Correpondance  PREPA MARG'!A:A,'Prépa marge'!C1332)=0,IF(U1331="démarque connue (valeur)","",T1331),'Prépa marge'!C1332)</f>
        <v/>
      </c>
      <c r="U1332" s="23" t="str">
        <f t="shared" si="734"/>
        <v/>
      </c>
      <c r="V1332" t="str">
        <f>IF(U1332="","",IF(U1332="CA HT",SUMIF('[3]Correpondance  PREPA MARG'!A:A,'Prépa marge'!T1332,'[3]Correpondance  PREPA MARG'!CO:CO),""))</f>
        <v/>
      </c>
      <c r="W1332" t="str">
        <f t="shared" si="730"/>
        <v/>
      </c>
      <c r="X1332" t="str">
        <f>IF(U1332="","",IF(AND(U1332="Marge ABACO (valeur)",X1326=""),SUMIF('[3]Correpondance  PREPA MARG'!A:A,'Prépa marge'!T1332,'[3]Correpondance  PREPA MARG'!DB:DB),""))</f>
        <v/>
      </c>
      <c r="Y1332" t="str">
        <f>IF(U1332="","",IF(U1332="Frais accessoires",SUMIF('[3]Correpondance  PREPA MARG'!A:A,'Prépa marge'!T1332,'[3]Correpondance  PREPA MARG'!AO:AO),""))</f>
        <v/>
      </c>
      <c r="Z1332" t="str">
        <f>IF(U1332="","",IF(U1332="Cotisation Centrale",SUMIF('[3]Correpondance  PREPA MARG'!A:A,'Prépa marge'!T1332,'[3]Correpondance  PREPA MARG'!BO:BO),""))</f>
        <v/>
      </c>
      <c r="AA1332" t="str">
        <f>IF(U1332="","",IF(U1332="CA HT REEL",SUMIF('[3]Correpondance  PREPA MARG'!A:A,'Prépa marge'!T1332,'[3]Correpondance  PREPA MARG'!AB:AB),""))</f>
        <v/>
      </c>
      <c r="AB1332" t="str">
        <f>IF(U1332="","",IF(U1332="CAMV REEL",SUMIF('[3]Correpondance  PREPA MARG'!A:A,'Prépa marge'!T1332,'[3]Correpondance  PREPA MARG'!BB:BB),""))</f>
        <v/>
      </c>
      <c r="AC1332" t="str">
        <f>IF(U1332="","",IF(U1332="démarque connue (valeur)",SUMIF('[3]Correpondance  PREPA MARG'!A:A,'Prépa marge'!T1332,'[3]Correpondance  PREPA MARG'!DO:DO),""))</f>
        <v/>
      </c>
      <c r="AD1332" s="2" t="str">
        <f t="shared" si="732"/>
        <v/>
      </c>
      <c r="AF1332" t="s">
        <v>20</v>
      </c>
    </row>
    <row r="1333" spans="1:32" ht="15.75" thickBot="1">
      <c r="A1333" s="23"/>
      <c r="B1333" s="23"/>
      <c r="C1333" s="84" t="s">
        <v>31</v>
      </c>
      <c r="D1333" s="85">
        <v>1.4999999999999999E-2</v>
      </c>
      <c r="E1333" s="86">
        <v>1.4999999999999999E-2</v>
      </c>
      <c r="F1333" s="86">
        <v>1.4999999999999999E-2</v>
      </c>
      <c r="G1333" s="86">
        <v>1.4999999999999999E-2</v>
      </c>
      <c r="H1333" s="86">
        <v>1.4999999999999999E-2</v>
      </c>
      <c r="I1333" s="86">
        <v>1.4999999999999999E-2</v>
      </c>
      <c r="J1333" s="86">
        <v>1.4999999999999999E-2</v>
      </c>
      <c r="K1333" s="86">
        <v>1.4999999999999999E-2</v>
      </c>
      <c r="L1333" s="86">
        <v>1.4999999999999999E-2</v>
      </c>
      <c r="M1333" s="86">
        <v>1.4999999999999999E-2</v>
      </c>
      <c r="N1333" s="86">
        <v>1.4999999999999999E-2</v>
      </c>
      <c r="O1333" s="87">
        <v>1.4999999999999999E-2</v>
      </c>
      <c r="P1333" s="88">
        <f>IF(P1323&lt;&gt;0,P1334/P1323,0)</f>
        <v>0</v>
      </c>
      <c r="Q1333" s="23"/>
      <c r="R1333" s="83" t="s">
        <v>20</v>
      </c>
      <c r="S1333" s="23"/>
      <c r="T1333" s="23" t="str">
        <f>IF(COUNTIF('[3]Correpondance  PREPA MARG'!A:A,'Prépa marge'!C1333)=0,IF(U1332="démarque connue (valeur)","",T1332),'Prépa marge'!C1333)</f>
        <v/>
      </c>
      <c r="U1333" s="23" t="str">
        <f t="shared" si="734"/>
        <v/>
      </c>
      <c r="V1333" t="str">
        <f>IF(U1333="","",IF(U1333="CA HT",SUMIF('[3]Correpondance  PREPA MARG'!A:A,'Prépa marge'!T1333,'[3]Correpondance  PREPA MARG'!CO:CO),""))</f>
        <v/>
      </c>
      <c r="W1333" t="str">
        <f t="shared" si="730"/>
        <v/>
      </c>
      <c r="X1333" t="str">
        <f>IF(U1333="","",IF(AND(U1333="Marge ABACO (valeur)",X1327=""),SUMIF('[3]Correpondance  PREPA MARG'!A:A,'Prépa marge'!T1333,'[3]Correpondance  PREPA MARG'!DB:DB),""))</f>
        <v/>
      </c>
      <c r="Y1333" t="str">
        <f>IF(U1333="","",IF(U1333="Frais accessoires",SUMIF('[3]Correpondance  PREPA MARG'!A:A,'Prépa marge'!T1333,'[3]Correpondance  PREPA MARG'!AO:AO),""))</f>
        <v/>
      </c>
      <c r="Z1333" t="str">
        <f>IF(U1333="","",IF(U1333="Cotisation Centrale",SUMIF('[3]Correpondance  PREPA MARG'!A:A,'Prépa marge'!T1333,'[3]Correpondance  PREPA MARG'!BO:BO),""))</f>
        <v/>
      </c>
      <c r="AA1333" t="str">
        <f>IF(U1333="","",IF(U1333="CA HT REEL",SUMIF('[3]Correpondance  PREPA MARG'!A:A,'Prépa marge'!T1333,'[3]Correpondance  PREPA MARG'!AB:AB),""))</f>
        <v/>
      </c>
      <c r="AB1333" t="str">
        <f>IF(U1333="","",IF(U1333="CAMV REEL",SUMIF('[3]Correpondance  PREPA MARG'!A:A,'Prépa marge'!T1333,'[3]Correpondance  PREPA MARG'!BB:BB),""))</f>
        <v/>
      </c>
      <c r="AC1333" t="str">
        <f>IF(U1333="","",IF(U1333="démarque connue (valeur)",SUMIF('[3]Correpondance  PREPA MARG'!A:A,'Prépa marge'!T1333,'[3]Correpondance  PREPA MARG'!DO:DO),""))</f>
        <v/>
      </c>
      <c r="AD1333" s="2" t="str">
        <f t="shared" si="732"/>
        <v/>
      </c>
      <c r="AF1333" t="s">
        <v>20</v>
      </c>
    </row>
    <row r="1334" spans="1:32" ht="15.75" thickBot="1">
      <c r="A1334" s="23"/>
      <c r="B1334" s="23"/>
      <c r="C1334" s="89" t="s">
        <v>32</v>
      </c>
      <c r="D1334" s="47">
        <f t="shared" ref="D1334:L1334" si="755">D1323*D1333</f>
        <v>0</v>
      </c>
      <c r="E1334" s="47">
        <f t="shared" si="755"/>
        <v>0</v>
      </c>
      <c r="F1334" s="47">
        <f t="shared" si="755"/>
        <v>0</v>
      </c>
      <c r="G1334" s="47">
        <f t="shared" si="755"/>
        <v>0</v>
      </c>
      <c r="H1334" s="47">
        <f t="shared" si="755"/>
        <v>0</v>
      </c>
      <c r="I1334" s="47">
        <f t="shared" si="755"/>
        <v>0</v>
      </c>
      <c r="J1334" s="47">
        <f t="shared" si="755"/>
        <v>0</v>
      </c>
      <c r="K1334" s="47">
        <f t="shared" si="755"/>
        <v>0</v>
      </c>
      <c r="L1334" s="47">
        <f t="shared" si="755"/>
        <v>0</v>
      </c>
      <c r="M1334" s="47">
        <f>M1323*M1333</f>
        <v>0</v>
      </c>
      <c r="N1334" s="47">
        <f>N1323*N1333</f>
        <v>0</v>
      </c>
      <c r="O1334" s="47">
        <f>O1323*O1333</f>
        <v>0</v>
      </c>
      <c r="P1334" s="90">
        <f>SUM(D1334:O1334)</f>
        <v>0</v>
      </c>
      <c r="Q1334" s="23"/>
      <c r="R1334" s="91" t="s">
        <v>20</v>
      </c>
      <c r="S1334" s="92"/>
      <c r="T1334" s="23" t="str">
        <f>IF(COUNTIF('[3]Correpondance  PREPA MARG'!A:A,'Prépa marge'!C1334)=0,IF(U1333="démarque connue (valeur)","",T1333),'Prépa marge'!C1334)</f>
        <v/>
      </c>
      <c r="U1334" s="23" t="str">
        <f t="shared" si="734"/>
        <v/>
      </c>
      <c r="V1334" t="str">
        <f>IF(U1334="","",IF(U1334="CA HT",SUMIF('[3]Correpondance  PREPA MARG'!A:A,'Prépa marge'!T1334,'[3]Correpondance  PREPA MARG'!CO:CO),""))</f>
        <v/>
      </c>
      <c r="W1334" t="str">
        <f t="shared" si="730"/>
        <v/>
      </c>
      <c r="X1334" t="str">
        <f>IF(U1334="","",IF(AND(U1334="Marge ABACO (valeur)",X1328=""),SUMIF('[3]Correpondance  PREPA MARG'!A:A,'Prépa marge'!T1334,'[3]Correpondance  PREPA MARG'!DB:DB),""))</f>
        <v/>
      </c>
      <c r="Y1334" t="str">
        <f>IF(U1334="","",IF(U1334="Frais accessoires",SUMIF('[3]Correpondance  PREPA MARG'!A:A,'Prépa marge'!T1334,'[3]Correpondance  PREPA MARG'!AO:AO),""))</f>
        <v/>
      </c>
      <c r="Z1334" t="str">
        <f>IF(U1334="","",IF(U1334="Cotisation Centrale",SUMIF('[3]Correpondance  PREPA MARG'!A:A,'Prépa marge'!T1334,'[3]Correpondance  PREPA MARG'!BO:BO),""))</f>
        <v/>
      </c>
      <c r="AA1334" t="str">
        <f>IF(U1334="","",IF(U1334="CA HT REEL",SUMIF('[3]Correpondance  PREPA MARG'!A:A,'Prépa marge'!T1334,'[3]Correpondance  PREPA MARG'!AB:AB),""))</f>
        <v/>
      </c>
      <c r="AB1334" t="str">
        <f>IF(U1334="","",IF(U1334="CAMV REEL",SUMIF('[3]Correpondance  PREPA MARG'!A:A,'Prépa marge'!T1334,'[3]Correpondance  PREPA MARG'!BB:BB),""))</f>
        <v/>
      </c>
      <c r="AC1334" t="str">
        <f>IF(U1334="","",IF(U1334="démarque connue (valeur)",SUMIF('[3]Correpondance  PREPA MARG'!A:A,'Prépa marge'!T1334,'[3]Correpondance  PREPA MARG'!DO:DO),""))</f>
        <v/>
      </c>
      <c r="AD1334" s="2" t="str">
        <f t="shared" si="732"/>
        <v/>
      </c>
      <c r="AF1334" t="s">
        <v>20</v>
      </c>
    </row>
    <row r="1335" spans="1:32" ht="15.75" thickBot="1">
      <c r="A1335" s="23"/>
      <c r="B1335" s="23"/>
      <c r="C1335" s="84" t="s">
        <v>33</v>
      </c>
      <c r="D1335" s="93"/>
      <c r="E1335" s="94"/>
      <c r="F1335" s="94"/>
      <c r="G1335" s="94"/>
      <c r="H1335" s="94"/>
      <c r="I1335" s="94"/>
      <c r="J1335" s="94"/>
      <c r="K1335" s="94"/>
      <c r="L1335" s="94"/>
      <c r="M1335" s="94"/>
      <c r="N1335" s="94"/>
      <c r="O1335" s="95"/>
      <c r="P1335" s="96">
        <f>SUM(D1335:O1335)</f>
        <v>0</v>
      </c>
      <c r="Q1335" s="23"/>
      <c r="R1335" s="91" t="s">
        <v>20</v>
      </c>
      <c r="S1335" s="92"/>
      <c r="T1335" s="23" t="str">
        <f>IF(COUNTIF('[3]Correpondance  PREPA MARG'!A:A,'Prépa marge'!C1335)=0,IF(U1334="démarque connue (valeur)","",T1334),'Prépa marge'!C1335)</f>
        <v/>
      </c>
      <c r="U1335" s="23" t="str">
        <f t="shared" si="734"/>
        <v/>
      </c>
      <c r="V1335" t="str">
        <f>IF(U1335="","",IF(U1335="CA HT",SUMIF('[3]Correpondance  PREPA MARG'!A:A,'Prépa marge'!T1335,'[3]Correpondance  PREPA MARG'!CO:CO),""))</f>
        <v/>
      </c>
      <c r="W1335" t="str">
        <f t="shared" si="730"/>
        <v/>
      </c>
      <c r="X1335" t="str">
        <f>IF(U1335="","",IF(AND(U1335="Marge ABACO (valeur)",X1329=""),SUMIF('[3]Correpondance  PREPA MARG'!A:A,'Prépa marge'!T1335,'[3]Correpondance  PREPA MARG'!DB:DB),""))</f>
        <v/>
      </c>
      <c r="Y1335" t="str">
        <f>IF(U1335="","",IF(U1335="Frais accessoires",SUMIF('[3]Correpondance  PREPA MARG'!A:A,'Prépa marge'!T1335,'[3]Correpondance  PREPA MARG'!AO:AO),""))</f>
        <v/>
      </c>
      <c r="Z1335" t="str">
        <f>IF(U1335="","",IF(U1335="Cotisation Centrale",SUMIF('[3]Correpondance  PREPA MARG'!A:A,'Prépa marge'!T1335,'[3]Correpondance  PREPA MARG'!BO:BO),""))</f>
        <v/>
      </c>
      <c r="AA1335" t="str">
        <f>IF(U1335="","",IF(U1335="CA HT REEL",SUMIF('[3]Correpondance  PREPA MARG'!A:A,'Prépa marge'!T1335,'[3]Correpondance  PREPA MARG'!AB:AB),""))</f>
        <v/>
      </c>
      <c r="AB1335" t="str">
        <f>IF(U1335="","",IF(U1335="CAMV REEL",SUMIF('[3]Correpondance  PREPA MARG'!A:A,'Prépa marge'!T1335,'[3]Correpondance  PREPA MARG'!BB:BB),""))</f>
        <v/>
      </c>
      <c r="AC1335" t="str">
        <f>IF(U1335="","",IF(U1335="démarque connue (valeur)",SUMIF('[3]Correpondance  PREPA MARG'!A:A,'Prépa marge'!T1335,'[3]Correpondance  PREPA MARG'!DO:DO),""))</f>
        <v/>
      </c>
      <c r="AD1335" s="2" t="str">
        <f t="shared" si="732"/>
        <v/>
      </c>
      <c r="AF1335" t="s">
        <v>20</v>
      </c>
    </row>
    <row r="1336" spans="1:32">
      <c r="A1336" s="23"/>
      <c r="B1336" s="23"/>
      <c r="C1336" s="59" t="s">
        <v>34</v>
      </c>
      <c r="D1336" s="81">
        <f t="shared" ref="D1336:L1336" si="756">IF(D1323&lt;&gt;0,D1335/D1323,0)</f>
        <v>0</v>
      </c>
      <c r="E1336" s="81">
        <f t="shared" si="756"/>
        <v>0</v>
      </c>
      <c r="F1336" s="81">
        <f t="shared" si="756"/>
        <v>0</v>
      </c>
      <c r="G1336" s="81">
        <f t="shared" si="756"/>
        <v>0</v>
      </c>
      <c r="H1336" s="81">
        <f t="shared" si="756"/>
        <v>0</v>
      </c>
      <c r="I1336" s="81">
        <f t="shared" si="756"/>
        <v>0</v>
      </c>
      <c r="J1336" s="81">
        <f t="shared" si="756"/>
        <v>0</v>
      </c>
      <c r="K1336" s="81">
        <f t="shared" si="756"/>
        <v>0</v>
      </c>
      <c r="L1336" s="81">
        <f t="shared" si="756"/>
        <v>0</v>
      </c>
      <c r="M1336" s="81">
        <f>IF(M1323&lt;&gt;0,M1335/M1323,0)</f>
        <v>0</v>
      </c>
      <c r="N1336" s="81">
        <f>IF(N1323&lt;&gt;0,N1335/N1323,0)</f>
        <v>0</v>
      </c>
      <c r="O1336" s="81">
        <f>IF(O1323&lt;&gt;0,O1335/O1323,0)</f>
        <v>0</v>
      </c>
      <c r="P1336" s="82">
        <f>IF(P1323&lt;&gt;0,P1335/P1323,0)</f>
        <v>0</v>
      </c>
      <c r="Q1336" s="23"/>
      <c r="R1336" s="83" t="s">
        <v>20</v>
      </c>
      <c r="S1336" s="97"/>
      <c r="T1336" s="23" t="str">
        <f>IF(COUNTIF('[3]Correpondance  PREPA MARG'!A:A,'Prépa marge'!C1336)=0,IF(U1335="démarque connue (valeur)","",T1335),'Prépa marge'!C1336)</f>
        <v/>
      </c>
      <c r="U1336" s="23" t="str">
        <f t="shared" si="734"/>
        <v/>
      </c>
      <c r="V1336" t="str">
        <f>IF(U1336="","",IF(U1336="CA HT",SUMIF('[3]Correpondance  PREPA MARG'!A:A,'Prépa marge'!T1336,'[3]Correpondance  PREPA MARG'!CO:CO),""))</f>
        <v/>
      </c>
      <c r="W1336" t="str">
        <f t="shared" si="730"/>
        <v/>
      </c>
      <c r="X1336" t="str">
        <f>IF(U1336="","",IF(AND(U1336="Marge ABACO (valeur)",X1330=""),SUMIF('[3]Correpondance  PREPA MARG'!A:A,'Prépa marge'!T1336,'[3]Correpondance  PREPA MARG'!DB:DB),""))</f>
        <v/>
      </c>
      <c r="Y1336" t="str">
        <f>IF(U1336="","",IF(U1336="Frais accessoires",SUMIF('[3]Correpondance  PREPA MARG'!A:A,'Prépa marge'!T1336,'[3]Correpondance  PREPA MARG'!AO:AO),""))</f>
        <v/>
      </c>
      <c r="Z1336" t="str">
        <f>IF(U1336="","",IF(U1336="Cotisation Centrale",SUMIF('[3]Correpondance  PREPA MARG'!A:A,'Prépa marge'!T1336,'[3]Correpondance  PREPA MARG'!BO:BO),""))</f>
        <v/>
      </c>
      <c r="AA1336" t="str">
        <f>IF(U1336="","",IF(U1336="CA HT REEL",SUMIF('[3]Correpondance  PREPA MARG'!A:A,'Prépa marge'!T1336,'[3]Correpondance  PREPA MARG'!AB:AB),""))</f>
        <v/>
      </c>
      <c r="AB1336" t="str">
        <f>IF(U1336="","",IF(U1336="CAMV REEL",SUMIF('[3]Correpondance  PREPA MARG'!A:A,'Prépa marge'!T1336,'[3]Correpondance  PREPA MARG'!BB:BB),""))</f>
        <v/>
      </c>
      <c r="AC1336" t="str">
        <f>IF(U1336="","",IF(U1336="démarque connue (valeur)",SUMIF('[3]Correpondance  PREPA MARG'!A:A,'Prépa marge'!T1336,'[3]Correpondance  PREPA MARG'!DO:DO),""))</f>
        <v/>
      </c>
      <c r="AD1336" s="2" t="str">
        <f t="shared" si="732"/>
        <v/>
      </c>
      <c r="AF1336" t="s">
        <v>20</v>
      </c>
    </row>
    <row r="1337" spans="1:32">
      <c r="A1337" s="23"/>
      <c r="B1337" s="23"/>
      <c r="C1337" s="59" t="s">
        <v>35</v>
      </c>
      <c r="D1337" s="98">
        <f>D1311-D1323</f>
        <v>0</v>
      </c>
      <c r="E1337" s="98">
        <f>E1311-E1323</f>
        <v>0</v>
      </c>
      <c r="F1337" s="98">
        <f>F1311-F1323</f>
        <v>0</v>
      </c>
      <c r="G1337" s="98">
        <f t="shared" ref="G1337:L1337" si="757">G1311-G1323</f>
        <v>0</v>
      </c>
      <c r="H1337" s="98">
        <f t="shared" si="757"/>
        <v>0</v>
      </c>
      <c r="I1337" s="98">
        <f t="shared" si="757"/>
        <v>0</v>
      </c>
      <c r="J1337" s="98">
        <f t="shared" si="757"/>
        <v>0</v>
      </c>
      <c r="K1337" s="98">
        <f t="shared" si="757"/>
        <v>0</v>
      </c>
      <c r="L1337" s="98">
        <f t="shared" si="757"/>
        <v>0</v>
      </c>
      <c r="M1337" s="98">
        <f>M1311-M1323</f>
        <v>0</v>
      </c>
      <c r="N1337" s="98">
        <f>N1311-N1323</f>
        <v>0</v>
      </c>
      <c r="O1337" s="98">
        <f>O1311-O1323</f>
        <v>0</v>
      </c>
      <c r="P1337" s="74">
        <f>SUM(D1337:O1337)</f>
        <v>0</v>
      </c>
      <c r="Q1337" s="23"/>
      <c r="R1337" s="57" t="s">
        <v>20</v>
      </c>
      <c r="S1337" s="92"/>
      <c r="T1337" s="23" t="str">
        <f>IF(COUNTIF('[3]Correpondance  PREPA MARG'!A:A,'Prépa marge'!C1337)=0,IF(U1336="démarque connue (valeur)","",T1336),'Prépa marge'!C1337)</f>
        <v/>
      </c>
      <c r="U1337" s="23" t="str">
        <f t="shared" si="734"/>
        <v/>
      </c>
      <c r="V1337" t="str">
        <f>IF(U1337="","",IF(U1337="CA HT",SUMIF('[3]Correpondance  PREPA MARG'!A:A,'Prépa marge'!T1337,'[3]Correpondance  PREPA MARG'!CO:CO),""))</f>
        <v/>
      </c>
      <c r="W1337" t="str">
        <f t="shared" si="730"/>
        <v/>
      </c>
      <c r="X1337" t="str">
        <f>IF(U1337="","",IF(AND(U1337="Marge ABACO (valeur)",X1331=""),SUMIF('[3]Correpondance  PREPA MARG'!A:A,'Prépa marge'!T1337,'[3]Correpondance  PREPA MARG'!DB:DB),""))</f>
        <v/>
      </c>
      <c r="Y1337" t="str">
        <f>IF(U1337="","",IF(U1337="Frais accessoires",SUMIF('[3]Correpondance  PREPA MARG'!A:A,'Prépa marge'!T1337,'[3]Correpondance  PREPA MARG'!AO:AO),""))</f>
        <v/>
      </c>
      <c r="Z1337" t="str">
        <f>IF(U1337="","",IF(U1337="Cotisation Centrale",SUMIF('[3]Correpondance  PREPA MARG'!A:A,'Prépa marge'!T1337,'[3]Correpondance  PREPA MARG'!BO:BO),""))</f>
        <v/>
      </c>
      <c r="AA1337" t="str">
        <f>IF(U1337="","",IF(U1337="CA HT REEL",SUMIF('[3]Correpondance  PREPA MARG'!A:A,'Prépa marge'!T1337,'[3]Correpondance  PREPA MARG'!AB:AB),""))</f>
        <v/>
      </c>
      <c r="AB1337" t="str">
        <f>IF(U1337="","",IF(U1337="CAMV REEL",SUMIF('[3]Correpondance  PREPA MARG'!A:A,'Prépa marge'!T1337,'[3]Correpondance  PREPA MARG'!BB:BB),""))</f>
        <v/>
      </c>
      <c r="AC1337" t="str">
        <f>IF(U1337="","",IF(U1337="démarque connue (valeur)",SUMIF('[3]Correpondance  PREPA MARG'!A:A,'Prépa marge'!T1337,'[3]Correpondance  PREPA MARG'!DO:DO),""))</f>
        <v/>
      </c>
      <c r="AD1337" s="2" t="str">
        <f t="shared" si="732"/>
        <v/>
      </c>
      <c r="AF1337" t="s">
        <v>20</v>
      </c>
    </row>
    <row r="1338" spans="1:32">
      <c r="A1338" s="23"/>
      <c r="B1338" s="23"/>
      <c r="C1338" s="59" t="s">
        <v>22</v>
      </c>
      <c r="D1338" s="99">
        <f t="shared" ref="D1338:L1338" si="758">IF(D1323&lt;&gt;0,D1337/D1323,0)</f>
        <v>0</v>
      </c>
      <c r="E1338" s="99">
        <f t="shared" si="758"/>
        <v>0</v>
      </c>
      <c r="F1338" s="99">
        <f t="shared" si="758"/>
        <v>0</v>
      </c>
      <c r="G1338" s="99">
        <f t="shared" si="758"/>
        <v>0</v>
      </c>
      <c r="H1338" s="99">
        <f t="shared" si="758"/>
        <v>0</v>
      </c>
      <c r="I1338" s="99">
        <f t="shared" si="758"/>
        <v>0</v>
      </c>
      <c r="J1338" s="99">
        <f t="shared" si="758"/>
        <v>0</v>
      </c>
      <c r="K1338" s="99">
        <f t="shared" si="758"/>
        <v>0</v>
      </c>
      <c r="L1338" s="99">
        <f t="shared" si="758"/>
        <v>0</v>
      </c>
      <c r="M1338" s="99">
        <f>IF(M1323&lt;&gt;0,M1337/M1323,0)</f>
        <v>0</v>
      </c>
      <c r="N1338" s="99">
        <f>IF(N1323&lt;&gt;0,N1337/N1323,0)</f>
        <v>0</v>
      </c>
      <c r="O1338" s="99">
        <f>IF(O1323&lt;&gt;0,O1337/O1323,0)</f>
        <v>0</v>
      </c>
      <c r="P1338" s="61">
        <f>IF(P1323&lt;&gt;0,P1337/P1323,0)</f>
        <v>0</v>
      </c>
      <c r="Q1338" s="23"/>
      <c r="R1338" s="62" t="s">
        <v>20</v>
      </c>
      <c r="S1338" s="92"/>
      <c r="T1338" s="23" t="str">
        <f>IF(COUNTIF('[3]Correpondance  PREPA MARG'!A:A,'Prépa marge'!C1338)=0,IF(U1337="démarque connue (valeur)","",T1337),'Prépa marge'!C1338)</f>
        <v/>
      </c>
      <c r="U1338" s="23" t="str">
        <f t="shared" si="734"/>
        <v/>
      </c>
      <c r="V1338" t="str">
        <f>IF(U1338="","",IF(U1338="CA HT",SUMIF('[3]Correpondance  PREPA MARG'!A:A,'Prépa marge'!T1338,'[3]Correpondance  PREPA MARG'!CO:CO),""))</f>
        <v/>
      </c>
      <c r="W1338" t="str">
        <f t="shared" si="730"/>
        <v/>
      </c>
      <c r="X1338" t="str">
        <f>IF(U1338="","",IF(AND(U1338="Marge ABACO (valeur)",X1332=""),SUMIF('[3]Correpondance  PREPA MARG'!A:A,'Prépa marge'!T1338,'[3]Correpondance  PREPA MARG'!DB:DB),""))</f>
        <v/>
      </c>
      <c r="Y1338" t="str">
        <f>IF(U1338="","",IF(U1338="Frais accessoires",SUMIF('[3]Correpondance  PREPA MARG'!A:A,'Prépa marge'!T1338,'[3]Correpondance  PREPA MARG'!AO:AO),""))</f>
        <v/>
      </c>
      <c r="Z1338" t="str">
        <f>IF(U1338="","",IF(U1338="Cotisation Centrale",SUMIF('[3]Correpondance  PREPA MARG'!A:A,'Prépa marge'!T1338,'[3]Correpondance  PREPA MARG'!BO:BO),""))</f>
        <v/>
      </c>
      <c r="AA1338" t="str">
        <f>IF(U1338="","",IF(U1338="CA HT REEL",SUMIF('[3]Correpondance  PREPA MARG'!A:A,'Prépa marge'!T1338,'[3]Correpondance  PREPA MARG'!AB:AB),""))</f>
        <v/>
      </c>
      <c r="AB1338" t="str">
        <f>IF(U1338="","",IF(U1338="CAMV REEL",SUMIF('[3]Correpondance  PREPA MARG'!A:A,'Prépa marge'!T1338,'[3]Correpondance  PREPA MARG'!BB:BB),""))</f>
        <v/>
      </c>
      <c r="AC1338" t="str">
        <f>IF(U1338="","",IF(U1338="démarque connue (valeur)",SUMIF('[3]Correpondance  PREPA MARG'!A:A,'Prépa marge'!T1338,'[3]Correpondance  PREPA MARG'!DO:DO),""))</f>
        <v/>
      </c>
      <c r="AD1338" s="2" t="str">
        <f t="shared" si="732"/>
        <v/>
      </c>
      <c r="AF1338" t="s">
        <v>20</v>
      </c>
    </row>
    <row r="1339" spans="1:32">
      <c r="A1339" s="23"/>
      <c r="B1339" s="23"/>
      <c r="C1339" s="100" t="s">
        <v>36</v>
      </c>
      <c r="D1339" s="47">
        <f t="shared" ref="D1339:L1339" si="759">D1319-D1331-D1334-D1335-D1337</f>
        <v>0</v>
      </c>
      <c r="E1339" s="47">
        <f t="shared" si="759"/>
        <v>0</v>
      </c>
      <c r="F1339" s="47">
        <f t="shared" si="759"/>
        <v>0</v>
      </c>
      <c r="G1339" s="47">
        <f t="shared" si="759"/>
        <v>0</v>
      </c>
      <c r="H1339" s="47">
        <f t="shared" si="759"/>
        <v>0</v>
      </c>
      <c r="I1339" s="47">
        <f t="shared" si="759"/>
        <v>0</v>
      </c>
      <c r="J1339" s="47">
        <f t="shared" si="759"/>
        <v>0</v>
      </c>
      <c r="K1339" s="47">
        <f t="shared" si="759"/>
        <v>0</v>
      </c>
      <c r="L1339" s="47">
        <f t="shared" si="759"/>
        <v>0</v>
      </c>
      <c r="M1339" s="47">
        <f>M1319-M1331-M1334-M1335-M1337</f>
        <v>0</v>
      </c>
      <c r="N1339" s="47">
        <f>N1319-N1331-N1334-N1335-N1337</f>
        <v>0</v>
      </c>
      <c r="O1339" s="47">
        <f>O1319-O1331-O1334-O1335-O1337</f>
        <v>0</v>
      </c>
      <c r="P1339" s="101">
        <f>SUM(D1339:O1339)</f>
        <v>0</v>
      </c>
      <c r="Q1339" s="23"/>
      <c r="R1339" s="102" t="s">
        <v>20</v>
      </c>
      <c r="S1339" s="92"/>
      <c r="T1339" s="23" t="str">
        <f>IF(COUNTIF('[3]Correpondance  PREPA MARG'!A:A,'Prépa marge'!C1339)=0,IF(U1338="démarque connue (valeur)","",T1338),'Prépa marge'!C1339)</f>
        <v/>
      </c>
      <c r="U1339" s="23" t="str">
        <f t="shared" si="734"/>
        <v/>
      </c>
      <c r="V1339" t="str">
        <f>IF(U1339="","",IF(U1339="CA HT",SUMIF('[3]Correpondance  PREPA MARG'!A:A,'Prépa marge'!T1339,'[3]Correpondance  PREPA MARG'!CO:CO),""))</f>
        <v/>
      </c>
      <c r="W1339" t="str">
        <f t="shared" si="730"/>
        <v/>
      </c>
      <c r="X1339" t="str">
        <f>IF(U1339="","",IF(AND(U1339="Marge ABACO (valeur)",X1333=""),SUMIF('[3]Correpondance  PREPA MARG'!A:A,'Prépa marge'!T1339,'[3]Correpondance  PREPA MARG'!DB:DB),""))</f>
        <v/>
      </c>
      <c r="Y1339" t="str">
        <f>IF(U1339="","",IF(U1339="Frais accessoires",SUMIF('[3]Correpondance  PREPA MARG'!A:A,'Prépa marge'!T1339,'[3]Correpondance  PREPA MARG'!AO:AO),""))</f>
        <v/>
      </c>
      <c r="Z1339" t="str">
        <f>IF(U1339="","",IF(U1339="Cotisation Centrale",SUMIF('[3]Correpondance  PREPA MARG'!A:A,'Prépa marge'!T1339,'[3]Correpondance  PREPA MARG'!BO:BO),""))</f>
        <v/>
      </c>
      <c r="AA1339" t="str">
        <f>IF(U1339="","",IF(U1339="CA HT REEL",SUMIF('[3]Correpondance  PREPA MARG'!A:A,'Prépa marge'!T1339,'[3]Correpondance  PREPA MARG'!AB:AB),""))</f>
        <v/>
      </c>
      <c r="AB1339" t="str">
        <f>IF(U1339="","",IF(U1339="CAMV REEL",SUMIF('[3]Correpondance  PREPA MARG'!A:A,'Prépa marge'!T1339,'[3]Correpondance  PREPA MARG'!BB:BB),""))</f>
        <v/>
      </c>
      <c r="AC1339" t="str">
        <f>IF(U1339="","",IF(U1339="démarque connue (valeur)",SUMIF('[3]Correpondance  PREPA MARG'!A:A,'Prépa marge'!T1339,'[3]Correpondance  PREPA MARG'!DO:DO),""))</f>
        <v/>
      </c>
      <c r="AD1339" s="2" t="str">
        <f t="shared" si="732"/>
        <v/>
      </c>
      <c r="AF1339" t="s">
        <v>20</v>
      </c>
    </row>
    <row r="1340" spans="1:32">
      <c r="A1340" s="23"/>
      <c r="B1340" s="23"/>
      <c r="C1340" s="50" t="s">
        <v>37</v>
      </c>
      <c r="D1340" s="67">
        <f t="shared" ref="D1340:L1340" si="760">D1332+D1333+D1336+D1338</f>
        <v>1.4999999999999999E-2</v>
      </c>
      <c r="E1340" s="67">
        <f t="shared" si="760"/>
        <v>1.4999999999999999E-2</v>
      </c>
      <c r="F1340" s="67">
        <f t="shared" si="760"/>
        <v>1.4999999999999999E-2</v>
      </c>
      <c r="G1340" s="67">
        <f t="shared" si="760"/>
        <v>1.4999999999999999E-2</v>
      </c>
      <c r="H1340" s="67">
        <f t="shared" si="760"/>
        <v>1.4999999999999999E-2</v>
      </c>
      <c r="I1340" s="67">
        <f t="shared" si="760"/>
        <v>1.4999999999999999E-2</v>
      </c>
      <c r="J1340" s="67">
        <f t="shared" si="760"/>
        <v>1.4999999999999999E-2</v>
      </c>
      <c r="K1340" s="67">
        <f t="shared" si="760"/>
        <v>1.4999999999999999E-2</v>
      </c>
      <c r="L1340" s="67">
        <f t="shared" si="760"/>
        <v>1.4999999999999999E-2</v>
      </c>
      <c r="M1340" s="67">
        <f>M1332+M1333+M1336+M1338</f>
        <v>1.4999999999999999E-2</v>
      </c>
      <c r="N1340" s="67">
        <f>N1332+N1333+N1336+N1338</f>
        <v>1.4999999999999999E-2</v>
      </c>
      <c r="O1340" s="67">
        <f>O1332+O1333+O1336+O1338</f>
        <v>1.4999999999999999E-2</v>
      </c>
      <c r="P1340" s="67">
        <f>P1332+P1333+P1336+P1338</f>
        <v>0</v>
      </c>
      <c r="Q1340" s="23"/>
      <c r="R1340" s="68" t="s">
        <v>20</v>
      </c>
      <c r="S1340" s="92"/>
      <c r="T1340" s="23" t="str">
        <f>IF(COUNTIF('[3]Correpondance  PREPA MARG'!A:A,'Prépa marge'!C1340)=0,IF(U1339="démarque connue (valeur)","",T1339),'Prépa marge'!C1340)</f>
        <v/>
      </c>
      <c r="U1340" s="23" t="str">
        <f t="shared" si="734"/>
        <v/>
      </c>
      <c r="V1340" t="str">
        <f>IF(U1340="","",IF(U1340="CA HT",SUMIF('[3]Correpondance  PREPA MARG'!A:A,'Prépa marge'!T1340,'[3]Correpondance  PREPA MARG'!CO:CO),""))</f>
        <v/>
      </c>
      <c r="W1340" t="str">
        <f t="shared" si="730"/>
        <v/>
      </c>
      <c r="X1340" t="str">
        <f>IF(U1340="","",IF(AND(U1340="Marge ABACO (valeur)",X1334=""),SUMIF('[3]Correpondance  PREPA MARG'!A:A,'Prépa marge'!T1340,'[3]Correpondance  PREPA MARG'!DB:DB),""))</f>
        <v/>
      </c>
      <c r="Y1340" t="str">
        <f>IF(U1340="","",IF(U1340="Frais accessoires",SUMIF('[3]Correpondance  PREPA MARG'!A:A,'Prépa marge'!T1340,'[3]Correpondance  PREPA MARG'!AO:AO),""))</f>
        <v/>
      </c>
      <c r="Z1340" t="str">
        <f>IF(U1340="","",IF(U1340="Cotisation Centrale",SUMIF('[3]Correpondance  PREPA MARG'!A:A,'Prépa marge'!T1340,'[3]Correpondance  PREPA MARG'!BO:BO),""))</f>
        <v/>
      </c>
      <c r="AA1340" t="str">
        <f>IF(U1340="","",IF(U1340="CA HT REEL",SUMIF('[3]Correpondance  PREPA MARG'!A:A,'Prépa marge'!T1340,'[3]Correpondance  PREPA MARG'!AB:AB),""))</f>
        <v/>
      </c>
      <c r="AB1340" t="str">
        <f>IF(U1340="","",IF(U1340="CAMV REEL",SUMIF('[3]Correpondance  PREPA MARG'!A:A,'Prépa marge'!T1340,'[3]Correpondance  PREPA MARG'!BB:BB),""))</f>
        <v/>
      </c>
      <c r="AC1340" t="str">
        <f>IF(U1340="","",IF(U1340="démarque connue (valeur)",SUMIF('[3]Correpondance  PREPA MARG'!A:A,'Prépa marge'!T1340,'[3]Correpondance  PREPA MARG'!DO:DO),""))</f>
        <v/>
      </c>
      <c r="AD1340" s="2" t="str">
        <f t="shared" si="732"/>
        <v/>
      </c>
      <c r="AF1340" t="s">
        <v>20</v>
      </c>
    </row>
    <row r="1341" spans="1:32">
      <c r="A1341" s="23"/>
      <c r="B1341" s="23"/>
      <c r="C1341" s="50" t="s">
        <v>38</v>
      </c>
      <c r="D1341" s="103">
        <f t="shared" ref="D1341:L1341" si="761">D1331+D1334+D1335+D1337</f>
        <v>0</v>
      </c>
      <c r="E1341" s="103">
        <f t="shared" si="761"/>
        <v>0</v>
      </c>
      <c r="F1341" s="103">
        <f t="shared" si="761"/>
        <v>0</v>
      </c>
      <c r="G1341" s="103">
        <f t="shared" si="761"/>
        <v>0</v>
      </c>
      <c r="H1341" s="103">
        <f t="shared" si="761"/>
        <v>0</v>
      </c>
      <c r="I1341" s="103">
        <f t="shared" si="761"/>
        <v>0</v>
      </c>
      <c r="J1341" s="103">
        <f t="shared" si="761"/>
        <v>0</v>
      </c>
      <c r="K1341" s="103">
        <f t="shared" si="761"/>
        <v>0</v>
      </c>
      <c r="L1341" s="103">
        <f t="shared" si="761"/>
        <v>0</v>
      </c>
      <c r="M1341" s="103">
        <f>M1331+M1334+M1335+M1337</f>
        <v>0</v>
      </c>
      <c r="N1341" s="103">
        <f>N1331+N1334+N1335+N1337</f>
        <v>0</v>
      </c>
      <c r="O1341" s="103">
        <f>O1331+O1334+O1335+O1337</f>
        <v>0</v>
      </c>
      <c r="P1341" s="103">
        <f>P1331+P1334+P1335+P1337</f>
        <v>0</v>
      </c>
      <c r="Q1341" s="23"/>
      <c r="R1341" s="104" t="s">
        <v>20</v>
      </c>
      <c r="S1341" s="92"/>
      <c r="T1341" s="23" t="str">
        <f>IF(COUNTIF('[3]Correpondance  PREPA MARG'!A:A,'Prépa marge'!C1341)=0,IF(U1340="démarque connue (valeur)","",T1340),'Prépa marge'!C1341)</f>
        <v/>
      </c>
      <c r="U1341" s="23" t="str">
        <f t="shared" si="734"/>
        <v/>
      </c>
      <c r="V1341" t="str">
        <f>IF(U1341="","",IF(U1341="CA HT",SUMIF('[3]Correpondance  PREPA MARG'!A:A,'Prépa marge'!T1341,'[3]Correpondance  PREPA MARG'!CO:CO),""))</f>
        <v/>
      </c>
      <c r="W1341" t="str">
        <f t="shared" si="730"/>
        <v/>
      </c>
      <c r="X1341" t="str">
        <f>IF(U1341="","",IF(AND(U1341="Marge ABACO (valeur)",X1335=""),SUMIF('[3]Correpondance  PREPA MARG'!A:A,'Prépa marge'!T1341,'[3]Correpondance  PREPA MARG'!DB:DB),""))</f>
        <v/>
      </c>
      <c r="Y1341" t="str">
        <f>IF(U1341="","",IF(U1341="Frais accessoires",SUMIF('[3]Correpondance  PREPA MARG'!A:A,'Prépa marge'!T1341,'[3]Correpondance  PREPA MARG'!AO:AO),""))</f>
        <v/>
      </c>
      <c r="Z1341" t="str">
        <f>IF(U1341="","",IF(U1341="Cotisation Centrale",SUMIF('[3]Correpondance  PREPA MARG'!A:A,'Prépa marge'!T1341,'[3]Correpondance  PREPA MARG'!BO:BO),""))</f>
        <v/>
      </c>
      <c r="AA1341" t="str">
        <f>IF(U1341="","",IF(U1341="CA HT REEL",SUMIF('[3]Correpondance  PREPA MARG'!A:A,'Prépa marge'!T1341,'[3]Correpondance  PREPA MARG'!AB:AB),""))</f>
        <v/>
      </c>
      <c r="AB1341" t="str">
        <f>IF(U1341="","",IF(U1341="CAMV REEL",SUMIF('[3]Correpondance  PREPA MARG'!A:A,'Prépa marge'!T1341,'[3]Correpondance  PREPA MARG'!BB:BB),""))</f>
        <v/>
      </c>
      <c r="AC1341" t="str">
        <f>IF(U1341="","",IF(U1341="démarque connue (valeur)",SUMIF('[3]Correpondance  PREPA MARG'!A:A,'Prépa marge'!T1341,'[3]Correpondance  PREPA MARG'!DO:DO),""))</f>
        <v/>
      </c>
      <c r="AD1341" s="2" t="str">
        <f t="shared" si="732"/>
        <v/>
      </c>
      <c r="AF1341" t="s">
        <v>20</v>
      </c>
    </row>
    <row r="1342" spans="1:32">
      <c r="A1342" s="23"/>
      <c r="B1342" s="23"/>
      <c r="C1342" s="23"/>
      <c r="D1342" s="23"/>
      <c r="E1342" s="23"/>
      <c r="F1342" s="23"/>
      <c r="G1342" s="23"/>
      <c r="H1342" s="23"/>
      <c r="I1342" s="23"/>
      <c r="J1342" s="23"/>
      <c r="K1342" s="23"/>
      <c r="L1342" s="23"/>
      <c r="M1342" s="23"/>
      <c r="N1342" s="23"/>
      <c r="O1342" s="23"/>
      <c r="P1342" s="23"/>
      <c r="Q1342" s="23"/>
      <c r="R1342" s="29" t="s">
        <v>20</v>
      </c>
      <c r="S1342" s="23"/>
      <c r="T1342" s="23" t="str">
        <f>IF(COUNTIF('[3]Correpondance  PREPA MARG'!A:A,'Prépa marge'!C1342)=0,IF(U1341="démarque connue (valeur)","",T1341),'Prépa marge'!C1342)</f>
        <v/>
      </c>
      <c r="U1342" s="23" t="str">
        <f t="shared" si="734"/>
        <v/>
      </c>
      <c r="V1342" t="str">
        <f>IF(U1342="","",IF(U1342="CA HT",SUMIF('[3]Correpondance  PREPA MARG'!A:A,'Prépa marge'!T1342,'[3]Correpondance  PREPA MARG'!CO:CO),""))</f>
        <v/>
      </c>
      <c r="W1342" t="str">
        <f t="shared" si="730"/>
        <v/>
      </c>
      <c r="X1342" t="str">
        <f>IF(U1342="","",IF(AND(U1342="Marge ABACO (valeur)",X1336=""),SUMIF('[3]Correpondance  PREPA MARG'!A:A,'Prépa marge'!T1342,'[3]Correpondance  PREPA MARG'!DB:DB),""))</f>
        <v/>
      </c>
      <c r="Y1342" t="str">
        <f>IF(U1342="","",IF(U1342="Frais accessoires",SUMIF('[3]Correpondance  PREPA MARG'!A:A,'Prépa marge'!T1342,'[3]Correpondance  PREPA MARG'!AO:AO),""))</f>
        <v/>
      </c>
      <c r="Z1342" t="str">
        <f>IF(U1342="","",IF(U1342="Cotisation Centrale",SUMIF('[3]Correpondance  PREPA MARG'!A:A,'Prépa marge'!T1342,'[3]Correpondance  PREPA MARG'!BO:BO),""))</f>
        <v/>
      </c>
      <c r="AA1342" t="str">
        <f>IF(U1342="","",IF(U1342="CA HT REEL",SUMIF('[3]Correpondance  PREPA MARG'!A:A,'Prépa marge'!T1342,'[3]Correpondance  PREPA MARG'!AB:AB),""))</f>
        <v/>
      </c>
      <c r="AB1342" t="str">
        <f>IF(U1342="","",IF(U1342="CAMV REEL",SUMIF('[3]Correpondance  PREPA MARG'!A:A,'Prépa marge'!T1342,'[3]Correpondance  PREPA MARG'!BB:BB),""))</f>
        <v/>
      </c>
      <c r="AC1342" t="str">
        <f>IF(U1342="","",IF(U1342="démarque connue (valeur)",SUMIF('[3]Correpondance  PREPA MARG'!A:A,'Prépa marge'!T1342,'[3]Correpondance  PREPA MARG'!DO:DO),""))</f>
        <v/>
      </c>
      <c r="AD1342" s="2" t="str">
        <f t="shared" si="732"/>
        <v/>
      </c>
      <c r="AF1342" t="s">
        <v>20</v>
      </c>
    </row>
    <row r="1343" spans="1:32">
      <c r="A1343" s="23"/>
      <c r="B1343" s="23"/>
      <c r="C1343" s="30" t="s">
        <v>39</v>
      </c>
      <c r="D1343" s="105"/>
      <c r="E1343" s="105"/>
      <c r="F1343" s="105"/>
      <c r="G1343" s="105"/>
      <c r="H1343" s="105"/>
      <c r="I1343" s="105"/>
      <c r="J1343" s="105"/>
      <c r="K1343" s="105"/>
      <c r="L1343" s="105"/>
      <c r="M1343" s="105"/>
      <c r="N1343" s="105"/>
      <c r="O1343" s="105"/>
      <c r="P1343" s="32"/>
      <c r="Q1343" s="23"/>
      <c r="R1343" s="33" t="s">
        <v>20</v>
      </c>
      <c r="S1343" s="92"/>
      <c r="T1343" s="23" t="str">
        <f>IF(COUNTIF('[3]Correpondance  PREPA MARG'!A:A,'Prépa marge'!C1343)=0,IF(U1342="démarque connue (valeur)","",T1342),'Prépa marge'!C1343)</f>
        <v/>
      </c>
      <c r="U1343" s="23" t="str">
        <f t="shared" si="734"/>
        <v/>
      </c>
      <c r="V1343" t="str">
        <f>IF(U1343="","",IF(U1343="CA HT",SUMIF('[3]Correpondance  PREPA MARG'!A:A,'Prépa marge'!T1343,'[3]Correpondance  PREPA MARG'!CO:CO),""))</f>
        <v/>
      </c>
      <c r="W1343" t="str">
        <f t="shared" si="730"/>
        <v/>
      </c>
      <c r="X1343" t="str">
        <f>IF(U1343="","",IF(AND(U1343="Marge ABACO (valeur)",X1337=""),SUMIF('[3]Correpondance  PREPA MARG'!A:A,'Prépa marge'!T1343,'[3]Correpondance  PREPA MARG'!DB:DB),""))</f>
        <v/>
      </c>
      <c r="Y1343" t="str">
        <f>IF(U1343="","",IF(U1343="Frais accessoires",SUMIF('[3]Correpondance  PREPA MARG'!A:A,'Prépa marge'!T1343,'[3]Correpondance  PREPA MARG'!AO:AO),""))</f>
        <v/>
      </c>
      <c r="Z1343" t="str">
        <f>IF(U1343="","",IF(U1343="Cotisation Centrale",SUMIF('[3]Correpondance  PREPA MARG'!A:A,'Prépa marge'!T1343,'[3]Correpondance  PREPA MARG'!BO:BO),""))</f>
        <v/>
      </c>
      <c r="AA1343" t="str">
        <f>IF(U1343="","",IF(U1343="CA HT REEL",SUMIF('[3]Correpondance  PREPA MARG'!A:A,'Prépa marge'!T1343,'[3]Correpondance  PREPA MARG'!AB:AB),""))</f>
        <v/>
      </c>
      <c r="AB1343" t="str">
        <f>IF(U1343="","",IF(U1343="CAMV REEL",SUMIF('[3]Correpondance  PREPA MARG'!A:A,'Prépa marge'!T1343,'[3]Correpondance  PREPA MARG'!BB:BB),""))</f>
        <v/>
      </c>
      <c r="AC1343" t="str">
        <f>IF(U1343="","",IF(U1343="démarque connue (valeur)",SUMIF('[3]Correpondance  PREPA MARG'!A:A,'Prépa marge'!T1343,'[3]Correpondance  PREPA MARG'!DO:DO),""))</f>
        <v/>
      </c>
      <c r="AD1343" s="2" t="str">
        <f t="shared" si="732"/>
        <v/>
      </c>
      <c r="AF1343" t="s">
        <v>20</v>
      </c>
    </row>
    <row r="1344" spans="1:32">
      <c r="A1344" s="23"/>
      <c r="B1344" s="23"/>
      <c r="C1344" s="106" t="s">
        <v>40</v>
      </c>
      <c r="D1344" s="107">
        <f t="shared" ref="D1344:L1344" si="762">IF(D1323&lt;&gt;0,D1339/D1323,0)</f>
        <v>0</v>
      </c>
      <c r="E1344" s="107">
        <f t="shared" si="762"/>
        <v>0</v>
      </c>
      <c r="F1344" s="107">
        <f t="shared" si="762"/>
        <v>0</v>
      </c>
      <c r="G1344" s="107">
        <f t="shared" si="762"/>
        <v>0</v>
      </c>
      <c r="H1344" s="107">
        <f t="shared" si="762"/>
        <v>0</v>
      </c>
      <c r="I1344" s="107">
        <f t="shared" si="762"/>
        <v>0</v>
      </c>
      <c r="J1344" s="107">
        <f t="shared" si="762"/>
        <v>0</v>
      </c>
      <c r="K1344" s="107">
        <f t="shared" si="762"/>
        <v>0</v>
      </c>
      <c r="L1344" s="107">
        <f t="shared" si="762"/>
        <v>0</v>
      </c>
      <c r="M1344" s="107">
        <f>IF(M1323&lt;&gt;0,M1339/M1323,0)</f>
        <v>0</v>
      </c>
      <c r="N1344" s="107">
        <f>IF(N1323&lt;&gt;0,N1339/N1323,0)</f>
        <v>0</v>
      </c>
      <c r="O1344" s="107">
        <f>IF(O1323&lt;&gt;0,O1339/O1323,0)</f>
        <v>0</v>
      </c>
      <c r="P1344" s="107">
        <f>IF(P1323&lt;&gt;0,P1339/P1323,0)</f>
        <v>0</v>
      </c>
      <c r="Q1344" s="23"/>
      <c r="R1344" s="108" t="s">
        <v>20</v>
      </c>
      <c r="S1344" s="92"/>
      <c r="T1344" s="23" t="str">
        <f>IF(COUNTIF('[3]Correpondance  PREPA MARG'!A:A,'Prépa marge'!C1344)=0,IF(U1343="démarque connue (valeur)","",T1343),'Prépa marge'!C1344)</f>
        <v/>
      </c>
      <c r="U1344" s="23" t="str">
        <f t="shared" si="734"/>
        <v/>
      </c>
      <c r="V1344" t="str">
        <f>IF(U1344="","",IF(U1344="CA HT",SUMIF('[3]Correpondance  PREPA MARG'!A:A,'Prépa marge'!T1344,'[3]Correpondance  PREPA MARG'!CO:CO),""))</f>
        <v/>
      </c>
      <c r="W1344" t="str">
        <f t="shared" si="730"/>
        <v/>
      </c>
      <c r="X1344" t="str">
        <f>IF(U1344="","",IF(AND(U1344="Marge ABACO (valeur)",X1338=""),SUMIF('[3]Correpondance  PREPA MARG'!A:A,'Prépa marge'!T1344,'[3]Correpondance  PREPA MARG'!DB:DB),""))</f>
        <v/>
      </c>
      <c r="Y1344" t="str">
        <f>IF(U1344="","",IF(U1344="Frais accessoires",SUMIF('[3]Correpondance  PREPA MARG'!A:A,'Prépa marge'!T1344,'[3]Correpondance  PREPA MARG'!AO:AO),""))</f>
        <v/>
      </c>
      <c r="Z1344" t="str">
        <f>IF(U1344="","",IF(U1344="Cotisation Centrale",SUMIF('[3]Correpondance  PREPA MARG'!A:A,'Prépa marge'!T1344,'[3]Correpondance  PREPA MARG'!BO:BO),""))</f>
        <v/>
      </c>
      <c r="AA1344" t="str">
        <f>IF(U1344="","",IF(U1344="CA HT REEL",SUMIF('[3]Correpondance  PREPA MARG'!A:A,'Prépa marge'!T1344,'[3]Correpondance  PREPA MARG'!AB:AB),""))</f>
        <v/>
      </c>
      <c r="AB1344" t="str">
        <f>IF(U1344="","",IF(U1344="CAMV REEL",SUMIF('[3]Correpondance  PREPA MARG'!A:A,'Prépa marge'!T1344,'[3]Correpondance  PREPA MARG'!BB:BB),""))</f>
        <v/>
      </c>
      <c r="AC1344" t="str">
        <f>IF(U1344="","",IF(U1344="démarque connue (valeur)",SUMIF('[3]Correpondance  PREPA MARG'!A:A,'Prépa marge'!T1344,'[3]Correpondance  PREPA MARG'!DO:DO),""))</f>
        <v/>
      </c>
      <c r="AD1344" s="2" t="str">
        <f t="shared" si="732"/>
        <v/>
      </c>
      <c r="AF1344" t="s">
        <v>20</v>
      </c>
    </row>
    <row r="1345" spans="1:32">
      <c r="A1345" s="23"/>
      <c r="B1345" s="23"/>
      <c r="C1345" s="109" t="s">
        <v>41</v>
      </c>
      <c r="D1345" s="110">
        <f>D1339</f>
        <v>0</v>
      </c>
      <c r="E1345" s="110">
        <f t="shared" ref="E1345:L1345" si="763">D1345+E1339</f>
        <v>0</v>
      </c>
      <c r="F1345" s="110">
        <f t="shared" si="763"/>
        <v>0</v>
      </c>
      <c r="G1345" s="110">
        <f t="shared" si="763"/>
        <v>0</v>
      </c>
      <c r="H1345" s="110">
        <f t="shared" si="763"/>
        <v>0</v>
      </c>
      <c r="I1345" s="110">
        <f t="shared" si="763"/>
        <v>0</v>
      </c>
      <c r="J1345" s="110">
        <f t="shared" si="763"/>
        <v>0</v>
      </c>
      <c r="K1345" s="110">
        <f t="shared" si="763"/>
        <v>0</v>
      </c>
      <c r="L1345" s="110">
        <f t="shared" si="763"/>
        <v>0</v>
      </c>
      <c r="M1345" s="110">
        <f>L1345+M1339</f>
        <v>0</v>
      </c>
      <c r="N1345" s="110">
        <f>M1345+N1339</f>
        <v>0</v>
      </c>
      <c r="O1345" s="110">
        <f>N1345+O1339</f>
        <v>0</v>
      </c>
      <c r="P1345" s="111"/>
      <c r="Q1345" s="23"/>
      <c r="R1345" s="112" t="s">
        <v>20</v>
      </c>
      <c r="S1345" s="92"/>
      <c r="T1345" s="23" t="str">
        <f>IF(COUNTIF('[3]Correpondance  PREPA MARG'!A:A,'Prépa marge'!C1345)=0,IF(U1344="démarque connue (valeur)","",T1344),'Prépa marge'!C1345)</f>
        <v/>
      </c>
      <c r="U1345" s="23" t="str">
        <f t="shared" si="734"/>
        <v/>
      </c>
      <c r="V1345" t="str">
        <f>IF(U1345="","",IF(U1345="CA HT",SUMIF('[3]Correpondance  PREPA MARG'!A:A,'Prépa marge'!T1345,'[3]Correpondance  PREPA MARG'!CO:CO),""))</f>
        <v/>
      </c>
      <c r="W1345" t="str">
        <f t="shared" si="730"/>
        <v/>
      </c>
      <c r="X1345" t="str">
        <f>IF(U1345="","",IF(AND(U1345="Marge ABACO (valeur)",X1339=""),SUMIF('[3]Correpondance  PREPA MARG'!A:A,'Prépa marge'!T1345,'[3]Correpondance  PREPA MARG'!DB:DB),""))</f>
        <v/>
      </c>
      <c r="Y1345" t="str">
        <f>IF(U1345="","",IF(U1345="Frais accessoires",SUMIF('[3]Correpondance  PREPA MARG'!A:A,'Prépa marge'!T1345,'[3]Correpondance  PREPA MARG'!AO:AO),""))</f>
        <v/>
      </c>
      <c r="Z1345" t="str">
        <f>IF(U1345="","",IF(U1345="Cotisation Centrale",SUMIF('[3]Correpondance  PREPA MARG'!A:A,'Prépa marge'!T1345,'[3]Correpondance  PREPA MARG'!BO:BO),""))</f>
        <v/>
      </c>
      <c r="AA1345" t="str">
        <f>IF(U1345="","",IF(U1345="CA HT REEL",SUMIF('[3]Correpondance  PREPA MARG'!A:A,'Prépa marge'!T1345,'[3]Correpondance  PREPA MARG'!AB:AB),""))</f>
        <v/>
      </c>
      <c r="AB1345" t="str">
        <f>IF(U1345="","",IF(U1345="CAMV REEL",SUMIF('[3]Correpondance  PREPA MARG'!A:A,'Prépa marge'!T1345,'[3]Correpondance  PREPA MARG'!BB:BB),""))</f>
        <v/>
      </c>
      <c r="AC1345" t="str">
        <f>IF(U1345="","",IF(U1345="démarque connue (valeur)",SUMIF('[3]Correpondance  PREPA MARG'!A:A,'Prépa marge'!T1345,'[3]Correpondance  PREPA MARG'!DO:DO),""))</f>
        <v/>
      </c>
      <c r="AD1345" s="2" t="str">
        <f t="shared" si="732"/>
        <v/>
      </c>
      <c r="AF1345" t="s">
        <v>20</v>
      </c>
    </row>
    <row r="1346" spans="1:32">
      <c r="A1346" s="23"/>
      <c r="B1346" s="23"/>
      <c r="C1346" s="109" t="s">
        <v>42</v>
      </c>
      <c r="D1346" s="110">
        <f>D1323</f>
        <v>0</v>
      </c>
      <c r="E1346" s="110">
        <f t="shared" ref="E1346:L1346" si="764">D1346+E1323</f>
        <v>0</v>
      </c>
      <c r="F1346" s="110">
        <f t="shared" si="764"/>
        <v>0</v>
      </c>
      <c r="G1346" s="110">
        <f t="shared" si="764"/>
        <v>0</v>
      </c>
      <c r="H1346" s="110">
        <f t="shared" si="764"/>
        <v>0</v>
      </c>
      <c r="I1346" s="110">
        <f t="shared" si="764"/>
        <v>0</v>
      </c>
      <c r="J1346" s="110">
        <f t="shared" si="764"/>
        <v>0</v>
      </c>
      <c r="K1346" s="110">
        <f t="shared" si="764"/>
        <v>0</v>
      </c>
      <c r="L1346" s="110">
        <f t="shared" si="764"/>
        <v>0</v>
      </c>
      <c r="M1346" s="110">
        <f>L1346+M1323</f>
        <v>0</v>
      </c>
      <c r="N1346" s="110">
        <f>M1346+N1323</f>
        <v>0</v>
      </c>
      <c r="O1346" s="110">
        <f>N1346+O1323</f>
        <v>0</v>
      </c>
      <c r="P1346" s="111"/>
      <c r="Q1346" s="23"/>
      <c r="R1346" s="112" t="s">
        <v>20</v>
      </c>
      <c r="S1346" s="92"/>
      <c r="T1346" s="23" t="str">
        <f>IF(COUNTIF('[3]Correpondance  PREPA MARG'!A:A,'Prépa marge'!C1346)=0,IF(U1345="démarque connue (valeur)","",T1345),'Prépa marge'!C1346)</f>
        <v/>
      </c>
      <c r="U1346" s="23" t="str">
        <f t="shared" si="734"/>
        <v/>
      </c>
      <c r="V1346" t="str">
        <f>IF(U1346="","",IF(U1346="CA HT",SUMIF('[3]Correpondance  PREPA MARG'!A:A,'Prépa marge'!T1346,'[3]Correpondance  PREPA MARG'!CO:CO),""))</f>
        <v/>
      </c>
      <c r="W1346" t="str">
        <f t="shared" si="730"/>
        <v/>
      </c>
      <c r="X1346" t="str">
        <f>IF(U1346="","",IF(AND(U1346="Marge ABACO (valeur)",X1340=""),SUMIF('[3]Correpondance  PREPA MARG'!A:A,'Prépa marge'!T1346,'[3]Correpondance  PREPA MARG'!DB:DB),""))</f>
        <v/>
      </c>
      <c r="Y1346" t="str">
        <f>IF(U1346="","",IF(U1346="Frais accessoires",SUMIF('[3]Correpondance  PREPA MARG'!A:A,'Prépa marge'!T1346,'[3]Correpondance  PREPA MARG'!AO:AO),""))</f>
        <v/>
      </c>
      <c r="Z1346" t="str">
        <f>IF(U1346="","",IF(U1346="Cotisation Centrale",SUMIF('[3]Correpondance  PREPA MARG'!A:A,'Prépa marge'!T1346,'[3]Correpondance  PREPA MARG'!BO:BO),""))</f>
        <v/>
      </c>
      <c r="AA1346" t="str">
        <f>IF(U1346="","",IF(U1346="CA HT REEL",SUMIF('[3]Correpondance  PREPA MARG'!A:A,'Prépa marge'!T1346,'[3]Correpondance  PREPA MARG'!AB:AB),""))</f>
        <v/>
      </c>
      <c r="AB1346" t="str">
        <f>IF(U1346="","",IF(U1346="CAMV REEL",SUMIF('[3]Correpondance  PREPA MARG'!A:A,'Prépa marge'!T1346,'[3]Correpondance  PREPA MARG'!BB:BB),""))</f>
        <v/>
      </c>
      <c r="AC1346" t="str">
        <f>IF(U1346="","",IF(U1346="démarque connue (valeur)",SUMIF('[3]Correpondance  PREPA MARG'!A:A,'Prépa marge'!T1346,'[3]Correpondance  PREPA MARG'!DO:DO),""))</f>
        <v/>
      </c>
      <c r="AD1346" s="2" t="str">
        <f t="shared" si="732"/>
        <v/>
      </c>
      <c r="AF1346" t="s">
        <v>20</v>
      </c>
    </row>
    <row r="1347" spans="1:32" ht="15.75" thickBot="1">
      <c r="A1347" s="23"/>
      <c r="B1347" s="23"/>
      <c r="C1347" s="113" t="s">
        <v>43</v>
      </c>
      <c r="D1347" s="114">
        <f>D1344</f>
        <v>0</v>
      </c>
      <c r="E1347" s="114">
        <f t="shared" ref="E1347:L1347" si="765">IF(E1323&lt;&gt;0,E1345/E1346,0)</f>
        <v>0</v>
      </c>
      <c r="F1347" s="114">
        <f t="shared" si="765"/>
        <v>0</v>
      </c>
      <c r="G1347" s="114">
        <f t="shared" si="765"/>
        <v>0</v>
      </c>
      <c r="H1347" s="114">
        <f t="shared" si="765"/>
        <v>0</v>
      </c>
      <c r="I1347" s="114">
        <f t="shared" si="765"/>
        <v>0</v>
      </c>
      <c r="J1347" s="114">
        <f t="shared" si="765"/>
        <v>0</v>
      </c>
      <c r="K1347" s="114">
        <f t="shared" si="765"/>
        <v>0</v>
      </c>
      <c r="L1347" s="114">
        <f t="shared" si="765"/>
        <v>0</v>
      </c>
      <c r="M1347" s="114">
        <f>IF(M1323&lt;&gt;0,M1345/M1346,0)</f>
        <v>0</v>
      </c>
      <c r="N1347" s="114">
        <f>IF(N1323&lt;&gt;0,N1345/N1346,0)</f>
        <v>0</v>
      </c>
      <c r="O1347" s="114">
        <f>IF(O1323&lt;&gt;0,O1345/O1346,0)</f>
        <v>0</v>
      </c>
      <c r="P1347" s="115"/>
      <c r="Q1347" s="23"/>
      <c r="R1347" s="116" t="s">
        <v>20</v>
      </c>
      <c r="S1347" s="92"/>
      <c r="T1347" s="23" t="str">
        <f>IF(COUNTIF('[3]Correpondance  PREPA MARG'!A:A,'Prépa marge'!C1347)=0,IF(U1346="démarque connue (valeur)","",T1346),'Prépa marge'!C1347)</f>
        <v/>
      </c>
      <c r="U1347" s="23" t="str">
        <f t="shared" si="734"/>
        <v/>
      </c>
      <c r="V1347" t="str">
        <f>IF(U1347="","",IF(U1347="CA HT",SUMIF('[3]Correpondance  PREPA MARG'!A:A,'Prépa marge'!T1347,'[3]Correpondance  PREPA MARG'!CO:CO),""))</f>
        <v/>
      </c>
      <c r="W1347" t="str">
        <f t="shared" si="730"/>
        <v/>
      </c>
      <c r="X1347" t="str">
        <f>IF(U1347="","",IF(AND(U1347="Marge ABACO (valeur)",X1341=""),SUMIF('[3]Correpondance  PREPA MARG'!A:A,'Prépa marge'!T1347,'[3]Correpondance  PREPA MARG'!DB:DB),""))</f>
        <v/>
      </c>
      <c r="Y1347" t="str">
        <f>IF(U1347="","",IF(U1347="Frais accessoires",SUMIF('[3]Correpondance  PREPA MARG'!A:A,'Prépa marge'!T1347,'[3]Correpondance  PREPA MARG'!AO:AO),""))</f>
        <v/>
      </c>
      <c r="Z1347" t="str">
        <f>IF(U1347="","",IF(U1347="Cotisation Centrale",SUMIF('[3]Correpondance  PREPA MARG'!A:A,'Prépa marge'!T1347,'[3]Correpondance  PREPA MARG'!BO:BO),""))</f>
        <v/>
      </c>
      <c r="AA1347" t="str">
        <f>IF(U1347="","",IF(U1347="CA HT REEL",SUMIF('[3]Correpondance  PREPA MARG'!A:A,'Prépa marge'!T1347,'[3]Correpondance  PREPA MARG'!AB:AB),""))</f>
        <v/>
      </c>
      <c r="AB1347" t="str">
        <f>IF(U1347="","",IF(U1347="CAMV REEL",SUMIF('[3]Correpondance  PREPA MARG'!A:A,'Prépa marge'!T1347,'[3]Correpondance  PREPA MARG'!BB:BB),""))</f>
        <v/>
      </c>
      <c r="AC1347" t="str">
        <f>IF(U1347="","",IF(U1347="démarque connue (valeur)",SUMIF('[3]Correpondance  PREPA MARG'!A:A,'Prépa marge'!T1347,'[3]Correpondance  PREPA MARG'!DO:DO),""))</f>
        <v/>
      </c>
      <c r="AD1347" s="2" t="str">
        <f t="shared" si="732"/>
        <v/>
      </c>
      <c r="AF1347" t="s">
        <v>20</v>
      </c>
    </row>
    <row r="1348" spans="1:32" ht="15.75" thickBot="1">
      <c r="A1348" s="23"/>
      <c r="B1348" s="23"/>
      <c r="C1348" s="117" t="s">
        <v>44</v>
      </c>
      <c r="D1348" s="119" t="s">
        <v>11</v>
      </c>
      <c r="E1348" s="119" t="s">
        <v>11</v>
      </c>
      <c r="F1348" s="119" t="s">
        <v>11</v>
      </c>
      <c r="G1348" s="119" t="s">
        <v>11</v>
      </c>
      <c r="H1348" s="119" t="s">
        <v>11</v>
      </c>
      <c r="I1348" s="119" t="s">
        <v>14</v>
      </c>
      <c r="J1348" s="119" t="s">
        <v>11</v>
      </c>
      <c r="K1348" s="119" t="s">
        <v>11</v>
      </c>
      <c r="L1348" s="119" t="s">
        <v>11</v>
      </c>
      <c r="M1348" s="119" t="s">
        <v>11</v>
      </c>
      <c r="N1348" s="119" t="s">
        <v>11</v>
      </c>
      <c r="O1348" s="119" t="s">
        <v>14</v>
      </c>
      <c r="P1348" s="120" t="s">
        <v>14</v>
      </c>
      <c r="Q1348" s="23"/>
      <c r="R1348" s="121" t="s">
        <v>20</v>
      </c>
      <c r="S1348" s="92"/>
      <c r="T1348" s="23" t="str">
        <f>IF(COUNTIF('[3]Correpondance  PREPA MARG'!A:A,'Prépa marge'!C1348)=0,IF(U1347="démarque connue (valeur)","",T1347),'Prépa marge'!C1348)</f>
        <v/>
      </c>
      <c r="U1348" s="23" t="str">
        <f t="shared" si="734"/>
        <v/>
      </c>
      <c r="V1348" t="str">
        <f>IF(U1348="","",IF(U1348="CA HT",SUMIF('[3]Correpondance  PREPA MARG'!A:A,'Prépa marge'!T1348,'[3]Correpondance  PREPA MARG'!CO:CO),""))</f>
        <v/>
      </c>
      <c r="W1348" t="str">
        <f t="shared" si="730"/>
        <v/>
      </c>
      <c r="X1348" t="str">
        <f>IF(U1348="","",IF(AND(U1348="Marge ABACO (valeur)",X1342=""),SUMIF('[3]Correpondance  PREPA MARG'!A:A,'Prépa marge'!T1348,'[3]Correpondance  PREPA MARG'!DB:DB),""))</f>
        <v/>
      </c>
      <c r="Y1348" t="str">
        <f>IF(U1348="","",IF(U1348="Frais accessoires",SUMIF('[3]Correpondance  PREPA MARG'!A:A,'Prépa marge'!T1348,'[3]Correpondance  PREPA MARG'!AO:AO),""))</f>
        <v/>
      </c>
      <c r="Z1348" t="str">
        <f>IF(U1348="","",IF(U1348="Cotisation Centrale",SUMIF('[3]Correpondance  PREPA MARG'!A:A,'Prépa marge'!T1348,'[3]Correpondance  PREPA MARG'!BO:BO),""))</f>
        <v/>
      </c>
      <c r="AA1348" t="str">
        <f>IF(U1348="","",IF(U1348="CA HT REEL",SUMIF('[3]Correpondance  PREPA MARG'!A:A,'Prépa marge'!T1348,'[3]Correpondance  PREPA MARG'!AB:AB),""))</f>
        <v/>
      </c>
      <c r="AB1348" t="str">
        <f>IF(U1348="","",IF(U1348="CAMV REEL",SUMIF('[3]Correpondance  PREPA MARG'!A:A,'Prépa marge'!T1348,'[3]Correpondance  PREPA MARG'!BB:BB),""))</f>
        <v/>
      </c>
      <c r="AC1348" t="str">
        <f>IF(U1348="","",IF(U1348="démarque connue (valeur)",SUMIF('[3]Correpondance  PREPA MARG'!A:A,'Prépa marge'!T1348,'[3]Correpondance  PREPA MARG'!DO:DO),""))</f>
        <v/>
      </c>
      <c r="AD1348" s="2" t="str">
        <f t="shared" si="732"/>
        <v/>
      </c>
      <c r="AF1348" t="s">
        <v>20</v>
      </c>
    </row>
    <row r="1349" spans="1:32">
      <c r="A1349" s="23"/>
      <c r="B1349" s="23"/>
      <c r="C1349" s="23"/>
      <c r="D1349" s="23"/>
      <c r="E1349" s="23"/>
      <c r="F1349" s="23"/>
      <c r="G1349" s="23"/>
      <c r="H1349" s="23"/>
      <c r="I1349" s="23"/>
      <c r="J1349" s="23"/>
      <c r="K1349" s="23"/>
      <c r="L1349" s="23"/>
      <c r="M1349" s="23"/>
      <c r="N1349" s="23"/>
      <c r="O1349" s="23"/>
      <c r="P1349" s="23"/>
      <c r="Q1349" s="23"/>
      <c r="R1349" s="29" t="s">
        <v>20</v>
      </c>
      <c r="S1349" s="92"/>
      <c r="T1349" s="23" t="str">
        <f>IF(COUNTIF('[3]Correpondance  PREPA MARG'!A:A,'Prépa marge'!C1349)=0,IF(U1348="démarque connue (valeur)","",T1348),'Prépa marge'!C1349)</f>
        <v/>
      </c>
      <c r="U1349" s="23" t="str">
        <f t="shared" si="734"/>
        <v/>
      </c>
      <c r="V1349" t="str">
        <f>IF(U1349="","",IF(U1349="CA HT",SUMIF('[3]Correpondance  PREPA MARG'!A:A,'Prépa marge'!T1349,'[3]Correpondance  PREPA MARG'!CO:CO),""))</f>
        <v/>
      </c>
      <c r="W1349" t="str">
        <f t="shared" si="730"/>
        <v/>
      </c>
      <c r="X1349" t="str">
        <f>IF(U1349="","",IF(AND(U1349="Marge ABACO (valeur)",X1343=""),SUMIF('[3]Correpondance  PREPA MARG'!A:A,'Prépa marge'!T1349,'[3]Correpondance  PREPA MARG'!DB:DB),""))</f>
        <v/>
      </c>
      <c r="Y1349" t="str">
        <f>IF(U1349="","",IF(U1349="Frais accessoires",SUMIF('[3]Correpondance  PREPA MARG'!A:A,'Prépa marge'!T1349,'[3]Correpondance  PREPA MARG'!AO:AO),""))</f>
        <v/>
      </c>
      <c r="Z1349" t="str">
        <f>IF(U1349="","",IF(U1349="Cotisation Centrale",SUMIF('[3]Correpondance  PREPA MARG'!A:A,'Prépa marge'!T1349,'[3]Correpondance  PREPA MARG'!BO:BO),""))</f>
        <v/>
      </c>
      <c r="AA1349" t="str">
        <f>IF(U1349="","",IF(U1349="CA HT REEL",SUMIF('[3]Correpondance  PREPA MARG'!A:A,'Prépa marge'!T1349,'[3]Correpondance  PREPA MARG'!AB:AB),""))</f>
        <v/>
      </c>
      <c r="AB1349" t="str">
        <f>IF(U1349="","",IF(U1349="CAMV REEL",SUMIF('[3]Correpondance  PREPA MARG'!A:A,'Prépa marge'!T1349,'[3]Correpondance  PREPA MARG'!BB:BB),""))</f>
        <v/>
      </c>
      <c r="AC1349" t="str">
        <f>IF(U1349="","",IF(U1349="démarque connue (valeur)",SUMIF('[3]Correpondance  PREPA MARG'!A:A,'Prépa marge'!T1349,'[3]Correpondance  PREPA MARG'!DO:DO),""))</f>
        <v/>
      </c>
      <c r="AD1349" s="2" t="str">
        <f t="shared" si="732"/>
        <v/>
      </c>
      <c r="AF1349" t="s">
        <v>20</v>
      </c>
    </row>
    <row r="1350" spans="1:32">
      <c r="A1350" s="23"/>
      <c r="B1350" s="23"/>
      <c r="C1350" s="24" t="str">
        <f>[2]Rens!$C$48</f>
        <v>Manège à bijoux</v>
      </c>
      <c r="D1350" s="26">
        <f>+D1308</f>
        <v>41943</v>
      </c>
      <c r="E1350" s="26">
        <f t="shared" ref="E1350:L1350" si="766">DATE(YEAR(D1350),MONTH(D1350)+2,0)</f>
        <v>41973</v>
      </c>
      <c r="F1350" s="26">
        <f t="shared" si="766"/>
        <v>42004</v>
      </c>
      <c r="G1350" s="26">
        <f t="shared" si="766"/>
        <v>42035</v>
      </c>
      <c r="H1350" s="26">
        <f t="shared" si="766"/>
        <v>42063</v>
      </c>
      <c r="I1350" s="26">
        <f t="shared" si="766"/>
        <v>42094</v>
      </c>
      <c r="J1350" s="26">
        <f t="shared" si="766"/>
        <v>42124</v>
      </c>
      <c r="K1350" s="26">
        <f t="shared" si="766"/>
        <v>42155</v>
      </c>
      <c r="L1350" s="26">
        <f t="shared" si="766"/>
        <v>42185</v>
      </c>
      <c r="M1350" s="26">
        <f>DATE(YEAR(L1350),MONTH(L1350)+2,0)</f>
        <v>42216</v>
      </c>
      <c r="N1350" s="26">
        <f>DATE(YEAR(M1350),MONTH(M1350)+2,0)</f>
        <v>42247</v>
      </c>
      <c r="O1350" s="26">
        <f>DATE(YEAR(N1350),MONTH(N1350)+2,0)</f>
        <v>42277</v>
      </c>
      <c r="P1350" s="27" t="s">
        <v>16</v>
      </c>
      <c r="Q1350" s="23"/>
      <c r="R1350" s="28" t="s">
        <v>20</v>
      </c>
      <c r="S1350" s="23"/>
      <c r="T1350" s="23" t="str">
        <f>IF(COUNTIF('[3]Correpondance  PREPA MARG'!A:A,'Prépa marge'!C1350)=0,IF(U1349="démarque connue (valeur)","",T1349),'Prépa marge'!C1350)</f>
        <v>Manège à bijoux</v>
      </c>
      <c r="U1350" s="23" t="str">
        <f t="shared" si="734"/>
        <v/>
      </c>
      <c r="V1350" t="str">
        <f>IF(U1350="","",IF(U1350="CA HT",SUMIF('[3]Correpondance  PREPA MARG'!A:A,'Prépa marge'!T1350,'[3]Correpondance  PREPA MARG'!CO:CO),""))</f>
        <v/>
      </c>
      <c r="W1350" t="str">
        <f t="shared" si="730"/>
        <v/>
      </c>
      <c r="X1350" t="str">
        <f>IF(U1350="","",IF(AND(U1350="Marge ABACO (valeur)",X1344=""),SUMIF('[3]Correpondance  PREPA MARG'!A:A,'Prépa marge'!T1350,'[3]Correpondance  PREPA MARG'!DB:DB),""))</f>
        <v/>
      </c>
      <c r="Y1350" t="str">
        <f>IF(U1350="","",IF(U1350="Frais accessoires",SUMIF('[3]Correpondance  PREPA MARG'!A:A,'Prépa marge'!T1350,'[3]Correpondance  PREPA MARG'!AO:AO),""))</f>
        <v/>
      </c>
      <c r="Z1350" t="str">
        <f>IF(U1350="","",IF(U1350="Cotisation Centrale",SUMIF('[3]Correpondance  PREPA MARG'!A:A,'Prépa marge'!T1350,'[3]Correpondance  PREPA MARG'!BO:BO),""))</f>
        <v/>
      </c>
      <c r="AA1350" t="str">
        <f>IF(U1350="","",IF(U1350="CA HT REEL",SUMIF('[3]Correpondance  PREPA MARG'!A:A,'Prépa marge'!T1350,'[3]Correpondance  PREPA MARG'!AB:AB),""))</f>
        <v/>
      </c>
      <c r="AB1350" t="str">
        <f>IF(U1350="","",IF(U1350="CAMV REEL",SUMIF('[3]Correpondance  PREPA MARG'!A:A,'Prépa marge'!T1350,'[3]Correpondance  PREPA MARG'!BB:BB),""))</f>
        <v/>
      </c>
      <c r="AC1350" t="str">
        <f>IF(U1350="","",IF(U1350="démarque connue (valeur)",SUMIF('[3]Correpondance  PREPA MARG'!A:A,'Prépa marge'!T1350,'[3]Correpondance  PREPA MARG'!DO:DO),""))</f>
        <v/>
      </c>
      <c r="AD1350" s="2" t="str">
        <f t="shared" si="732"/>
        <v/>
      </c>
      <c r="AF1350" t="s">
        <v>20</v>
      </c>
    </row>
    <row r="1351" spans="1:32">
      <c r="A1351" s="23"/>
      <c r="B1351" s="23"/>
      <c r="C1351" s="23"/>
      <c r="D1351" s="23"/>
      <c r="E1351" s="23"/>
      <c r="F1351" s="23"/>
      <c r="G1351" s="23"/>
      <c r="H1351" s="23"/>
      <c r="I1351" s="23"/>
      <c r="J1351" s="23"/>
      <c r="K1351" s="23"/>
      <c r="L1351" s="23"/>
      <c r="M1351" s="23"/>
      <c r="N1351" s="23"/>
      <c r="O1351" s="23"/>
      <c r="P1351" s="23"/>
      <c r="Q1351" s="23"/>
      <c r="R1351" s="29" t="s">
        <v>20</v>
      </c>
      <c r="S1351" s="23"/>
      <c r="T1351" s="23" t="str">
        <f>IF(COUNTIF('[3]Correpondance  PREPA MARG'!A:A,'Prépa marge'!C1351)=0,IF(U1350="démarque connue (valeur)","",T1350),'Prépa marge'!C1351)</f>
        <v>Manège à bijoux</v>
      </c>
      <c r="U1351" s="23" t="str">
        <f t="shared" si="734"/>
        <v/>
      </c>
      <c r="V1351" t="str">
        <f>IF(U1351="","",IF(U1351="CA HT",SUMIF('[3]Correpondance  PREPA MARG'!A:A,'Prépa marge'!T1351,'[3]Correpondance  PREPA MARG'!CO:CO),""))</f>
        <v/>
      </c>
      <c r="W1351" t="str">
        <f t="shared" ref="W1351:W1414" si="767">IF(AND(V1350&lt;&gt;"",X1352&lt;&gt;""),V1350-X1352,"")</f>
        <v/>
      </c>
      <c r="X1351" t="str">
        <f>IF(U1351="","",IF(AND(U1351="Marge ABACO (valeur)",X1345=""),SUMIF('[3]Correpondance  PREPA MARG'!A:A,'Prépa marge'!T1351,'[3]Correpondance  PREPA MARG'!DB:DB),""))</f>
        <v/>
      </c>
      <c r="Y1351" t="str">
        <f>IF(U1351="","",IF(U1351="Frais accessoires",SUMIF('[3]Correpondance  PREPA MARG'!A:A,'Prépa marge'!T1351,'[3]Correpondance  PREPA MARG'!AO:AO),""))</f>
        <v/>
      </c>
      <c r="Z1351" t="str">
        <f>IF(U1351="","",IF(U1351="Cotisation Centrale",SUMIF('[3]Correpondance  PREPA MARG'!A:A,'Prépa marge'!T1351,'[3]Correpondance  PREPA MARG'!BO:BO),""))</f>
        <v/>
      </c>
      <c r="AA1351" t="str">
        <f>IF(U1351="","",IF(U1351="CA HT REEL",SUMIF('[3]Correpondance  PREPA MARG'!A:A,'Prépa marge'!T1351,'[3]Correpondance  PREPA MARG'!AB:AB),""))</f>
        <v/>
      </c>
      <c r="AB1351" t="str">
        <f>IF(U1351="","",IF(U1351="CAMV REEL",SUMIF('[3]Correpondance  PREPA MARG'!A:A,'Prépa marge'!T1351,'[3]Correpondance  PREPA MARG'!BB:BB),""))</f>
        <v/>
      </c>
      <c r="AC1351" t="str">
        <f>IF(U1351="","",IF(U1351="démarque connue (valeur)",SUMIF('[3]Correpondance  PREPA MARG'!A:A,'Prépa marge'!T1351,'[3]Correpondance  PREPA MARG'!DO:DO),""))</f>
        <v/>
      </c>
      <c r="AD1351" s="2" t="str">
        <f t="shared" si="732"/>
        <v/>
      </c>
      <c r="AF1351" t="s">
        <v>20</v>
      </c>
    </row>
    <row r="1352" spans="1:32" ht="15.75" thickBot="1">
      <c r="A1352" s="23"/>
      <c r="B1352" s="23"/>
      <c r="C1352" s="30" t="s">
        <v>18</v>
      </c>
      <c r="D1352" s="31"/>
      <c r="E1352" s="31"/>
      <c r="F1352" s="31"/>
      <c r="G1352" s="31"/>
      <c r="H1352" s="31"/>
      <c r="I1352" s="31"/>
      <c r="J1352" s="31"/>
      <c r="K1352" s="31"/>
      <c r="L1352" s="31"/>
      <c r="M1352" s="31"/>
      <c r="N1352" s="31"/>
      <c r="O1352" s="31"/>
      <c r="P1352" s="32"/>
      <c r="Q1352" s="23"/>
      <c r="R1352" s="33" t="s">
        <v>20</v>
      </c>
      <c r="S1352" s="23"/>
      <c r="T1352" s="23" t="str">
        <f>IF(COUNTIF('[3]Correpondance  PREPA MARG'!A:A,'Prépa marge'!C1352)=0,IF(U1351="démarque connue (valeur)","",T1351),'Prépa marge'!C1352)</f>
        <v>Manège à bijoux</v>
      </c>
      <c r="U1352" s="23" t="str">
        <f t="shared" si="734"/>
        <v/>
      </c>
      <c r="V1352" t="str">
        <f>IF(U1352="","",IF(U1352="CA HT",SUMIF('[3]Correpondance  PREPA MARG'!A:A,'Prépa marge'!T1352,'[3]Correpondance  PREPA MARG'!CO:CO),""))</f>
        <v/>
      </c>
      <c r="W1352" t="str">
        <f t="shared" si="767"/>
        <v/>
      </c>
      <c r="X1352" t="str">
        <f>IF(U1352="","",IF(AND(U1352="Marge ABACO (valeur)",X1346=""),SUMIF('[3]Correpondance  PREPA MARG'!A:A,'Prépa marge'!T1352,'[3]Correpondance  PREPA MARG'!DB:DB),""))</f>
        <v/>
      </c>
      <c r="Y1352" t="str">
        <f>IF(U1352="","",IF(U1352="Frais accessoires",SUMIF('[3]Correpondance  PREPA MARG'!A:A,'Prépa marge'!T1352,'[3]Correpondance  PREPA MARG'!AO:AO),""))</f>
        <v/>
      </c>
      <c r="Z1352" t="str">
        <f>IF(U1352="","",IF(U1352="Cotisation Centrale",SUMIF('[3]Correpondance  PREPA MARG'!A:A,'Prépa marge'!T1352,'[3]Correpondance  PREPA MARG'!BO:BO),""))</f>
        <v/>
      </c>
      <c r="AA1352" t="str">
        <f>IF(U1352="","",IF(U1352="CA HT REEL",SUMIF('[3]Correpondance  PREPA MARG'!A:A,'Prépa marge'!T1352,'[3]Correpondance  PREPA MARG'!AB:AB),""))</f>
        <v/>
      </c>
      <c r="AB1352" t="str">
        <f>IF(U1352="","",IF(U1352="CAMV REEL",SUMIF('[3]Correpondance  PREPA MARG'!A:A,'Prépa marge'!T1352,'[3]Correpondance  PREPA MARG'!BB:BB),""))</f>
        <v/>
      </c>
      <c r="AC1352" t="str">
        <f>IF(U1352="","",IF(U1352="démarque connue (valeur)",SUMIF('[3]Correpondance  PREPA MARG'!A:A,'Prépa marge'!T1352,'[3]Correpondance  PREPA MARG'!DO:DO),""))</f>
        <v/>
      </c>
      <c r="AD1352" s="2" t="str">
        <f t="shared" si="732"/>
        <v/>
      </c>
      <c r="AF1352" t="s">
        <v>20</v>
      </c>
    </row>
    <row r="1353" spans="1:32">
      <c r="A1353" s="23"/>
      <c r="B1353" s="23"/>
      <c r="C1353" s="34" t="s">
        <v>0</v>
      </c>
      <c r="D1353" s="35"/>
      <c r="E1353" s="36"/>
      <c r="F1353" s="36"/>
      <c r="G1353" s="36"/>
      <c r="H1353" s="36"/>
      <c r="I1353" s="36"/>
      <c r="J1353" s="36"/>
      <c r="K1353" s="36"/>
      <c r="L1353" s="36"/>
      <c r="M1353" s="36"/>
      <c r="N1353" s="36"/>
      <c r="O1353" s="37"/>
      <c r="P1353" s="38">
        <f>SUM(D1353:O1353)</f>
        <v>0</v>
      </c>
      <c r="Q1353" s="23"/>
      <c r="R1353" s="39">
        <v>23250</v>
      </c>
      <c r="S1353" s="23"/>
      <c r="T1353" s="23" t="str">
        <f>IF(COUNTIF('[3]Correpondance  PREPA MARG'!A:A,'Prépa marge'!C1353)=0,IF(U1352="démarque connue (valeur)","",T1352),'Prépa marge'!C1353)</f>
        <v>Manège à bijoux</v>
      </c>
      <c r="U1353" s="23" t="str">
        <f t="shared" si="734"/>
        <v>CA HT</v>
      </c>
      <c r="V1353">
        <f ca="1">IF(U1353="","",IF(U1353="CA HT",SUMIF('[3]Correpondance  PREPA MARG'!A:A,'Prépa marge'!T1353,'[3]Correpondance  PREPA MARG'!CO:CO),""))</f>
        <v>0</v>
      </c>
      <c r="W1353" t="str">
        <f t="shared" si="767"/>
        <v/>
      </c>
      <c r="X1353" t="str">
        <f>IF(U1353="","",IF(AND(U1353="Marge ABACO (valeur)",X1347=""),SUMIF('[3]Correpondance  PREPA MARG'!A:A,'Prépa marge'!T1353,'[3]Correpondance  PREPA MARG'!DB:DB),""))</f>
        <v/>
      </c>
      <c r="Y1353" t="str">
        <f>IF(U1353="","",IF(U1353="Frais accessoires",SUMIF('[3]Correpondance  PREPA MARG'!A:A,'Prépa marge'!T1353,'[3]Correpondance  PREPA MARG'!AO:AO),""))</f>
        <v/>
      </c>
      <c r="Z1353" t="str">
        <f>IF(U1353="","",IF(U1353="Cotisation Centrale",SUMIF('[3]Correpondance  PREPA MARG'!A:A,'Prépa marge'!T1353,'[3]Correpondance  PREPA MARG'!BO:BO),""))</f>
        <v/>
      </c>
      <c r="AA1353" t="str">
        <f>IF(U1353="","",IF(U1353="CA HT REEL",SUMIF('[3]Correpondance  PREPA MARG'!A:A,'Prépa marge'!T1353,'[3]Correpondance  PREPA MARG'!AB:AB),""))</f>
        <v/>
      </c>
      <c r="AB1353" t="str">
        <f>IF(U1353="","",IF(U1353="CAMV REEL",SUMIF('[3]Correpondance  PREPA MARG'!A:A,'Prépa marge'!T1353,'[3]Correpondance  PREPA MARG'!BB:BB),""))</f>
        <v/>
      </c>
      <c r="AC1353" t="str">
        <f>IF(U1353="","",IF(U1353="démarque connue (valeur)",SUMIF('[3]Correpondance  PREPA MARG'!A:A,'Prépa marge'!T1353,'[3]Correpondance  PREPA MARG'!DO:DO),""))</f>
        <v/>
      </c>
      <c r="AD1353" s="2" t="str">
        <f t="shared" ca="1" si="732"/>
        <v/>
      </c>
      <c r="AF1353">
        <v>24685</v>
      </c>
    </row>
    <row r="1354" spans="1:32" ht="15.75" thickBot="1">
      <c r="A1354" s="23"/>
      <c r="B1354" s="23"/>
      <c r="C1354" s="40" t="s">
        <v>1</v>
      </c>
      <c r="D1354" s="41"/>
      <c r="E1354" s="42"/>
      <c r="F1354" s="42"/>
      <c r="G1354" s="42"/>
      <c r="H1354" s="42"/>
      <c r="I1354" s="42"/>
      <c r="J1354" s="42"/>
      <c r="K1354" s="42"/>
      <c r="L1354" s="42"/>
      <c r="M1354" s="42"/>
      <c r="N1354" s="42"/>
      <c r="O1354" s="43"/>
      <c r="P1354" s="44">
        <f>SUM(D1354:O1354)</f>
        <v>0</v>
      </c>
      <c r="Q1354" s="23"/>
      <c r="R1354" s="45">
        <v>15700</v>
      </c>
      <c r="S1354" s="23"/>
      <c r="T1354" s="23" t="str">
        <f>IF(COUNTIF('[3]Correpondance  PREPA MARG'!A:A,'Prépa marge'!C1354)=0,IF(U1353="démarque connue (valeur)","",T1353),'Prépa marge'!C1354)</f>
        <v>Manège à bijoux</v>
      </c>
      <c r="U1354" s="23" t="str">
        <f t="shared" si="734"/>
        <v>PRMV ABACO</v>
      </c>
      <c r="V1354" t="str">
        <f>IF(U1354="","",IF(U1354="CA HT",SUMIF('[3]Correpondance  PREPA MARG'!A:A,'Prépa marge'!T1354,'[3]Correpondance  PREPA MARG'!CO:CO),""))</f>
        <v/>
      </c>
      <c r="W1354">
        <f t="shared" ca="1" si="767"/>
        <v>0</v>
      </c>
      <c r="X1354" t="str">
        <f>IF(U1354="","",IF(AND(U1354="Marge ABACO (valeur)",X1348=""),SUMIF('[3]Correpondance  PREPA MARG'!A:A,'Prépa marge'!T1354,'[3]Correpondance  PREPA MARG'!DB:DB),""))</f>
        <v/>
      </c>
      <c r="Y1354" t="str">
        <f>IF(U1354="","",IF(U1354="Frais accessoires",SUMIF('[3]Correpondance  PREPA MARG'!A:A,'Prépa marge'!T1354,'[3]Correpondance  PREPA MARG'!AO:AO),""))</f>
        <v/>
      </c>
      <c r="Z1354" t="str">
        <f>IF(U1354="","",IF(U1354="Cotisation Centrale",SUMIF('[3]Correpondance  PREPA MARG'!A:A,'Prépa marge'!T1354,'[3]Correpondance  PREPA MARG'!BO:BO),""))</f>
        <v/>
      </c>
      <c r="AA1354" t="str">
        <f>IF(U1354="","",IF(U1354="CA HT REEL",SUMIF('[3]Correpondance  PREPA MARG'!A:A,'Prépa marge'!T1354,'[3]Correpondance  PREPA MARG'!AB:AB),""))</f>
        <v/>
      </c>
      <c r="AB1354" t="str">
        <f>IF(U1354="","",IF(U1354="CAMV REEL",SUMIF('[3]Correpondance  PREPA MARG'!A:A,'Prépa marge'!T1354,'[3]Correpondance  PREPA MARG'!BB:BB),""))</f>
        <v/>
      </c>
      <c r="AC1354" t="str">
        <f>IF(U1354="","",IF(U1354="démarque connue (valeur)",SUMIF('[3]Correpondance  PREPA MARG'!A:A,'Prépa marge'!T1354,'[3]Correpondance  PREPA MARG'!DO:DO),""))</f>
        <v/>
      </c>
      <c r="AD1354" s="2" t="str">
        <f t="shared" ca="1" si="732"/>
        <v/>
      </c>
      <c r="AF1354">
        <v>16700</v>
      </c>
    </row>
    <row r="1355" spans="1:32">
      <c r="A1355" s="23"/>
      <c r="B1355" s="23"/>
      <c r="C1355" s="46" t="s">
        <v>19</v>
      </c>
      <c r="D1355" s="47">
        <f t="shared" ref="D1355:L1355" si="768">D1353-D1354</f>
        <v>0</v>
      </c>
      <c r="E1355" s="47">
        <f t="shared" si="768"/>
        <v>0</v>
      </c>
      <c r="F1355" s="47">
        <f t="shared" si="768"/>
        <v>0</v>
      </c>
      <c r="G1355" s="47">
        <f t="shared" si="768"/>
        <v>0</v>
      </c>
      <c r="H1355" s="47">
        <f t="shared" si="768"/>
        <v>0</v>
      </c>
      <c r="I1355" s="47">
        <f t="shared" si="768"/>
        <v>0</v>
      </c>
      <c r="J1355" s="47">
        <f t="shared" si="768"/>
        <v>0</v>
      </c>
      <c r="K1355" s="47">
        <f t="shared" si="768"/>
        <v>0</v>
      </c>
      <c r="L1355" s="47">
        <f t="shared" si="768"/>
        <v>0</v>
      </c>
      <c r="M1355" s="47">
        <f>M1353-M1354</f>
        <v>0</v>
      </c>
      <c r="N1355" s="47">
        <f>N1353-N1354</f>
        <v>0</v>
      </c>
      <c r="O1355" s="47">
        <f>O1353-O1354</f>
        <v>0</v>
      </c>
      <c r="P1355" s="48">
        <f>P1353-P1354</f>
        <v>0</v>
      </c>
      <c r="Q1355" s="23"/>
      <c r="R1355" s="49" t="s">
        <v>20</v>
      </c>
      <c r="S1355" s="23"/>
      <c r="T1355" s="23" t="str">
        <f>IF(COUNTIF('[3]Correpondance  PREPA MARG'!A:A,'Prépa marge'!C1355)=0,IF(U1354="démarque connue (valeur)","",T1354),'Prépa marge'!C1355)</f>
        <v>Manège à bijoux</v>
      </c>
      <c r="U1355" s="23" t="str">
        <f t="shared" si="734"/>
        <v>Marge ABACO (valeur)</v>
      </c>
      <c r="V1355" t="str">
        <f>IF(U1355="","",IF(U1355="CA HT",SUMIF('[3]Correpondance  PREPA MARG'!A:A,'Prépa marge'!T1355,'[3]Correpondance  PREPA MARG'!CO:CO),""))</f>
        <v/>
      </c>
      <c r="W1355" t="str">
        <f t="shared" si="767"/>
        <v/>
      </c>
      <c r="X1355">
        <f ca="1">IF(U1355="","",IF(AND(U1355="Marge ABACO (valeur)",X1349=""),SUMIF('[3]Correpondance  PREPA MARG'!A:A,'Prépa marge'!T1355,'[3]Correpondance  PREPA MARG'!DB:DB),""))</f>
        <v>0</v>
      </c>
      <c r="Y1355" t="str">
        <f>IF(U1355="","",IF(U1355="Frais accessoires",SUMIF('[3]Correpondance  PREPA MARG'!A:A,'Prépa marge'!T1355,'[3]Correpondance  PREPA MARG'!AO:AO),""))</f>
        <v/>
      </c>
      <c r="Z1355" t="str">
        <f>IF(U1355="","",IF(U1355="Cotisation Centrale",SUMIF('[3]Correpondance  PREPA MARG'!A:A,'Prépa marge'!T1355,'[3]Correpondance  PREPA MARG'!BO:BO),""))</f>
        <v/>
      </c>
      <c r="AA1355" t="str">
        <f>IF(U1355="","",IF(U1355="CA HT REEL",SUMIF('[3]Correpondance  PREPA MARG'!A:A,'Prépa marge'!T1355,'[3]Correpondance  PREPA MARG'!AB:AB),""))</f>
        <v/>
      </c>
      <c r="AB1355" t="str">
        <f>IF(U1355="","",IF(U1355="CAMV REEL",SUMIF('[3]Correpondance  PREPA MARG'!A:A,'Prépa marge'!T1355,'[3]Correpondance  PREPA MARG'!BB:BB),""))</f>
        <v/>
      </c>
      <c r="AC1355" t="str">
        <f>IF(U1355="","",IF(U1355="démarque connue (valeur)",SUMIF('[3]Correpondance  PREPA MARG'!A:A,'Prépa marge'!T1355,'[3]Correpondance  PREPA MARG'!DO:DO),""))</f>
        <v/>
      </c>
      <c r="AD1355" s="2" t="str">
        <f t="shared" ref="AD1355:AD1418" ca="1" si="769">IF(SUM(V1355:AC1355)=0,"",IF(U1355="Marge ABACO (valeur)","",SUM(V1355:AC1355)-P1355))</f>
        <v/>
      </c>
      <c r="AF1355" t="s">
        <v>20</v>
      </c>
    </row>
    <row r="1356" spans="1:32" ht="15.75" thickBot="1">
      <c r="A1356" s="23"/>
      <c r="B1356" s="23"/>
      <c r="C1356" s="50" t="s">
        <v>21</v>
      </c>
      <c r="D1356" s="51">
        <f t="shared" ref="D1356:L1356" si="770">IF(D1353=0,0,D1355/D1353)</f>
        <v>0</v>
      </c>
      <c r="E1356" s="51">
        <f t="shared" si="770"/>
        <v>0</v>
      </c>
      <c r="F1356" s="51">
        <f t="shared" si="770"/>
        <v>0</v>
      </c>
      <c r="G1356" s="51">
        <f t="shared" si="770"/>
        <v>0</v>
      </c>
      <c r="H1356" s="51">
        <f t="shared" si="770"/>
        <v>0</v>
      </c>
      <c r="I1356" s="51">
        <f t="shared" si="770"/>
        <v>0</v>
      </c>
      <c r="J1356" s="51">
        <f t="shared" si="770"/>
        <v>0</v>
      </c>
      <c r="K1356" s="51">
        <f t="shared" si="770"/>
        <v>0</v>
      </c>
      <c r="L1356" s="51">
        <f t="shared" si="770"/>
        <v>0</v>
      </c>
      <c r="M1356" s="51">
        <f>IF(M1353=0,0,M1355/M1353)</f>
        <v>0</v>
      </c>
      <c r="N1356" s="51">
        <f>IF(N1353=0,0,N1355/N1353)</f>
        <v>0</v>
      </c>
      <c r="O1356" s="51">
        <f>IF(O1353=0,0,O1355/O1353)</f>
        <v>0</v>
      </c>
      <c r="P1356" s="52">
        <f>IF(P1353=0,0,P1355/P1353)</f>
        <v>0</v>
      </c>
      <c r="Q1356" s="23"/>
      <c r="R1356" s="53" t="s">
        <v>20</v>
      </c>
      <c r="S1356" s="23"/>
      <c r="T1356" s="23" t="str">
        <f>IF(COUNTIF('[3]Correpondance  PREPA MARG'!A:A,'Prépa marge'!C1356)=0,IF(U1355="démarque connue (valeur)","",T1355),'Prépa marge'!C1356)</f>
        <v>Manège à bijoux</v>
      </c>
      <c r="U1356" s="23" t="str">
        <f t="shared" ref="U1356:U1419" si="771">IF(OR(C1356="CA HT",C1356="PRMV ABACO",C1356="Frais accessoires",C1356="Cotisation Centrale",C1356="CA HT REEL",C1356="CAMV REEL",C1356="démarque connue (valeur)",C1356="Marge ABACO (valeur)"),C1356,"")</f>
        <v/>
      </c>
      <c r="V1356" t="str">
        <f>IF(U1356="","",IF(U1356="CA HT",SUMIF('[3]Correpondance  PREPA MARG'!A:A,'Prépa marge'!T1356,'[3]Correpondance  PREPA MARG'!CO:CO),""))</f>
        <v/>
      </c>
      <c r="W1356" t="str">
        <f t="shared" si="767"/>
        <v/>
      </c>
      <c r="X1356" t="str">
        <f>IF(U1356="","",IF(AND(U1356="Marge ABACO (valeur)",X1350=""),SUMIF('[3]Correpondance  PREPA MARG'!A:A,'Prépa marge'!T1356,'[3]Correpondance  PREPA MARG'!DB:DB),""))</f>
        <v/>
      </c>
      <c r="Y1356" t="str">
        <f>IF(U1356="","",IF(U1356="Frais accessoires",SUMIF('[3]Correpondance  PREPA MARG'!A:A,'Prépa marge'!T1356,'[3]Correpondance  PREPA MARG'!AO:AO),""))</f>
        <v/>
      </c>
      <c r="Z1356" t="str">
        <f>IF(U1356="","",IF(U1356="Cotisation Centrale",SUMIF('[3]Correpondance  PREPA MARG'!A:A,'Prépa marge'!T1356,'[3]Correpondance  PREPA MARG'!BO:BO),""))</f>
        <v/>
      </c>
      <c r="AA1356" t="str">
        <f>IF(U1356="","",IF(U1356="CA HT REEL",SUMIF('[3]Correpondance  PREPA MARG'!A:A,'Prépa marge'!T1356,'[3]Correpondance  PREPA MARG'!AB:AB),""))</f>
        <v/>
      </c>
      <c r="AB1356" t="str">
        <f>IF(U1356="","",IF(U1356="CAMV REEL",SUMIF('[3]Correpondance  PREPA MARG'!A:A,'Prépa marge'!T1356,'[3]Correpondance  PREPA MARG'!BB:BB),""))</f>
        <v/>
      </c>
      <c r="AC1356" t="str">
        <f>IF(U1356="","",IF(U1356="démarque connue (valeur)",SUMIF('[3]Correpondance  PREPA MARG'!A:A,'Prépa marge'!T1356,'[3]Correpondance  PREPA MARG'!DO:DO),""))</f>
        <v/>
      </c>
      <c r="AD1356" s="2" t="str">
        <f t="shared" si="769"/>
        <v/>
      </c>
      <c r="AF1356" t="s">
        <v>20</v>
      </c>
    </row>
    <row r="1357" spans="1:32">
      <c r="A1357" s="23"/>
      <c r="B1357" s="23"/>
      <c r="C1357" s="54" t="s">
        <v>3</v>
      </c>
      <c r="D1357" s="35"/>
      <c r="E1357" s="36"/>
      <c r="F1357" s="36"/>
      <c r="G1357" s="36"/>
      <c r="H1357" s="36"/>
      <c r="I1357" s="55"/>
      <c r="J1357" s="55"/>
      <c r="K1357" s="36"/>
      <c r="L1357" s="36"/>
      <c r="M1357" s="36"/>
      <c r="N1357" s="36"/>
      <c r="O1357" s="37"/>
      <c r="P1357" s="56">
        <f>SUM(D1357:O1357)</f>
        <v>0</v>
      </c>
      <c r="Q1357" s="23"/>
      <c r="R1357" s="57">
        <v>-1555.02</v>
      </c>
      <c r="S1357" s="23"/>
      <c r="T1357" s="23" t="str">
        <f>IF(COUNTIF('[3]Correpondance  PREPA MARG'!A:A,'Prépa marge'!C1357)=0,IF(U1356="démarque connue (valeur)","",T1356),'Prépa marge'!C1357)</f>
        <v>Manège à bijoux</v>
      </c>
      <c r="U1357" s="23" t="str">
        <f t="shared" si="771"/>
        <v>Frais accessoires</v>
      </c>
      <c r="V1357" t="str">
        <f>IF(U1357="","",IF(U1357="CA HT",SUMIF('[3]Correpondance  PREPA MARG'!A:A,'Prépa marge'!T1357,'[3]Correpondance  PREPA MARG'!CO:CO),""))</f>
        <v/>
      </c>
      <c r="W1357" t="str">
        <f t="shared" si="767"/>
        <v/>
      </c>
      <c r="X1357" t="str">
        <f>IF(U1357="","",IF(AND(U1357="Marge ABACO (valeur)",X1351=""),SUMIF('[3]Correpondance  PREPA MARG'!A:A,'Prépa marge'!T1357,'[3]Correpondance  PREPA MARG'!DB:DB),""))</f>
        <v/>
      </c>
      <c r="Y1357">
        <f ca="1">IF(U1357="","",IF(U1357="Frais accessoires",SUMIF('[3]Correpondance  PREPA MARG'!A:A,'Prépa marge'!T1357,'[3]Correpondance  PREPA MARG'!AO:AO),""))</f>
        <v>0</v>
      </c>
      <c r="Z1357" t="str">
        <f>IF(U1357="","",IF(U1357="Cotisation Centrale",SUMIF('[3]Correpondance  PREPA MARG'!A:A,'Prépa marge'!T1357,'[3]Correpondance  PREPA MARG'!BO:BO),""))</f>
        <v/>
      </c>
      <c r="AA1357" t="str">
        <f>IF(U1357="","",IF(U1357="CA HT REEL",SUMIF('[3]Correpondance  PREPA MARG'!A:A,'Prépa marge'!T1357,'[3]Correpondance  PREPA MARG'!AB:AB),""))</f>
        <v/>
      </c>
      <c r="AB1357" t="str">
        <f>IF(U1357="","",IF(U1357="CAMV REEL",SUMIF('[3]Correpondance  PREPA MARG'!A:A,'Prépa marge'!T1357,'[3]Correpondance  PREPA MARG'!BB:BB),""))</f>
        <v/>
      </c>
      <c r="AC1357" t="str">
        <f>IF(U1357="","",IF(U1357="démarque connue (valeur)",SUMIF('[3]Correpondance  PREPA MARG'!A:A,'Prépa marge'!T1357,'[3]Correpondance  PREPA MARG'!DO:DO),""))</f>
        <v/>
      </c>
      <c r="AD1357" s="2" t="str">
        <f t="shared" ca="1" si="769"/>
        <v/>
      </c>
      <c r="AF1357">
        <v>11.5</v>
      </c>
    </row>
    <row r="1358" spans="1:32" ht="15.75" thickBot="1">
      <c r="A1358" s="23"/>
      <c r="B1358" s="23"/>
      <c r="C1358" s="58" t="s">
        <v>4</v>
      </c>
      <c r="D1358" s="41"/>
      <c r="E1358" s="42"/>
      <c r="F1358" s="42"/>
      <c r="G1358" s="42"/>
      <c r="H1358" s="42"/>
      <c r="I1358" s="42"/>
      <c r="J1358" s="42"/>
      <c r="K1358" s="42"/>
      <c r="L1358" s="42"/>
      <c r="M1358" s="42"/>
      <c r="N1358" s="42"/>
      <c r="O1358" s="43"/>
      <c r="P1358" s="56">
        <f>SUM(D1358:O1358)</f>
        <v>0</v>
      </c>
      <c r="Q1358" s="23"/>
      <c r="R1358" s="57">
        <v>693.60000000000036</v>
      </c>
      <c r="S1358" s="23"/>
      <c r="T1358" s="23" t="str">
        <f>IF(COUNTIF('[3]Correpondance  PREPA MARG'!A:A,'Prépa marge'!C1358)=0,IF(U1357="démarque connue (valeur)","",T1357),'Prépa marge'!C1358)</f>
        <v>Manège à bijoux</v>
      </c>
      <c r="U1358" s="23" t="str">
        <f t="shared" si="771"/>
        <v>Cotisation Centrale</v>
      </c>
      <c r="V1358" t="str">
        <f>IF(U1358="","",IF(U1358="CA HT",SUMIF('[3]Correpondance  PREPA MARG'!A:A,'Prépa marge'!T1358,'[3]Correpondance  PREPA MARG'!CO:CO),""))</f>
        <v/>
      </c>
      <c r="W1358" t="str">
        <f t="shared" si="767"/>
        <v/>
      </c>
      <c r="X1358" t="str">
        <f>IF(U1358="","",IF(AND(U1358="Marge ABACO (valeur)",X1352=""),SUMIF('[3]Correpondance  PREPA MARG'!A:A,'Prépa marge'!T1358,'[3]Correpondance  PREPA MARG'!DB:DB),""))</f>
        <v/>
      </c>
      <c r="Y1358" t="str">
        <f>IF(U1358="","",IF(U1358="Frais accessoires",SUMIF('[3]Correpondance  PREPA MARG'!A:A,'Prépa marge'!T1358,'[3]Correpondance  PREPA MARG'!AO:AO),""))</f>
        <v/>
      </c>
      <c r="Z1358">
        <f ca="1">IF(U1358="","",IF(U1358="Cotisation Centrale",SUMIF('[3]Correpondance  PREPA MARG'!A:A,'Prépa marge'!T1358,'[3]Correpondance  PREPA MARG'!BO:BO),""))</f>
        <v>0</v>
      </c>
      <c r="AA1358" t="str">
        <f>IF(U1358="","",IF(U1358="CA HT REEL",SUMIF('[3]Correpondance  PREPA MARG'!A:A,'Prépa marge'!T1358,'[3]Correpondance  PREPA MARG'!AB:AB),""))</f>
        <v/>
      </c>
      <c r="AB1358" t="str">
        <f>IF(U1358="","",IF(U1358="CAMV REEL",SUMIF('[3]Correpondance  PREPA MARG'!A:A,'Prépa marge'!T1358,'[3]Correpondance  PREPA MARG'!BB:BB),""))</f>
        <v/>
      </c>
      <c r="AC1358" t="str">
        <f>IF(U1358="","",IF(U1358="démarque connue (valeur)",SUMIF('[3]Correpondance  PREPA MARG'!A:A,'Prépa marge'!T1358,'[3]Correpondance  PREPA MARG'!DO:DO),""))</f>
        <v/>
      </c>
      <c r="AD1358" s="2" t="str">
        <f t="shared" ca="1" si="769"/>
        <v/>
      </c>
      <c r="AF1358">
        <v>1071.44</v>
      </c>
    </row>
    <row r="1359" spans="1:32">
      <c r="A1359" s="23"/>
      <c r="B1359" s="23"/>
      <c r="C1359" s="59" t="s">
        <v>22</v>
      </c>
      <c r="D1359" s="60">
        <f t="shared" ref="D1359:L1359" si="772">IF(D1365&lt;&gt;0,(D1357+D1358)/D1365,0)</f>
        <v>0</v>
      </c>
      <c r="E1359" s="60">
        <f t="shared" si="772"/>
        <v>0</v>
      </c>
      <c r="F1359" s="60">
        <f t="shared" si="772"/>
        <v>0</v>
      </c>
      <c r="G1359" s="60">
        <f t="shared" si="772"/>
        <v>0</v>
      </c>
      <c r="H1359" s="60">
        <f t="shared" si="772"/>
        <v>0</v>
      </c>
      <c r="I1359" s="60">
        <f t="shared" si="772"/>
        <v>0</v>
      </c>
      <c r="J1359" s="60">
        <f t="shared" si="772"/>
        <v>0</v>
      </c>
      <c r="K1359" s="60">
        <f t="shared" si="772"/>
        <v>0</v>
      </c>
      <c r="L1359" s="60">
        <f t="shared" si="772"/>
        <v>0</v>
      </c>
      <c r="M1359" s="60">
        <f>IF(M1365&lt;&gt;0,(M1357+M1358)/M1365,0)</f>
        <v>0</v>
      </c>
      <c r="N1359" s="60">
        <f>IF(N1365&lt;&gt;0,(N1357+N1358)/N1365,0)</f>
        <v>0</v>
      </c>
      <c r="O1359" s="60">
        <f>IF(O1365&lt;&gt;0,(O1357+O1358)/O1365,0)</f>
        <v>0</v>
      </c>
      <c r="P1359" s="61">
        <f>IF(P1365&lt;&gt;0,(P1357+P1358)/P1365,0)</f>
        <v>0</v>
      </c>
      <c r="Q1359" s="23"/>
      <c r="R1359" s="62" t="s">
        <v>20</v>
      </c>
      <c r="S1359" s="23"/>
      <c r="T1359" s="23" t="str">
        <f>IF(COUNTIF('[3]Correpondance  PREPA MARG'!A:A,'Prépa marge'!C1359)=0,IF(U1358="démarque connue (valeur)","",T1358),'Prépa marge'!C1359)</f>
        <v>Manège à bijoux</v>
      </c>
      <c r="U1359" s="23" t="str">
        <f t="shared" si="771"/>
        <v/>
      </c>
      <c r="V1359" t="str">
        <f>IF(U1359="","",IF(U1359="CA HT",SUMIF('[3]Correpondance  PREPA MARG'!A:A,'Prépa marge'!T1359,'[3]Correpondance  PREPA MARG'!CO:CO),""))</f>
        <v/>
      </c>
      <c r="W1359" t="str">
        <f t="shared" si="767"/>
        <v/>
      </c>
      <c r="X1359" t="str">
        <f>IF(U1359="","",IF(AND(U1359="Marge ABACO (valeur)",X1353=""),SUMIF('[3]Correpondance  PREPA MARG'!A:A,'Prépa marge'!T1359,'[3]Correpondance  PREPA MARG'!DB:DB),""))</f>
        <v/>
      </c>
      <c r="Y1359" t="str">
        <f>IF(U1359="","",IF(U1359="Frais accessoires",SUMIF('[3]Correpondance  PREPA MARG'!A:A,'Prépa marge'!T1359,'[3]Correpondance  PREPA MARG'!AO:AO),""))</f>
        <v/>
      </c>
      <c r="Z1359" t="str">
        <f>IF(U1359="","",IF(U1359="Cotisation Centrale",SUMIF('[3]Correpondance  PREPA MARG'!A:A,'Prépa marge'!T1359,'[3]Correpondance  PREPA MARG'!BO:BO),""))</f>
        <v/>
      </c>
      <c r="AA1359" t="str">
        <f>IF(U1359="","",IF(U1359="CA HT REEL",SUMIF('[3]Correpondance  PREPA MARG'!A:A,'Prépa marge'!T1359,'[3]Correpondance  PREPA MARG'!AB:AB),""))</f>
        <v/>
      </c>
      <c r="AB1359" t="str">
        <f>IF(U1359="","",IF(U1359="CAMV REEL",SUMIF('[3]Correpondance  PREPA MARG'!A:A,'Prépa marge'!T1359,'[3]Correpondance  PREPA MARG'!BB:BB),""))</f>
        <v/>
      </c>
      <c r="AC1359" t="str">
        <f>IF(U1359="","",IF(U1359="démarque connue (valeur)",SUMIF('[3]Correpondance  PREPA MARG'!A:A,'Prépa marge'!T1359,'[3]Correpondance  PREPA MARG'!DO:DO),""))</f>
        <v/>
      </c>
      <c r="AD1359" s="2" t="str">
        <f t="shared" si="769"/>
        <v/>
      </c>
      <c r="AF1359" t="s">
        <v>20</v>
      </c>
    </row>
    <row r="1360" spans="1:32">
      <c r="A1360" s="23"/>
      <c r="B1360" s="23"/>
      <c r="C1360" s="63" t="s">
        <v>23</v>
      </c>
      <c r="D1360" s="64">
        <f>D1354+D1357+D1358</f>
        <v>0</v>
      </c>
      <c r="E1360" s="64">
        <f t="shared" ref="E1360:L1360" si="773">E1354+E1357+E1358</f>
        <v>0</v>
      </c>
      <c r="F1360" s="64">
        <f t="shared" si="773"/>
        <v>0</v>
      </c>
      <c r="G1360" s="64">
        <f t="shared" si="773"/>
        <v>0</v>
      </c>
      <c r="H1360" s="64">
        <f t="shared" si="773"/>
        <v>0</v>
      </c>
      <c r="I1360" s="64">
        <f t="shared" si="773"/>
        <v>0</v>
      </c>
      <c r="J1360" s="64">
        <f t="shared" si="773"/>
        <v>0</v>
      </c>
      <c r="K1360" s="64">
        <f t="shared" si="773"/>
        <v>0</v>
      </c>
      <c r="L1360" s="64">
        <f t="shared" si="773"/>
        <v>0</v>
      </c>
      <c r="M1360" s="64">
        <f>M1354+M1357+M1358</f>
        <v>0</v>
      </c>
      <c r="N1360" s="64">
        <f>N1354+N1357+N1358</f>
        <v>0</v>
      </c>
      <c r="O1360" s="64">
        <f>O1354+O1357+O1358</f>
        <v>0</v>
      </c>
      <c r="P1360" s="65">
        <f>SUM(D1360:O1360)</f>
        <v>0</v>
      </c>
      <c r="Q1360" s="23"/>
      <c r="R1360" s="66" t="s">
        <v>20</v>
      </c>
      <c r="S1360" s="23"/>
      <c r="T1360" s="23" t="str">
        <f>IF(COUNTIF('[3]Correpondance  PREPA MARG'!A:A,'Prépa marge'!C1360)=0,IF(U1359="démarque connue (valeur)","",T1359),'Prépa marge'!C1360)</f>
        <v>Manège à bijoux</v>
      </c>
      <c r="U1360" s="23" t="str">
        <f t="shared" si="771"/>
        <v/>
      </c>
      <c r="V1360" t="str">
        <f>IF(U1360="","",IF(U1360="CA HT",SUMIF('[3]Correpondance  PREPA MARG'!A:A,'Prépa marge'!T1360,'[3]Correpondance  PREPA MARG'!CO:CO),""))</f>
        <v/>
      </c>
      <c r="W1360" t="str">
        <f t="shared" ca="1" si="767"/>
        <v/>
      </c>
      <c r="X1360" t="str">
        <f>IF(U1360="","",IF(AND(U1360="Marge ABACO (valeur)",X1354=""),SUMIF('[3]Correpondance  PREPA MARG'!A:A,'Prépa marge'!T1360,'[3]Correpondance  PREPA MARG'!DB:DB),""))</f>
        <v/>
      </c>
      <c r="Y1360" t="str">
        <f>IF(U1360="","",IF(U1360="Frais accessoires",SUMIF('[3]Correpondance  PREPA MARG'!A:A,'Prépa marge'!T1360,'[3]Correpondance  PREPA MARG'!AO:AO),""))</f>
        <v/>
      </c>
      <c r="Z1360" t="str">
        <f>IF(U1360="","",IF(U1360="Cotisation Centrale",SUMIF('[3]Correpondance  PREPA MARG'!A:A,'Prépa marge'!T1360,'[3]Correpondance  PREPA MARG'!BO:BO),""))</f>
        <v/>
      </c>
      <c r="AA1360" t="str">
        <f>IF(U1360="","",IF(U1360="CA HT REEL",SUMIF('[3]Correpondance  PREPA MARG'!A:A,'Prépa marge'!T1360,'[3]Correpondance  PREPA MARG'!AB:AB),""))</f>
        <v/>
      </c>
      <c r="AB1360" t="str">
        <f>IF(U1360="","",IF(U1360="CAMV REEL",SUMIF('[3]Correpondance  PREPA MARG'!A:A,'Prépa marge'!T1360,'[3]Correpondance  PREPA MARG'!BB:BB),""))</f>
        <v/>
      </c>
      <c r="AC1360" t="str">
        <f>IF(U1360="","",IF(U1360="démarque connue (valeur)",SUMIF('[3]Correpondance  PREPA MARG'!A:A,'Prépa marge'!T1360,'[3]Correpondance  PREPA MARG'!DO:DO),""))</f>
        <v/>
      </c>
      <c r="AD1360" s="2" t="str">
        <f t="shared" ca="1" si="769"/>
        <v/>
      </c>
      <c r="AF1360" t="s">
        <v>20</v>
      </c>
    </row>
    <row r="1361" spans="1:32">
      <c r="A1361" s="23"/>
      <c r="B1361" s="23"/>
      <c r="C1361" s="63" t="s">
        <v>19</v>
      </c>
      <c r="D1361" s="64">
        <f t="shared" ref="D1361:L1361" si="774">D1353-D1360</f>
        <v>0</v>
      </c>
      <c r="E1361" s="64">
        <f t="shared" si="774"/>
        <v>0</v>
      </c>
      <c r="F1361" s="64">
        <f t="shared" si="774"/>
        <v>0</v>
      </c>
      <c r="G1361" s="64">
        <f t="shared" si="774"/>
        <v>0</v>
      </c>
      <c r="H1361" s="64">
        <f t="shared" si="774"/>
        <v>0</v>
      </c>
      <c r="I1361" s="64">
        <f t="shared" si="774"/>
        <v>0</v>
      </c>
      <c r="J1361" s="64">
        <f t="shared" si="774"/>
        <v>0</v>
      </c>
      <c r="K1361" s="64">
        <f t="shared" si="774"/>
        <v>0</v>
      </c>
      <c r="L1361" s="64">
        <f t="shared" si="774"/>
        <v>0</v>
      </c>
      <c r="M1361" s="64">
        <f>M1353-M1360</f>
        <v>0</v>
      </c>
      <c r="N1361" s="64">
        <f>N1353-N1360</f>
        <v>0</v>
      </c>
      <c r="O1361" s="64">
        <f>O1353-O1360</f>
        <v>0</v>
      </c>
      <c r="P1361" s="65">
        <f>SUM(D1361:O1361)</f>
        <v>0</v>
      </c>
      <c r="Q1361" s="23"/>
      <c r="R1361" s="66" t="s">
        <v>20</v>
      </c>
      <c r="S1361" s="23"/>
      <c r="T1361" s="23" t="str">
        <f>IF(COUNTIF('[3]Correpondance  PREPA MARG'!A:A,'Prépa marge'!C1361)=0,IF(U1360="démarque connue (valeur)","",T1360),'Prépa marge'!C1361)</f>
        <v>Manège à bijoux</v>
      </c>
      <c r="U1361" s="23" t="str">
        <f t="shared" si="771"/>
        <v>Marge ABACO (valeur)</v>
      </c>
      <c r="V1361" t="str">
        <f>IF(U1361="","",IF(U1361="CA HT",SUMIF('[3]Correpondance  PREPA MARG'!A:A,'Prépa marge'!T1361,'[3]Correpondance  PREPA MARG'!CO:CO),""))</f>
        <v/>
      </c>
      <c r="W1361" t="str">
        <f t="shared" si="767"/>
        <v/>
      </c>
      <c r="X1361" t="str">
        <f ca="1">IF(U1361="","",IF(AND(U1361="Marge ABACO (valeur)",X1355=""),SUMIF('[3]Correpondance  PREPA MARG'!A:A,'Prépa marge'!T1361,'[3]Correpondance  PREPA MARG'!DB:DB),""))</f>
        <v/>
      </c>
      <c r="Y1361" t="str">
        <f>IF(U1361="","",IF(U1361="Frais accessoires",SUMIF('[3]Correpondance  PREPA MARG'!A:A,'Prépa marge'!T1361,'[3]Correpondance  PREPA MARG'!AO:AO),""))</f>
        <v/>
      </c>
      <c r="Z1361" t="str">
        <f>IF(U1361="","",IF(U1361="Cotisation Centrale",SUMIF('[3]Correpondance  PREPA MARG'!A:A,'Prépa marge'!T1361,'[3]Correpondance  PREPA MARG'!BO:BO),""))</f>
        <v/>
      </c>
      <c r="AA1361" t="str">
        <f>IF(U1361="","",IF(U1361="CA HT REEL",SUMIF('[3]Correpondance  PREPA MARG'!A:A,'Prépa marge'!T1361,'[3]Correpondance  PREPA MARG'!AB:AB),""))</f>
        <v/>
      </c>
      <c r="AB1361" t="str">
        <f>IF(U1361="","",IF(U1361="CAMV REEL",SUMIF('[3]Correpondance  PREPA MARG'!A:A,'Prépa marge'!T1361,'[3]Correpondance  PREPA MARG'!BB:BB),""))</f>
        <v/>
      </c>
      <c r="AC1361" t="str">
        <f>IF(U1361="","",IF(U1361="démarque connue (valeur)",SUMIF('[3]Correpondance  PREPA MARG'!A:A,'Prépa marge'!T1361,'[3]Correpondance  PREPA MARG'!DO:DO),""))</f>
        <v/>
      </c>
      <c r="AD1361" s="2" t="str">
        <f t="shared" ca="1" si="769"/>
        <v/>
      </c>
      <c r="AF1361" t="s">
        <v>20</v>
      </c>
    </row>
    <row r="1362" spans="1:32">
      <c r="A1362" s="23"/>
      <c r="B1362" s="23"/>
      <c r="C1362" s="50" t="s">
        <v>24</v>
      </c>
      <c r="D1362" s="67">
        <f t="shared" ref="D1362:L1362" si="775">IF(D1353=0,0,D1361/D1353)</f>
        <v>0</v>
      </c>
      <c r="E1362" s="67">
        <f t="shared" si="775"/>
        <v>0</v>
      </c>
      <c r="F1362" s="67">
        <f t="shared" si="775"/>
        <v>0</v>
      </c>
      <c r="G1362" s="67">
        <f t="shared" si="775"/>
        <v>0</v>
      </c>
      <c r="H1362" s="67">
        <f t="shared" si="775"/>
        <v>0</v>
      </c>
      <c r="I1362" s="67">
        <f t="shared" si="775"/>
        <v>0</v>
      </c>
      <c r="J1362" s="67">
        <f t="shared" si="775"/>
        <v>0</v>
      </c>
      <c r="K1362" s="67">
        <f t="shared" si="775"/>
        <v>0</v>
      </c>
      <c r="L1362" s="67">
        <f t="shared" si="775"/>
        <v>0</v>
      </c>
      <c r="M1362" s="67">
        <f>IF(M1353=0,0,M1361/M1353)</f>
        <v>0</v>
      </c>
      <c r="N1362" s="67">
        <f>IF(N1353=0,0,N1361/N1353)</f>
        <v>0</v>
      </c>
      <c r="O1362" s="67">
        <f>IF(O1353=0,0,O1361/O1353)</f>
        <v>0</v>
      </c>
      <c r="P1362" s="67">
        <f>IF(P1353=0,0,P1361/P1353)</f>
        <v>0</v>
      </c>
      <c r="Q1362" s="23"/>
      <c r="R1362" s="68" t="s">
        <v>20</v>
      </c>
      <c r="S1362" s="23"/>
      <c r="T1362" s="23" t="str">
        <f>IF(COUNTIF('[3]Correpondance  PREPA MARG'!A:A,'Prépa marge'!C1362)=0,IF(U1361="démarque connue (valeur)","",T1361),'Prépa marge'!C1362)</f>
        <v>Manège à bijoux</v>
      </c>
      <c r="U1362" s="23" t="str">
        <f t="shared" si="771"/>
        <v/>
      </c>
      <c r="V1362" t="str">
        <f>IF(U1362="","",IF(U1362="CA HT",SUMIF('[3]Correpondance  PREPA MARG'!A:A,'Prépa marge'!T1362,'[3]Correpondance  PREPA MARG'!CO:CO),""))</f>
        <v/>
      </c>
      <c r="W1362" t="str">
        <f t="shared" si="767"/>
        <v/>
      </c>
      <c r="X1362" t="str">
        <f>IF(U1362="","",IF(AND(U1362="Marge ABACO (valeur)",X1356=""),SUMIF('[3]Correpondance  PREPA MARG'!A:A,'Prépa marge'!T1362,'[3]Correpondance  PREPA MARG'!DB:DB),""))</f>
        <v/>
      </c>
      <c r="Y1362" t="str">
        <f>IF(U1362="","",IF(U1362="Frais accessoires",SUMIF('[3]Correpondance  PREPA MARG'!A:A,'Prépa marge'!T1362,'[3]Correpondance  PREPA MARG'!AO:AO),""))</f>
        <v/>
      </c>
      <c r="Z1362" t="str">
        <f>IF(U1362="","",IF(U1362="Cotisation Centrale",SUMIF('[3]Correpondance  PREPA MARG'!A:A,'Prépa marge'!T1362,'[3]Correpondance  PREPA MARG'!BO:BO),""))</f>
        <v/>
      </c>
      <c r="AA1362" t="str">
        <f>IF(U1362="","",IF(U1362="CA HT REEL",SUMIF('[3]Correpondance  PREPA MARG'!A:A,'Prépa marge'!T1362,'[3]Correpondance  PREPA MARG'!AB:AB),""))</f>
        <v/>
      </c>
      <c r="AB1362" t="str">
        <f>IF(U1362="","",IF(U1362="CAMV REEL",SUMIF('[3]Correpondance  PREPA MARG'!A:A,'Prépa marge'!T1362,'[3]Correpondance  PREPA MARG'!BB:BB),""))</f>
        <v/>
      </c>
      <c r="AC1362" t="str">
        <f>IF(U1362="","",IF(U1362="démarque connue (valeur)",SUMIF('[3]Correpondance  PREPA MARG'!A:A,'Prépa marge'!T1362,'[3]Correpondance  PREPA MARG'!DO:DO),""))</f>
        <v/>
      </c>
      <c r="AD1362" s="2" t="str">
        <f t="shared" si="769"/>
        <v/>
      </c>
      <c r="AF1362" t="s">
        <v>20</v>
      </c>
    </row>
    <row r="1363" spans="1:32">
      <c r="A1363" s="23"/>
      <c r="B1363" s="23"/>
      <c r="C1363" s="23"/>
      <c r="D1363" s="23"/>
      <c r="E1363" s="23"/>
      <c r="F1363" s="23"/>
      <c r="G1363" s="23"/>
      <c r="H1363" s="23"/>
      <c r="I1363" s="23"/>
      <c r="J1363" s="23"/>
      <c r="K1363" s="23"/>
      <c r="L1363" s="23"/>
      <c r="M1363" s="23"/>
      <c r="N1363" s="23"/>
      <c r="O1363" s="23"/>
      <c r="P1363" s="23"/>
      <c r="Q1363" s="23"/>
      <c r="R1363" s="29" t="s">
        <v>20</v>
      </c>
      <c r="S1363" s="23"/>
      <c r="T1363" s="23" t="str">
        <f>IF(COUNTIF('[3]Correpondance  PREPA MARG'!A:A,'Prépa marge'!C1363)=0,IF(U1362="démarque connue (valeur)","",T1362),'Prépa marge'!C1363)</f>
        <v>Manège à bijoux</v>
      </c>
      <c r="U1363" s="23" t="str">
        <f t="shared" si="771"/>
        <v/>
      </c>
      <c r="V1363" t="str">
        <f>IF(U1363="","",IF(U1363="CA HT",SUMIF('[3]Correpondance  PREPA MARG'!A:A,'Prépa marge'!T1363,'[3]Correpondance  PREPA MARG'!CO:CO),""))</f>
        <v/>
      </c>
      <c r="W1363" t="str">
        <f t="shared" si="767"/>
        <v/>
      </c>
      <c r="X1363" t="str">
        <f>IF(U1363="","",IF(AND(U1363="Marge ABACO (valeur)",X1357=""),SUMIF('[3]Correpondance  PREPA MARG'!A:A,'Prépa marge'!T1363,'[3]Correpondance  PREPA MARG'!DB:DB),""))</f>
        <v/>
      </c>
      <c r="Y1363" t="str">
        <f>IF(U1363="","",IF(U1363="Frais accessoires",SUMIF('[3]Correpondance  PREPA MARG'!A:A,'Prépa marge'!T1363,'[3]Correpondance  PREPA MARG'!AO:AO),""))</f>
        <v/>
      </c>
      <c r="Z1363" t="str">
        <f>IF(U1363="","",IF(U1363="Cotisation Centrale",SUMIF('[3]Correpondance  PREPA MARG'!A:A,'Prépa marge'!T1363,'[3]Correpondance  PREPA MARG'!BO:BO),""))</f>
        <v/>
      </c>
      <c r="AA1363" t="str">
        <f>IF(U1363="","",IF(U1363="CA HT REEL",SUMIF('[3]Correpondance  PREPA MARG'!A:A,'Prépa marge'!T1363,'[3]Correpondance  PREPA MARG'!AB:AB),""))</f>
        <v/>
      </c>
      <c r="AB1363" t="str">
        <f>IF(U1363="","",IF(U1363="CAMV REEL",SUMIF('[3]Correpondance  PREPA MARG'!A:A,'Prépa marge'!T1363,'[3]Correpondance  PREPA MARG'!BB:BB),""))</f>
        <v/>
      </c>
      <c r="AC1363" t="str">
        <f>IF(U1363="","",IF(U1363="démarque connue (valeur)",SUMIF('[3]Correpondance  PREPA MARG'!A:A,'Prépa marge'!T1363,'[3]Correpondance  PREPA MARG'!DO:DO),""))</f>
        <v/>
      </c>
      <c r="AD1363" s="2" t="str">
        <f t="shared" si="769"/>
        <v/>
      </c>
      <c r="AF1363" t="s">
        <v>20</v>
      </c>
    </row>
    <row r="1364" spans="1:32" ht="15.75" thickBot="1">
      <c r="A1364" s="23"/>
      <c r="B1364" s="23"/>
      <c r="C1364" s="30" t="s">
        <v>25</v>
      </c>
      <c r="D1364" s="31"/>
      <c r="E1364" s="31"/>
      <c r="F1364" s="31"/>
      <c r="G1364" s="31"/>
      <c r="H1364" s="31"/>
      <c r="I1364" s="31"/>
      <c r="J1364" s="31"/>
      <c r="K1364" s="31"/>
      <c r="L1364" s="31"/>
      <c r="M1364" s="31"/>
      <c r="N1364" s="31"/>
      <c r="O1364" s="31"/>
      <c r="P1364" s="32"/>
      <c r="Q1364" s="23"/>
      <c r="R1364" s="33" t="s">
        <v>20</v>
      </c>
      <c r="S1364" s="23"/>
      <c r="T1364" s="23" t="str">
        <f>IF(COUNTIF('[3]Correpondance  PREPA MARG'!A:A,'Prépa marge'!C1364)=0,IF(U1363="démarque connue (valeur)","",T1363),'Prépa marge'!C1364)</f>
        <v>Manège à bijoux</v>
      </c>
      <c r="U1364" s="23" t="str">
        <f t="shared" si="771"/>
        <v/>
      </c>
      <c r="V1364" t="str">
        <f>IF(U1364="","",IF(U1364="CA HT",SUMIF('[3]Correpondance  PREPA MARG'!A:A,'Prépa marge'!T1364,'[3]Correpondance  PREPA MARG'!CO:CO),""))</f>
        <v/>
      </c>
      <c r="W1364" t="str">
        <f t="shared" si="767"/>
        <v/>
      </c>
      <c r="X1364" t="str">
        <f>IF(U1364="","",IF(AND(U1364="Marge ABACO (valeur)",X1358=""),SUMIF('[3]Correpondance  PREPA MARG'!A:A,'Prépa marge'!T1364,'[3]Correpondance  PREPA MARG'!DB:DB),""))</f>
        <v/>
      </c>
      <c r="Y1364" t="str">
        <f>IF(U1364="","",IF(U1364="Frais accessoires",SUMIF('[3]Correpondance  PREPA MARG'!A:A,'Prépa marge'!T1364,'[3]Correpondance  PREPA MARG'!AO:AO),""))</f>
        <v/>
      </c>
      <c r="Z1364" t="str">
        <f>IF(U1364="","",IF(U1364="Cotisation Centrale",SUMIF('[3]Correpondance  PREPA MARG'!A:A,'Prépa marge'!T1364,'[3]Correpondance  PREPA MARG'!BO:BO),""))</f>
        <v/>
      </c>
      <c r="AA1364" t="str">
        <f>IF(U1364="","",IF(U1364="CA HT REEL",SUMIF('[3]Correpondance  PREPA MARG'!A:A,'Prépa marge'!T1364,'[3]Correpondance  PREPA MARG'!AB:AB),""))</f>
        <v/>
      </c>
      <c r="AB1364" t="str">
        <f>IF(U1364="","",IF(U1364="CAMV REEL",SUMIF('[3]Correpondance  PREPA MARG'!A:A,'Prépa marge'!T1364,'[3]Correpondance  PREPA MARG'!BB:BB),""))</f>
        <v/>
      </c>
      <c r="AC1364" t="str">
        <f>IF(U1364="","",IF(U1364="démarque connue (valeur)",SUMIF('[3]Correpondance  PREPA MARG'!A:A,'Prépa marge'!T1364,'[3]Correpondance  PREPA MARG'!DO:DO),""))</f>
        <v/>
      </c>
      <c r="AD1364" s="2" t="str">
        <f t="shared" si="769"/>
        <v/>
      </c>
      <c r="AF1364" t="s">
        <v>20</v>
      </c>
    </row>
    <row r="1365" spans="1:32">
      <c r="A1365" s="23"/>
      <c r="B1365" s="23"/>
      <c r="C1365" s="69" t="s">
        <v>5</v>
      </c>
      <c r="D1365" s="35"/>
      <c r="E1365" s="36"/>
      <c r="F1365" s="36"/>
      <c r="G1365" s="36"/>
      <c r="H1365" s="36"/>
      <c r="I1365" s="36"/>
      <c r="J1365" s="55"/>
      <c r="K1365" s="55"/>
      <c r="L1365" s="55"/>
      <c r="M1365" s="55"/>
      <c r="N1365" s="55"/>
      <c r="O1365" s="70"/>
      <c r="P1365" s="38">
        <f>SUM(D1365:O1365)</f>
        <v>0</v>
      </c>
      <c r="Q1365" s="23"/>
      <c r="R1365" s="39">
        <v>23809.200000000012</v>
      </c>
      <c r="S1365" s="23"/>
      <c r="T1365" s="23" t="str">
        <f>IF(COUNTIF('[3]Correpondance  PREPA MARG'!A:A,'Prépa marge'!C1365)=0,IF(U1364="démarque connue (valeur)","",T1364),'Prépa marge'!C1365)</f>
        <v>Manège à bijoux</v>
      </c>
      <c r="U1365" s="23" t="str">
        <f t="shared" si="771"/>
        <v>CA HT REEL</v>
      </c>
      <c r="V1365" t="str">
        <f>IF(U1365="","",IF(U1365="CA HT",SUMIF('[3]Correpondance  PREPA MARG'!A:A,'Prépa marge'!T1365,'[3]Correpondance  PREPA MARG'!CO:CO),""))</f>
        <v/>
      </c>
      <c r="W1365" t="str">
        <f t="shared" si="767"/>
        <v/>
      </c>
      <c r="X1365" t="str">
        <f>IF(U1365="","",IF(AND(U1365="Marge ABACO (valeur)",X1359=""),SUMIF('[3]Correpondance  PREPA MARG'!A:A,'Prépa marge'!T1365,'[3]Correpondance  PREPA MARG'!DB:DB),""))</f>
        <v/>
      </c>
      <c r="Y1365" t="str">
        <f>IF(U1365="","",IF(U1365="Frais accessoires",SUMIF('[3]Correpondance  PREPA MARG'!A:A,'Prépa marge'!T1365,'[3]Correpondance  PREPA MARG'!AO:AO),""))</f>
        <v/>
      </c>
      <c r="Z1365" t="str">
        <f>IF(U1365="","",IF(U1365="Cotisation Centrale",SUMIF('[3]Correpondance  PREPA MARG'!A:A,'Prépa marge'!T1365,'[3]Correpondance  PREPA MARG'!BO:BO),""))</f>
        <v/>
      </c>
      <c r="AA1365">
        <f ca="1">IF(U1365="","",IF(U1365="CA HT REEL",SUMIF('[3]Correpondance  PREPA MARG'!A:A,'Prépa marge'!T1365,'[3]Correpondance  PREPA MARG'!AB:AB),""))</f>
        <v>0</v>
      </c>
      <c r="AB1365" t="str">
        <f>IF(U1365="","",IF(U1365="CAMV REEL",SUMIF('[3]Correpondance  PREPA MARG'!A:A,'Prépa marge'!T1365,'[3]Correpondance  PREPA MARG'!BB:BB),""))</f>
        <v/>
      </c>
      <c r="AC1365" t="str">
        <f>IF(U1365="","",IF(U1365="démarque connue (valeur)",SUMIF('[3]Correpondance  PREPA MARG'!A:A,'Prépa marge'!T1365,'[3]Correpondance  PREPA MARG'!DO:DO),""))</f>
        <v/>
      </c>
      <c r="AD1365" s="2" t="str">
        <f t="shared" ca="1" si="769"/>
        <v/>
      </c>
      <c r="AF1365">
        <v>24684.78</v>
      </c>
    </row>
    <row r="1366" spans="1:32" ht="15.75" thickBot="1">
      <c r="A1366" s="23"/>
      <c r="B1366" s="23"/>
      <c r="C1366" s="58" t="s">
        <v>6</v>
      </c>
      <c r="D1366" s="41"/>
      <c r="E1366" s="42"/>
      <c r="F1366" s="42"/>
      <c r="G1366" s="42"/>
      <c r="H1366" s="42"/>
      <c r="I1366" s="42"/>
      <c r="J1366" s="71"/>
      <c r="K1366" s="71"/>
      <c r="L1366" s="71"/>
      <c r="M1366" s="71"/>
      <c r="N1366" s="71"/>
      <c r="O1366" s="72"/>
      <c r="P1366" s="56">
        <f>SUM(D1366:O1366)</f>
        <v>0</v>
      </c>
      <c r="Q1366" s="23"/>
      <c r="R1366" s="57">
        <v>26465.769999999902</v>
      </c>
      <c r="S1366" s="23"/>
      <c r="T1366" s="23" t="str">
        <f>IF(COUNTIF('[3]Correpondance  PREPA MARG'!A:A,'Prépa marge'!C1366)=0,IF(U1365="démarque connue (valeur)","",T1365),'Prépa marge'!C1366)</f>
        <v>Manège à bijoux</v>
      </c>
      <c r="U1366" s="23" t="str">
        <f t="shared" si="771"/>
        <v>CAMV REEL</v>
      </c>
      <c r="V1366" t="str">
        <f>IF(U1366="","",IF(U1366="CA HT",SUMIF('[3]Correpondance  PREPA MARG'!A:A,'Prépa marge'!T1366,'[3]Correpondance  PREPA MARG'!CO:CO),""))</f>
        <v/>
      </c>
      <c r="W1366" t="str">
        <f t="shared" si="767"/>
        <v/>
      </c>
      <c r="X1366" t="str">
        <f>IF(U1366="","",IF(AND(U1366="Marge ABACO (valeur)",X1360=""),SUMIF('[3]Correpondance  PREPA MARG'!A:A,'Prépa marge'!T1366,'[3]Correpondance  PREPA MARG'!DB:DB),""))</f>
        <v/>
      </c>
      <c r="Y1366" t="str">
        <f>IF(U1366="","",IF(U1366="Frais accessoires",SUMIF('[3]Correpondance  PREPA MARG'!A:A,'Prépa marge'!T1366,'[3]Correpondance  PREPA MARG'!AO:AO),""))</f>
        <v/>
      </c>
      <c r="Z1366" t="str">
        <f>IF(U1366="","",IF(U1366="Cotisation Centrale",SUMIF('[3]Correpondance  PREPA MARG'!A:A,'Prépa marge'!T1366,'[3]Correpondance  PREPA MARG'!BO:BO),""))</f>
        <v/>
      </c>
      <c r="AA1366" t="str">
        <f>IF(U1366="","",IF(U1366="CA HT REEL",SUMIF('[3]Correpondance  PREPA MARG'!A:A,'Prépa marge'!T1366,'[3]Correpondance  PREPA MARG'!AB:AB),""))</f>
        <v/>
      </c>
      <c r="AB1366">
        <f ca="1">IF(U1366="","",IF(U1366="CAMV REEL",SUMIF('[3]Correpondance  PREPA MARG'!A:A,'Prépa marge'!T1366,'[3]Correpondance  PREPA MARG'!BB:BB),""))</f>
        <v>0</v>
      </c>
      <c r="AC1366" t="str">
        <f>IF(U1366="","",IF(U1366="démarque connue (valeur)",SUMIF('[3]Correpondance  PREPA MARG'!A:A,'Prépa marge'!T1366,'[3]Correpondance  PREPA MARG'!DO:DO),""))</f>
        <v/>
      </c>
      <c r="AD1366" s="2" t="str">
        <f t="shared" ca="1" si="769"/>
        <v/>
      </c>
      <c r="AF1366">
        <v>15125.4</v>
      </c>
    </row>
    <row r="1367" spans="1:32">
      <c r="A1367" s="23"/>
      <c r="B1367" s="23"/>
      <c r="C1367" s="59" t="s">
        <v>26</v>
      </c>
      <c r="D1367" s="73">
        <f t="shared" ref="D1367:L1367" si="776">D1365-D1366-D1357-D1358</f>
        <v>0</v>
      </c>
      <c r="E1367" s="73">
        <f t="shared" si="776"/>
        <v>0</v>
      </c>
      <c r="F1367" s="73">
        <f t="shared" si="776"/>
        <v>0</v>
      </c>
      <c r="G1367" s="73">
        <f t="shared" si="776"/>
        <v>0</v>
      </c>
      <c r="H1367" s="73">
        <f t="shared" si="776"/>
        <v>0</v>
      </c>
      <c r="I1367" s="73">
        <f t="shared" si="776"/>
        <v>0</v>
      </c>
      <c r="J1367" s="73">
        <f t="shared" si="776"/>
        <v>0</v>
      </c>
      <c r="K1367" s="73">
        <f t="shared" si="776"/>
        <v>0</v>
      </c>
      <c r="L1367" s="73">
        <f t="shared" si="776"/>
        <v>0</v>
      </c>
      <c r="M1367" s="73">
        <f>M1365-M1366-M1357-M1358</f>
        <v>0</v>
      </c>
      <c r="N1367" s="73">
        <f>N1365-N1366-N1357-N1358</f>
        <v>0</v>
      </c>
      <c r="O1367" s="73">
        <f>O1365-O1366-O1357-O1358</f>
        <v>0</v>
      </c>
      <c r="P1367" s="74">
        <f>SUM(D1367:O1367)</f>
        <v>0</v>
      </c>
      <c r="Q1367" s="23"/>
      <c r="R1367" s="57" t="s">
        <v>20</v>
      </c>
      <c r="S1367" s="23"/>
      <c r="T1367" s="23" t="str">
        <f>IF(COUNTIF('[3]Correpondance  PREPA MARG'!A:A,'Prépa marge'!C1367)=0,IF(U1366="démarque connue (valeur)","",T1366),'Prépa marge'!C1367)</f>
        <v>Manège à bijoux</v>
      </c>
      <c r="U1367" s="23" t="str">
        <f t="shared" si="771"/>
        <v/>
      </c>
      <c r="V1367" t="str">
        <f>IF(U1367="","",IF(U1367="CA HT",SUMIF('[3]Correpondance  PREPA MARG'!A:A,'Prépa marge'!T1367,'[3]Correpondance  PREPA MARG'!CO:CO),""))</f>
        <v/>
      </c>
      <c r="W1367" t="str">
        <f t="shared" si="767"/>
        <v/>
      </c>
      <c r="X1367" t="str">
        <f>IF(U1367="","",IF(AND(U1367="Marge ABACO (valeur)",X1361=""),SUMIF('[3]Correpondance  PREPA MARG'!A:A,'Prépa marge'!T1367,'[3]Correpondance  PREPA MARG'!DB:DB),""))</f>
        <v/>
      </c>
      <c r="Y1367" t="str">
        <f>IF(U1367="","",IF(U1367="Frais accessoires",SUMIF('[3]Correpondance  PREPA MARG'!A:A,'Prépa marge'!T1367,'[3]Correpondance  PREPA MARG'!AO:AO),""))</f>
        <v/>
      </c>
      <c r="Z1367" t="str">
        <f>IF(U1367="","",IF(U1367="Cotisation Centrale",SUMIF('[3]Correpondance  PREPA MARG'!A:A,'Prépa marge'!T1367,'[3]Correpondance  PREPA MARG'!BO:BO),""))</f>
        <v/>
      </c>
      <c r="AA1367" t="str">
        <f>IF(U1367="","",IF(U1367="CA HT REEL",SUMIF('[3]Correpondance  PREPA MARG'!A:A,'Prépa marge'!T1367,'[3]Correpondance  PREPA MARG'!AB:AB),""))</f>
        <v/>
      </c>
      <c r="AB1367" t="str">
        <f>IF(U1367="","",IF(U1367="CAMV REEL",SUMIF('[3]Correpondance  PREPA MARG'!A:A,'Prépa marge'!T1367,'[3]Correpondance  PREPA MARG'!BB:BB),""))</f>
        <v/>
      </c>
      <c r="AC1367" t="str">
        <f>IF(U1367="","",IF(U1367="démarque connue (valeur)",SUMIF('[3]Correpondance  PREPA MARG'!A:A,'Prépa marge'!T1367,'[3]Correpondance  PREPA MARG'!DO:DO),""))</f>
        <v/>
      </c>
      <c r="AD1367" s="2" t="str">
        <f t="shared" si="769"/>
        <v/>
      </c>
      <c r="AF1367" t="s">
        <v>20</v>
      </c>
    </row>
    <row r="1368" spans="1:32">
      <c r="A1368" s="23"/>
      <c r="B1368" s="23"/>
      <c r="C1368" s="50" t="s">
        <v>27</v>
      </c>
      <c r="D1368" s="67" t="str">
        <f t="shared" ref="D1368:L1368" si="777">IF(D1390="ABACO","     néant",IF(D1353=0,0,D1367/D1365))</f>
        <v xml:space="preserve">     néant</v>
      </c>
      <c r="E1368" s="67" t="str">
        <f t="shared" si="777"/>
        <v xml:space="preserve">     néant</v>
      </c>
      <c r="F1368" s="67" t="str">
        <f t="shared" si="777"/>
        <v xml:space="preserve">     néant</v>
      </c>
      <c r="G1368" s="67" t="str">
        <f t="shared" si="777"/>
        <v xml:space="preserve">     néant</v>
      </c>
      <c r="H1368" s="67" t="str">
        <f t="shared" si="777"/>
        <v xml:space="preserve">     néant</v>
      </c>
      <c r="I1368" s="67">
        <f t="shared" si="777"/>
        <v>0</v>
      </c>
      <c r="J1368" s="67" t="str">
        <f t="shared" si="777"/>
        <v xml:space="preserve">     néant</v>
      </c>
      <c r="K1368" s="67" t="str">
        <f t="shared" si="777"/>
        <v xml:space="preserve">     néant</v>
      </c>
      <c r="L1368" s="67" t="str">
        <f t="shared" si="777"/>
        <v xml:space="preserve">     néant</v>
      </c>
      <c r="M1368" s="67" t="str">
        <f>IF(M1390="ABACO","     néant",IF(M1353=0,0,M1367/M1365))</f>
        <v xml:space="preserve">     néant</v>
      </c>
      <c r="N1368" s="67" t="str">
        <f>IF(N1390="ABACO","     néant",IF(N1353=0,0,N1367/N1365))</f>
        <v xml:space="preserve">     néant</v>
      </c>
      <c r="O1368" s="67">
        <f>IF(O1390="ABACO","     néant",IF(O1353=0,0,O1367/O1365))</f>
        <v>0</v>
      </c>
      <c r="P1368" s="67">
        <f>IF(P1390="ABACO","     néant",IF(P1353=0,0,P1367/P1365))</f>
        <v>0</v>
      </c>
      <c r="Q1368" s="23"/>
      <c r="R1368" s="68" t="s">
        <v>20</v>
      </c>
      <c r="S1368" s="23"/>
      <c r="T1368" s="23" t="str">
        <f>IF(COUNTIF('[3]Correpondance  PREPA MARG'!A:A,'Prépa marge'!C1368)=0,IF(U1367="démarque connue (valeur)","",T1367),'Prépa marge'!C1368)</f>
        <v>Manège à bijoux</v>
      </c>
      <c r="U1368" s="23" t="str">
        <f t="shared" si="771"/>
        <v/>
      </c>
      <c r="V1368" t="str">
        <f>IF(U1368="","",IF(U1368="CA HT",SUMIF('[3]Correpondance  PREPA MARG'!A:A,'Prépa marge'!T1368,'[3]Correpondance  PREPA MARG'!CO:CO),""))</f>
        <v/>
      </c>
      <c r="W1368" t="str">
        <f t="shared" si="767"/>
        <v/>
      </c>
      <c r="X1368" t="str">
        <f>IF(U1368="","",IF(AND(U1368="Marge ABACO (valeur)",X1362=""),SUMIF('[3]Correpondance  PREPA MARG'!A:A,'Prépa marge'!T1368,'[3]Correpondance  PREPA MARG'!DB:DB),""))</f>
        <v/>
      </c>
      <c r="Y1368" t="str">
        <f>IF(U1368="","",IF(U1368="Frais accessoires",SUMIF('[3]Correpondance  PREPA MARG'!A:A,'Prépa marge'!T1368,'[3]Correpondance  PREPA MARG'!AO:AO),""))</f>
        <v/>
      </c>
      <c r="Z1368" t="str">
        <f>IF(U1368="","",IF(U1368="Cotisation Centrale",SUMIF('[3]Correpondance  PREPA MARG'!A:A,'Prépa marge'!T1368,'[3]Correpondance  PREPA MARG'!BO:BO),""))</f>
        <v/>
      </c>
      <c r="AA1368" t="str">
        <f>IF(U1368="","",IF(U1368="CA HT REEL",SUMIF('[3]Correpondance  PREPA MARG'!A:A,'Prépa marge'!T1368,'[3]Correpondance  PREPA MARG'!AB:AB),""))</f>
        <v/>
      </c>
      <c r="AB1368" t="str">
        <f>IF(U1368="","",IF(U1368="CAMV REEL",SUMIF('[3]Correpondance  PREPA MARG'!A:A,'Prépa marge'!T1368,'[3]Correpondance  PREPA MARG'!BB:BB),""))</f>
        <v/>
      </c>
      <c r="AC1368" t="str">
        <f>IF(U1368="","",IF(U1368="démarque connue (valeur)",SUMIF('[3]Correpondance  PREPA MARG'!A:A,'Prépa marge'!T1368,'[3]Correpondance  PREPA MARG'!DO:DO),""))</f>
        <v/>
      </c>
      <c r="AD1368" s="2" t="str">
        <f t="shared" si="769"/>
        <v/>
      </c>
      <c r="AF1368" t="s">
        <v>20</v>
      </c>
    </row>
    <row r="1369" spans="1:32">
      <c r="A1369" s="23"/>
      <c r="B1369" s="23"/>
      <c r="C1369" s="23"/>
      <c r="D1369" s="23"/>
      <c r="E1369" s="23"/>
      <c r="F1369" s="23"/>
      <c r="G1369" s="23"/>
      <c r="H1369" s="23"/>
      <c r="I1369" s="23"/>
      <c r="J1369" s="23"/>
      <c r="K1369" s="23"/>
      <c r="L1369" s="23"/>
      <c r="M1369" s="23"/>
      <c r="N1369" s="23"/>
      <c r="O1369" s="23"/>
      <c r="P1369" s="23"/>
      <c r="Q1369" s="23"/>
      <c r="R1369" s="29" t="s">
        <v>20</v>
      </c>
      <c r="S1369" s="23"/>
      <c r="T1369" s="23" t="str">
        <f>IF(COUNTIF('[3]Correpondance  PREPA MARG'!A:A,'Prépa marge'!C1369)=0,IF(U1368="démarque connue (valeur)","",T1368),'Prépa marge'!C1369)</f>
        <v>Manège à bijoux</v>
      </c>
      <c r="U1369" s="23" t="str">
        <f t="shared" si="771"/>
        <v/>
      </c>
      <c r="V1369" t="str">
        <f>IF(U1369="","",IF(U1369="CA HT",SUMIF('[3]Correpondance  PREPA MARG'!A:A,'Prépa marge'!T1369,'[3]Correpondance  PREPA MARG'!CO:CO),""))</f>
        <v/>
      </c>
      <c r="W1369" t="str">
        <f t="shared" si="767"/>
        <v/>
      </c>
      <c r="X1369" t="str">
        <f>IF(U1369="","",IF(AND(U1369="Marge ABACO (valeur)",X1363=""),SUMIF('[3]Correpondance  PREPA MARG'!A:A,'Prépa marge'!T1369,'[3]Correpondance  PREPA MARG'!DB:DB),""))</f>
        <v/>
      </c>
      <c r="Y1369" t="str">
        <f>IF(U1369="","",IF(U1369="Frais accessoires",SUMIF('[3]Correpondance  PREPA MARG'!A:A,'Prépa marge'!T1369,'[3]Correpondance  PREPA MARG'!AO:AO),""))</f>
        <v/>
      </c>
      <c r="Z1369" t="str">
        <f>IF(U1369="","",IF(U1369="Cotisation Centrale",SUMIF('[3]Correpondance  PREPA MARG'!A:A,'Prépa marge'!T1369,'[3]Correpondance  PREPA MARG'!BO:BO),""))</f>
        <v/>
      </c>
      <c r="AA1369" t="str">
        <f>IF(U1369="","",IF(U1369="CA HT REEL",SUMIF('[3]Correpondance  PREPA MARG'!A:A,'Prépa marge'!T1369,'[3]Correpondance  PREPA MARG'!AB:AB),""))</f>
        <v/>
      </c>
      <c r="AB1369" t="str">
        <f>IF(U1369="","",IF(U1369="CAMV REEL",SUMIF('[3]Correpondance  PREPA MARG'!A:A,'Prépa marge'!T1369,'[3]Correpondance  PREPA MARG'!BB:BB),""))</f>
        <v/>
      </c>
      <c r="AC1369" t="str">
        <f>IF(U1369="","",IF(U1369="démarque connue (valeur)",SUMIF('[3]Correpondance  PREPA MARG'!A:A,'Prépa marge'!T1369,'[3]Correpondance  PREPA MARG'!DO:DO),""))</f>
        <v/>
      </c>
      <c r="AD1369" s="2" t="str">
        <f t="shared" si="769"/>
        <v/>
      </c>
      <c r="AF1369" t="s">
        <v>20</v>
      </c>
    </row>
    <row r="1370" spans="1:32">
      <c r="A1370" s="23"/>
      <c r="B1370" s="23"/>
      <c r="C1370" s="75" t="s">
        <v>28</v>
      </c>
      <c r="D1370" s="76" t="str">
        <f t="shared" ref="D1370:L1370" si="778">IF(D1390="ABACO","       NA",D1362-D1368)</f>
        <v xml:space="preserve">       NA</v>
      </c>
      <c r="E1370" s="76" t="str">
        <f t="shared" si="778"/>
        <v xml:space="preserve">       NA</v>
      </c>
      <c r="F1370" s="76" t="str">
        <f t="shared" si="778"/>
        <v xml:space="preserve">       NA</v>
      </c>
      <c r="G1370" s="76" t="str">
        <f t="shared" si="778"/>
        <v xml:space="preserve">       NA</v>
      </c>
      <c r="H1370" s="76" t="str">
        <f t="shared" si="778"/>
        <v xml:space="preserve">       NA</v>
      </c>
      <c r="I1370" s="76">
        <f t="shared" si="778"/>
        <v>0</v>
      </c>
      <c r="J1370" s="76" t="str">
        <f t="shared" si="778"/>
        <v xml:space="preserve">       NA</v>
      </c>
      <c r="K1370" s="76" t="str">
        <f t="shared" si="778"/>
        <v xml:space="preserve">       NA</v>
      </c>
      <c r="L1370" s="76" t="str">
        <f t="shared" si="778"/>
        <v xml:space="preserve">       NA</v>
      </c>
      <c r="M1370" s="76" t="str">
        <f>IF(M1390="ABACO","       NA",M1362-M1368)</f>
        <v xml:space="preserve">       NA</v>
      </c>
      <c r="N1370" s="76" t="str">
        <f>IF(N1390="ABACO","       NA",N1362-N1368)</f>
        <v xml:space="preserve">       NA</v>
      </c>
      <c r="O1370" s="76">
        <f>IF(O1390="ABACO","       NA",O1362-O1368)</f>
        <v>0</v>
      </c>
      <c r="P1370" s="76">
        <f>IF(P1390="ABACO","       NA",P1362-P1368)</f>
        <v>0</v>
      </c>
      <c r="Q1370" s="23"/>
      <c r="R1370" s="77" t="s">
        <v>20</v>
      </c>
      <c r="S1370" s="23"/>
      <c r="T1370" s="23" t="str">
        <f>IF(COUNTIF('[3]Correpondance  PREPA MARG'!A:A,'Prépa marge'!C1370)=0,IF(U1369="démarque connue (valeur)","",T1369),'Prépa marge'!C1370)</f>
        <v>Manège à bijoux</v>
      </c>
      <c r="U1370" s="23" t="str">
        <f t="shared" si="771"/>
        <v/>
      </c>
      <c r="V1370" t="str">
        <f>IF(U1370="","",IF(U1370="CA HT",SUMIF('[3]Correpondance  PREPA MARG'!A:A,'Prépa marge'!T1370,'[3]Correpondance  PREPA MARG'!CO:CO),""))</f>
        <v/>
      </c>
      <c r="W1370" t="str">
        <f t="shared" si="767"/>
        <v/>
      </c>
      <c r="X1370" t="str">
        <f>IF(U1370="","",IF(AND(U1370="Marge ABACO (valeur)",X1364=""),SUMIF('[3]Correpondance  PREPA MARG'!A:A,'Prépa marge'!T1370,'[3]Correpondance  PREPA MARG'!DB:DB),""))</f>
        <v/>
      </c>
      <c r="Y1370" t="str">
        <f>IF(U1370="","",IF(U1370="Frais accessoires",SUMIF('[3]Correpondance  PREPA MARG'!A:A,'Prépa marge'!T1370,'[3]Correpondance  PREPA MARG'!AO:AO),""))</f>
        <v/>
      </c>
      <c r="Z1370" t="str">
        <f>IF(U1370="","",IF(U1370="Cotisation Centrale",SUMIF('[3]Correpondance  PREPA MARG'!A:A,'Prépa marge'!T1370,'[3]Correpondance  PREPA MARG'!BO:BO),""))</f>
        <v/>
      </c>
      <c r="AA1370" t="str">
        <f>IF(U1370="","",IF(U1370="CA HT REEL",SUMIF('[3]Correpondance  PREPA MARG'!A:A,'Prépa marge'!T1370,'[3]Correpondance  PREPA MARG'!AB:AB),""))</f>
        <v/>
      </c>
      <c r="AB1370" t="str">
        <f>IF(U1370="","",IF(U1370="CAMV REEL",SUMIF('[3]Correpondance  PREPA MARG'!A:A,'Prépa marge'!T1370,'[3]Correpondance  PREPA MARG'!BB:BB),""))</f>
        <v/>
      </c>
      <c r="AC1370" t="str">
        <f>IF(U1370="","",IF(U1370="démarque connue (valeur)",SUMIF('[3]Correpondance  PREPA MARG'!A:A,'Prépa marge'!T1370,'[3]Correpondance  PREPA MARG'!DO:DO),""))</f>
        <v/>
      </c>
      <c r="AD1370" s="2" t="str">
        <f t="shared" si="769"/>
        <v/>
      </c>
      <c r="AF1370" t="s">
        <v>20</v>
      </c>
    </row>
    <row r="1371" spans="1:32">
      <c r="A1371" s="23"/>
      <c r="B1371" s="23"/>
      <c r="C1371" s="23"/>
      <c r="D1371" s="23"/>
      <c r="E1371" s="23"/>
      <c r="F1371" s="23"/>
      <c r="G1371" s="23"/>
      <c r="H1371" s="23"/>
      <c r="I1371" s="23"/>
      <c r="J1371" s="23"/>
      <c r="K1371" s="23"/>
      <c r="L1371" s="23"/>
      <c r="M1371" s="23"/>
      <c r="N1371" s="23"/>
      <c r="O1371" s="23"/>
      <c r="P1371" s="23"/>
      <c r="Q1371" s="23"/>
      <c r="R1371" s="29" t="s">
        <v>20</v>
      </c>
      <c r="S1371" s="23"/>
      <c r="T1371" s="23" t="str">
        <f>IF(COUNTIF('[3]Correpondance  PREPA MARG'!A:A,'Prépa marge'!C1371)=0,IF(U1370="démarque connue (valeur)","",T1370),'Prépa marge'!C1371)</f>
        <v>Manège à bijoux</v>
      </c>
      <c r="U1371" s="23" t="str">
        <f t="shared" si="771"/>
        <v/>
      </c>
      <c r="V1371" t="str">
        <f>IF(U1371="","",IF(U1371="CA HT",SUMIF('[3]Correpondance  PREPA MARG'!A:A,'Prépa marge'!T1371,'[3]Correpondance  PREPA MARG'!CO:CO),""))</f>
        <v/>
      </c>
      <c r="W1371" t="str">
        <f t="shared" si="767"/>
        <v/>
      </c>
      <c r="X1371" t="str">
        <f>IF(U1371="","",IF(AND(U1371="Marge ABACO (valeur)",X1365=""),SUMIF('[3]Correpondance  PREPA MARG'!A:A,'Prépa marge'!T1371,'[3]Correpondance  PREPA MARG'!DB:DB),""))</f>
        <v/>
      </c>
      <c r="Y1371" t="str">
        <f>IF(U1371="","",IF(U1371="Frais accessoires",SUMIF('[3]Correpondance  PREPA MARG'!A:A,'Prépa marge'!T1371,'[3]Correpondance  PREPA MARG'!AO:AO),""))</f>
        <v/>
      </c>
      <c r="Z1371" t="str">
        <f>IF(U1371="","",IF(U1371="Cotisation Centrale",SUMIF('[3]Correpondance  PREPA MARG'!A:A,'Prépa marge'!T1371,'[3]Correpondance  PREPA MARG'!BO:BO),""))</f>
        <v/>
      </c>
      <c r="AA1371" t="str">
        <f>IF(U1371="","",IF(U1371="CA HT REEL",SUMIF('[3]Correpondance  PREPA MARG'!A:A,'Prépa marge'!T1371,'[3]Correpondance  PREPA MARG'!AB:AB),""))</f>
        <v/>
      </c>
      <c r="AB1371" t="str">
        <f>IF(U1371="","",IF(U1371="CAMV REEL",SUMIF('[3]Correpondance  PREPA MARG'!A:A,'Prépa marge'!T1371,'[3]Correpondance  PREPA MARG'!BB:BB),""))</f>
        <v/>
      </c>
      <c r="AC1371" t="str">
        <f>IF(U1371="","",IF(U1371="démarque connue (valeur)",SUMIF('[3]Correpondance  PREPA MARG'!A:A,'Prépa marge'!T1371,'[3]Correpondance  PREPA MARG'!DO:DO),""))</f>
        <v/>
      </c>
      <c r="AD1371" s="2" t="str">
        <f t="shared" si="769"/>
        <v/>
      </c>
      <c r="AF1371" t="s">
        <v>20</v>
      </c>
    </row>
    <row r="1372" spans="1:32" ht="15.75" thickBot="1">
      <c r="A1372" s="23"/>
      <c r="B1372" s="23"/>
      <c r="C1372" s="30" t="s">
        <v>29</v>
      </c>
      <c r="D1372" s="31"/>
      <c r="E1372" s="31"/>
      <c r="F1372" s="31"/>
      <c r="G1372" s="31"/>
      <c r="H1372" s="31"/>
      <c r="I1372" s="31"/>
      <c r="J1372" s="31"/>
      <c r="K1372" s="31"/>
      <c r="L1372" s="31"/>
      <c r="M1372" s="31"/>
      <c r="N1372" s="31"/>
      <c r="O1372" s="31"/>
      <c r="P1372" s="32"/>
      <c r="Q1372" s="23"/>
      <c r="R1372" s="33" t="s">
        <v>20</v>
      </c>
      <c r="S1372" s="23"/>
      <c r="T1372" s="23" t="str">
        <f>IF(COUNTIF('[3]Correpondance  PREPA MARG'!A:A,'Prépa marge'!C1372)=0,IF(U1371="démarque connue (valeur)","",T1371),'Prépa marge'!C1372)</f>
        <v>Manège à bijoux</v>
      </c>
      <c r="U1372" s="23" t="str">
        <f t="shared" si="771"/>
        <v/>
      </c>
      <c r="V1372" t="str">
        <f>IF(U1372="","",IF(U1372="CA HT",SUMIF('[3]Correpondance  PREPA MARG'!A:A,'Prépa marge'!T1372,'[3]Correpondance  PREPA MARG'!CO:CO),""))</f>
        <v/>
      </c>
      <c r="W1372" t="str">
        <f t="shared" si="767"/>
        <v/>
      </c>
      <c r="X1372" t="str">
        <f>IF(U1372="","",IF(AND(U1372="Marge ABACO (valeur)",X1366=""),SUMIF('[3]Correpondance  PREPA MARG'!A:A,'Prépa marge'!T1372,'[3]Correpondance  PREPA MARG'!DB:DB),""))</f>
        <v/>
      </c>
      <c r="Y1372" t="str">
        <f>IF(U1372="","",IF(U1372="Frais accessoires",SUMIF('[3]Correpondance  PREPA MARG'!A:A,'Prépa marge'!T1372,'[3]Correpondance  PREPA MARG'!AO:AO),""))</f>
        <v/>
      </c>
      <c r="Z1372" t="str">
        <f>IF(U1372="","",IF(U1372="Cotisation Centrale",SUMIF('[3]Correpondance  PREPA MARG'!A:A,'Prépa marge'!T1372,'[3]Correpondance  PREPA MARG'!BO:BO),""))</f>
        <v/>
      </c>
      <c r="AA1372" t="str">
        <f>IF(U1372="","",IF(U1372="CA HT REEL",SUMIF('[3]Correpondance  PREPA MARG'!A:A,'Prépa marge'!T1372,'[3]Correpondance  PREPA MARG'!AB:AB),""))</f>
        <v/>
      </c>
      <c r="AB1372" t="str">
        <f>IF(U1372="","",IF(U1372="CAMV REEL",SUMIF('[3]Correpondance  PREPA MARG'!A:A,'Prépa marge'!T1372,'[3]Correpondance  PREPA MARG'!BB:BB),""))</f>
        <v/>
      </c>
      <c r="AC1372" t="str">
        <f>IF(U1372="","",IF(U1372="démarque connue (valeur)",SUMIF('[3]Correpondance  PREPA MARG'!A:A,'Prépa marge'!T1372,'[3]Correpondance  PREPA MARG'!DO:DO),""))</f>
        <v/>
      </c>
      <c r="AD1372" s="2" t="str">
        <f t="shared" si="769"/>
        <v/>
      </c>
      <c r="AF1372" t="s">
        <v>20</v>
      </c>
    </row>
    <row r="1373" spans="1:32" ht="15.75" thickBot="1">
      <c r="A1373" s="23"/>
      <c r="B1373" s="23"/>
      <c r="C1373" s="54" t="s">
        <v>7</v>
      </c>
      <c r="D1373" s="78"/>
      <c r="E1373" s="79"/>
      <c r="F1373" s="79"/>
      <c r="G1373" s="79"/>
      <c r="H1373" s="79"/>
      <c r="I1373" s="79"/>
      <c r="J1373" s="79"/>
      <c r="K1373" s="79"/>
      <c r="L1373" s="79"/>
      <c r="M1373" s="79"/>
      <c r="N1373" s="79"/>
      <c r="O1373" s="80"/>
      <c r="P1373" s="44">
        <f>SUM(D1373:O1373)</f>
        <v>0</v>
      </c>
      <c r="Q1373" s="23"/>
      <c r="R1373" s="45" t="s">
        <v>20</v>
      </c>
      <c r="S1373" s="23"/>
      <c r="T1373" s="23" t="str">
        <f>IF(COUNTIF('[3]Correpondance  PREPA MARG'!A:A,'Prépa marge'!C1373)=0,IF(U1372="démarque connue (valeur)","",T1372),'Prépa marge'!C1373)</f>
        <v>Manège à bijoux</v>
      </c>
      <c r="U1373" s="23" t="str">
        <f t="shared" si="771"/>
        <v>démarque connue (valeur)</v>
      </c>
      <c r="V1373" t="str">
        <f>IF(U1373="","",IF(U1373="CA HT",SUMIF('[3]Correpondance  PREPA MARG'!A:A,'Prépa marge'!T1373,'[3]Correpondance  PREPA MARG'!CO:CO),""))</f>
        <v/>
      </c>
      <c r="W1373" t="str">
        <f t="shared" si="767"/>
        <v/>
      </c>
      <c r="X1373" t="str">
        <f>IF(U1373="","",IF(AND(U1373="Marge ABACO (valeur)",X1367=""),SUMIF('[3]Correpondance  PREPA MARG'!A:A,'Prépa marge'!T1373,'[3]Correpondance  PREPA MARG'!DB:DB),""))</f>
        <v/>
      </c>
      <c r="Y1373" t="str">
        <f>IF(U1373="","",IF(U1373="Frais accessoires",SUMIF('[3]Correpondance  PREPA MARG'!A:A,'Prépa marge'!T1373,'[3]Correpondance  PREPA MARG'!AO:AO),""))</f>
        <v/>
      </c>
      <c r="Z1373" t="str">
        <f>IF(U1373="","",IF(U1373="Cotisation Centrale",SUMIF('[3]Correpondance  PREPA MARG'!A:A,'Prépa marge'!T1373,'[3]Correpondance  PREPA MARG'!BO:BO),""))</f>
        <v/>
      </c>
      <c r="AA1373" t="str">
        <f>IF(U1373="","",IF(U1373="CA HT REEL",SUMIF('[3]Correpondance  PREPA MARG'!A:A,'Prépa marge'!T1373,'[3]Correpondance  PREPA MARG'!AB:AB),""))</f>
        <v/>
      </c>
      <c r="AB1373" t="str">
        <f>IF(U1373="","",IF(U1373="CAMV REEL",SUMIF('[3]Correpondance  PREPA MARG'!A:A,'Prépa marge'!T1373,'[3]Correpondance  PREPA MARG'!BB:BB),""))</f>
        <v/>
      </c>
      <c r="AC1373">
        <f ca="1">IF(U1373="","",IF(U1373="démarque connue (valeur)",SUMIF('[3]Correpondance  PREPA MARG'!A:A,'Prépa marge'!T1373,'[3]Correpondance  PREPA MARG'!DO:DO),""))</f>
        <v>0</v>
      </c>
      <c r="AD1373" s="2" t="str">
        <f t="shared" ca="1" si="769"/>
        <v/>
      </c>
      <c r="AF1373" t="s">
        <v>20</v>
      </c>
    </row>
    <row r="1374" spans="1:32" ht="15.75" thickBot="1">
      <c r="A1374" s="23"/>
      <c r="B1374" s="23"/>
      <c r="C1374" s="59" t="s">
        <v>30</v>
      </c>
      <c r="D1374" s="81">
        <f t="shared" ref="D1374:L1374" si="779">IF(D1365=0,0,D1373/D1365)</f>
        <v>0</v>
      </c>
      <c r="E1374" s="81">
        <f t="shared" si="779"/>
        <v>0</v>
      </c>
      <c r="F1374" s="81">
        <f t="shared" si="779"/>
        <v>0</v>
      </c>
      <c r="G1374" s="81">
        <f t="shared" si="779"/>
        <v>0</v>
      </c>
      <c r="H1374" s="81">
        <f t="shared" si="779"/>
        <v>0</v>
      </c>
      <c r="I1374" s="81">
        <f t="shared" si="779"/>
        <v>0</v>
      </c>
      <c r="J1374" s="81">
        <f t="shared" si="779"/>
        <v>0</v>
      </c>
      <c r="K1374" s="81">
        <f t="shared" si="779"/>
        <v>0</v>
      </c>
      <c r="L1374" s="81">
        <f t="shared" si="779"/>
        <v>0</v>
      </c>
      <c r="M1374" s="81">
        <f>IF(M1365=0,0,M1373/M1365)</f>
        <v>0</v>
      </c>
      <c r="N1374" s="81">
        <f>IF(N1365=0,0,N1373/N1365)</f>
        <v>0</v>
      </c>
      <c r="O1374" s="81">
        <f>IF(O1365=0,0,O1373/O1365)</f>
        <v>0</v>
      </c>
      <c r="P1374" s="82">
        <f>IF(P1365=0,0,P1373/P1365)</f>
        <v>0</v>
      </c>
      <c r="Q1374" s="23"/>
      <c r="R1374" s="83" t="s">
        <v>20</v>
      </c>
      <c r="S1374" s="23"/>
      <c r="T1374" s="23" t="str">
        <f>IF(COUNTIF('[3]Correpondance  PREPA MARG'!A:A,'Prépa marge'!C1374)=0,IF(U1373="démarque connue (valeur)","",T1373),'Prépa marge'!C1374)</f>
        <v/>
      </c>
      <c r="U1374" s="23" t="str">
        <f t="shared" si="771"/>
        <v/>
      </c>
      <c r="V1374" t="str">
        <f>IF(U1374="","",IF(U1374="CA HT",SUMIF('[3]Correpondance  PREPA MARG'!A:A,'Prépa marge'!T1374,'[3]Correpondance  PREPA MARG'!CO:CO),""))</f>
        <v/>
      </c>
      <c r="W1374" t="str">
        <f t="shared" si="767"/>
        <v/>
      </c>
      <c r="X1374" t="str">
        <f>IF(U1374="","",IF(AND(U1374="Marge ABACO (valeur)",X1368=""),SUMIF('[3]Correpondance  PREPA MARG'!A:A,'Prépa marge'!T1374,'[3]Correpondance  PREPA MARG'!DB:DB),""))</f>
        <v/>
      </c>
      <c r="Y1374" t="str">
        <f>IF(U1374="","",IF(U1374="Frais accessoires",SUMIF('[3]Correpondance  PREPA MARG'!A:A,'Prépa marge'!T1374,'[3]Correpondance  PREPA MARG'!AO:AO),""))</f>
        <v/>
      </c>
      <c r="Z1374" t="str">
        <f>IF(U1374="","",IF(U1374="Cotisation Centrale",SUMIF('[3]Correpondance  PREPA MARG'!A:A,'Prépa marge'!T1374,'[3]Correpondance  PREPA MARG'!BO:BO),""))</f>
        <v/>
      </c>
      <c r="AA1374" t="str">
        <f>IF(U1374="","",IF(U1374="CA HT REEL",SUMIF('[3]Correpondance  PREPA MARG'!A:A,'Prépa marge'!T1374,'[3]Correpondance  PREPA MARG'!AB:AB),""))</f>
        <v/>
      </c>
      <c r="AB1374" t="str">
        <f>IF(U1374="","",IF(U1374="CAMV REEL",SUMIF('[3]Correpondance  PREPA MARG'!A:A,'Prépa marge'!T1374,'[3]Correpondance  PREPA MARG'!BB:BB),""))</f>
        <v/>
      </c>
      <c r="AC1374" t="str">
        <f>IF(U1374="","",IF(U1374="démarque connue (valeur)",SUMIF('[3]Correpondance  PREPA MARG'!A:A,'Prépa marge'!T1374,'[3]Correpondance  PREPA MARG'!DO:DO),""))</f>
        <v/>
      </c>
      <c r="AD1374" s="2" t="str">
        <f t="shared" si="769"/>
        <v/>
      </c>
      <c r="AF1374" t="s">
        <v>20</v>
      </c>
    </row>
    <row r="1375" spans="1:32" ht="15.75" thickBot="1">
      <c r="A1375" s="23"/>
      <c r="B1375" s="23"/>
      <c r="C1375" s="84" t="s">
        <v>31</v>
      </c>
      <c r="D1375" s="85"/>
      <c r="E1375" s="86"/>
      <c r="F1375" s="86"/>
      <c r="G1375" s="86"/>
      <c r="H1375" s="86"/>
      <c r="I1375" s="86"/>
      <c r="J1375" s="86"/>
      <c r="K1375" s="86"/>
      <c r="L1375" s="86"/>
      <c r="M1375" s="86"/>
      <c r="N1375" s="86"/>
      <c r="O1375" s="87"/>
      <c r="P1375" s="88">
        <f>IF(P1365&lt;&gt;0,P1376/P1365,0)</f>
        <v>0</v>
      </c>
      <c r="Q1375" s="23"/>
      <c r="R1375" s="83" t="s">
        <v>20</v>
      </c>
      <c r="S1375" s="23"/>
      <c r="T1375" s="23" t="str">
        <f>IF(COUNTIF('[3]Correpondance  PREPA MARG'!A:A,'Prépa marge'!C1375)=0,IF(U1374="démarque connue (valeur)","",T1374),'Prépa marge'!C1375)</f>
        <v/>
      </c>
      <c r="U1375" s="23" t="str">
        <f t="shared" si="771"/>
        <v/>
      </c>
      <c r="V1375" t="str">
        <f>IF(U1375="","",IF(U1375="CA HT",SUMIF('[3]Correpondance  PREPA MARG'!A:A,'Prépa marge'!T1375,'[3]Correpondance  PREPA MARG'!CO:CO),""))</f>
        <v/>
      </c>
      <c r="W1375" t="str">
        <f t="shared" si="767"/>
        <v/>
      </c>
      <c r="X1375" t="str">
        <f>IF(U1375="","",IF(AND(U1375="Marge ABACO (valeur)",X1369=""),SUMIF('[3]Correpondance  PREPA MARG'!A:A,'Prépa marge'!T1375,'[3]Correpondance  PREPA MARG'!DB:DB),""))</f>
        <v/>
      </c>
      <c r="Y1375" t="str">
        <f>IF(U1375="","",IF(U1375="Frais accessoires",SUMIF('[3]Correpondance  PREPA MARG'!A:A,'Prépa marge'!T1375,'[3]Correpondance  PREPA MARG'!AO:AO),""))</f>
        <v/>
      </c>
      <c r="Z1375" t="str">
        <f>IF(U1375="","",IF(U1375="Cotisation Centrale",SUMIF('[3]Correpondance  PREPA MARG'!A:A,'Prépa marge'!T1375,'[3]Correpondance  PREPA MARG'!BO:BO),""))</f>
        <v/>
      </c>
      <c r="AA1375" t="str">
        <f>IF(U1375="","",IF(U1375="CA HT REEL",SUMIF('[3]Correpondance  PREPA MARG'!A:A,'Prépa marge'!T1375,'[3]Correpondance  PREPA MARG'!AB:AB),""))</f>
        <v/>
      </c>
      <c r="AB1375" t="str">
        <f>IF(U1375="","",IF(U1375="CAMV REEL",SUMIF('[3]Correpondance  PREPA MARG'!A:A,'Prépa marge'!T1375,'[3]Correpondance  PREPA MARG'!BB:BB),""))</f>
        <v/>
      </c>
      <c r="AC1375" t="str">
        <f>IF(U1375="","",IF(U1375="démarque connue (valeur)",SUMIF('[3]Correpondance  PREPA MARG'!A:A,'Prépa marge'!T1375,'[3]Correpondance  PREPA MARG'!DO:DO),""))</f>
        <v/>
      </c>
      <c r="AD1375" s="2" t="str">
        <f t="shared" si="769"/>
        <v/>
      </c>
      <c r="AF1375" t="s">
        <v>20</v>
      </c>
    </row>
    <row r="1376" spans="1:32" ht="15.75" thickBot="1">
      <c r="A1376" s="23"/>
      <c r="B1376" s="23"/>
      <c r="C1376" s="89" t="s">
        <v>32</v>
      </c>
      <c r="D1376" s="47">
        <f t="shared" ref="D1376:L1376" si="780">D1365*D1375</f>
        <v>0</v>
      </c>
      <c r="E1376" s="47">
        <f t="shared" si="780"/>
        <v>0</v>
      </c>
      <c r="F1376" s="47">
        <f t="shared" si="780"/>
        <v>0</v>
      </c>
      <c r="G1376" s="47">
        <f t="shared" si="780"/>
        <v>0</v>
      </c>
      <c r="H1376" s="47">
        <f t="shared" si="780"/>
        <v>0</v>
      </c>
      <c r="I1376" s="47">
        <f t="shared" si="780"/>
        <v>0</v>
      </c>
      <c r="J1376" s="47">
        <f t="shared" si="780"/>
        <v>0</v>
      </c>
      <c r="K1376" s="47">
        <f t="shared" si="780"/>
        <v>0</v>
      </c>
      <c r="L1376" s="47">
        <f t="shared" si="780"/>
        <v>0</v>
      </c>
      <c r="M1376" s="47">
        <f>M1365*M1375</f>
        <v>0</v>
      </c>
      <c r="N1376" s="47">
        <f>N1365*N1375</f>
        <v>0</v>
      </c>
      <c r="O1376" s="47">
        <f>O1365*O1375</f>
        <v>0</v>
      </c>
      <c r="P1376" s="90">
        <f>SUM(D1376:O1376)</f>
        <v>0</v>
      </c>
      <c r="Q1376" s="23"/>
      <c r="R1376" s="91" t="s">
        <v>20</v>
      </c>
      <c r="S1376" s="92"/>
      <c r="T1376" s="23" t="str">
        <f>IF(COUNTIF('[3]Correpondance  PREPA MARG'!A:A,'Prépa marge'!C1376)=0,IF(U1375="démarque connue (valeur)","",T1375),'Prépa marge'!C1376)</f>
        <v/>
      </c>
      <c r="U1376" s="23" t="str">
        <f t="shared" si="771"/>
        <v/>
      </c>
      <c r="V1376" t="str">
        <f>IF(U1376="","",IF(U1376="CA HT",SUMIF('[3]Correpondance  PREPA MARG'!A:A,'Prépa marge'!T1376,'[3]Correpondance  PREPA MARG'!CO:CO),""))</f>
        <v/>
      </c>
      <c r="W1376" t="str">
        <f t="shared" si="767"/>
        <v/>
      </c>
      <c r="X1376" t="str">
        <f>IF(U1376="","",IF(AND(U1376="Marge ABACO (valeur)",X1370=""),SUMIF('[3]Correpondance  PREPA MARG'!A:A,'Prépa marge'!T1376,'[3]Correpondance  PREPA MARG'!DB:DB),""))</f>
        <v/>
      </c>
      <c r="Y1376" t="str">
        <f>IF(U1376="","",IF(U1376="Frais accessoires",SUMIF('[3]Correpondance  PREPA MARG'!A:A,'Prépa marge'!T1376,'[3]Correpondance  PREPA MARG'!AO:AO),""))</f>
        <v/>
      </c>
      <c r="Z1376" t="str">
        <f>IF(U1376="","",IF(U1376="Cotisation Centrale",SUMIF('[3]Correpondance  PREPA MARG'!A:A,'Prépa marge'!T1376,'[3]Correpondance  PREPA MARG'!BO:BO),""))</f>
        <v/>
      </c>
      <c r="AA1376" t="str">
        <f>IF(U1376="","",IF(U1376="CA HT REEL",SUMIF('[3]Correpondance  PREPA MARG'!A:A,'Prépa marge'!T1376,'[3]Correpondance  PREPA MARG'!AB:AB),""))</f>
        <v/>
      </c>
      <c r="AB1376" t="str">
        <f>IF(U1376="","",IF(U1376="CAMV REEL",SUMIF('[3]Correpondance  PREPA MARG'!A:A,'Prépa marge'!T1376,'[3]Correpondance  PREPA MARG'!BB:BB),""))</f>
        <v/>
      </c>
      <c r="AC1376" t="str">
        <f>IF(U1376="","",IF(U1376="démarque connue (valeur)",SUMIF('[3]Correpondance  PREPA MARG'!A:A,'Prépa marge'!T1376,'[3]Correpondance  PREPA MARG'!DO:DO),""))</f>
        <v/>
      </c>
      <c r="AD1376" s="2" t="str">
        <f t="shared" si="769"/>
        <v/>
      </c>
      <c r="AF1376" t="s">
        <v>20</v>
      </c>
    </row>
    <row r="1377" spans="1:32" ht="15.75" thickBot="1">
      <c r="A1377" s="23"/>
      <c r="B1377" s="23"/>
      <c r="C1377" s="84" t="s">
        <v>33</v>
      </c>
      <c r="D1377" s="93"/>
      <c r="E1377" s="94"/>
      <c r="F1377" s="94"/>
      <c r="G1377" s="94"/>
      <c r="H1377" s="94"/>
      <c r="I1377" s="94"/>
      <c r="J1377" s="94"/>
      <c r="K1377" s="94"/>
      <c r="L1377" s="94"/>
      <c r="M1377" s="94"/>
      <c r="N1377" s="94"/>
      <c r="O1377" s="95"/>
      <c r="P1377" s="96">
        <f>SUM(D1377:O1377)</f>
        <v>0</v>
      </c>
      <c r="Q1377" s="23"/>
      <c r="R1377" s="91" t="s">
        <v>20</v>
      </c>
      <c r="S1377" s="92"/>
      <c r="T1377" s="23" t="str">
        <f>IF(COUNTIF('[3]Correpondance  PREPA MARG'!A:A,'Prépa marge'!C1377)=0,IF(U1376="démarque connue (valeur)","",T1376),'Prépa marge'!C1377)</f>
        <v/>
      </c>
      <c r="U1377" s="23" t="str">
        <f t="shared" si="771"/>
        <v/>
      </c>
      <c r="V1377" t="str">
        <f>IF(U1377="","",IF(U1377="CA HT",SUMIF('[3]Correpondance  PREPA MARG'!A:A,'Prépa marge'!T1377,'[3]Correpondance  PREPA MARG'!CO:CO),""))</f>
        <v/>
      </c>
      <c r="W1377" t="str">
        <f t="shared" si="767"/>
        <v/>
      </c>
      <c r="X1377" t="str">
        <f>IF(U1377="","",IF(AND(U1377="Marge ABACO (valeur)",X1371=""),SUMIF('[3]Correpondance  PREPA MARG'!A:A,'Prépa marge'!T1377,'[3]Correpondance  PREPA MARG'!DB:DB),""))</f>
        <v/>
      </c>
      <c r="Y1377" t="str">
        <f>IF(U1377="","",IF(U1377="Frais accessoires",SUMIF('[3]Correpondance  PREPA MARG'!A:A,'Prépa marge'!T1377,'[3]Correpondance  PREPA MARG'!AO:AO),""))</f>
        <v/>
      </c>
      <c r="Z1377" t="str">
        <f>IF(U1377="","",IF(U1377="Cotisation Centrale",SUMIF('[3]Correpondance  PREPA MARG'!A:A,'Prépa marge'!T1377,'[3]Correpondance  PREPA MARG'!BO:BO),""))</f>
        <v/>
      </c>
      <c r="AA1377" t="str">
        <f>IF(U1377="","",IF(U1377="CA HT REEL",SUMIF('[3]Correpondance  PREPA MARG'!A:A,'Prépa marge'!T1377,'[3]Correpondance  PREPA MARG'!AB:AB),""))</f>
        <v/>
      </c>
      <c r="AB1377" t="str">
        <f>IF(U1377="","",IF(U1377="CAMV REEL",SUMIF('[3]Correpondance  PREPA MARG'!A:A,'Prépa marge'!T1377,'[3]Correpondance  PREPA MARG'!BB:BB),""))</f>
        <v/>
      </c>
      <c r="AC1377" t="str">
        <f>IF(U1377="","",IF(U1377="démarque connue (valeur)",SUMIF('[3]Correpondance  PREPA MARG'!A:A,'Prépa marge'!T1377,'[3]Correpondance  PREPA MARG'!DO:DO),""))</f>
        <v/>
      </c>
      <c r="AD1377" s="2" t="str">
        <f t="shared" si="769"/>
        <v/>
      </c>
      <c r="AF1377" t="s">
        <v>20</v>
      </c>
    </row>
    <row r="1378" spans="1:32">
      <c r="A1378" s="23"/>
      <c r="B1378" s="23"/>
      <c r="C1378" s="59" t="s">
        <v>34</v>
      </c>
      <c r="D1378" s="81">
        <f t="shared" ref="D1378:L1378" si="781">IF(D1365&lt;&gt;0,D1377/D1365,0)</f>
        <v>0</v>
      </c>
      <c r="E1378" s="81">
        <f t="shared" si="781"/>
        <v>0</v>
      </c>
      <c r="F1378" s="81">
        <f t="shared" si="781"/>
        <v>0</v>
      </c>
      <c r="G1378" s="81">
        <f t="shared" si="781"/>
        <v>0</v>
      </c>
      <c r="H1378" s="81">
        <f t="shared" si="781"/>
        <v>0</v>
      </c>
      <c r="I1378" s="81">
        <f t="shared" si="781"/>
        <v>0</v>
      </c>
      <c r="J1378" s="81">
        <f t="shared" si="781"/>
        <v>0</v>
      </c>
      <c r="K1378" s="81">
        <f t="shared" si="781"/>
        <v>0</v>
      </c>
      <c r="L1378" s="81">
        <f t="shared" si="781"/>
        <v>0</v>
      </c>
      <c r="M1378" s="81">
        <f>IF(M1365&lt;&gt;0,M1377/M1365,0)</f>
        <v>0</v>
      </c>
      <c r="N1378" s="81">
        <f>IF(N1365&lt;&gt;0,N1377/N1365,0)</f>
        <v>0</v>
      </c>
      <c r="O1378" s="81">
        <f>IF(O1365&lt;&gt;0,O1377/O1365,0)</f>
        <v>0</v>
      </c>
      <c r="P1378" s="82">
        <f>IF(P1365&lt;&gt;0,P1377/P1365,0)</f>
        <v>0</v>
      </c>
      <c r="Q1378" s="23"/>
      <c r="R1378" s="83" t="s">
        <v>20</v>
      </c>
      <c r="S1378" s="97"/>
      <c r="T1378" s="23" t="str">
        <f>IF(COUNTIF('[3]Correpondance  PREPA MARG'!A:A,'Prépa marge'!C1378)=0,IF(U1377="démarque connue (valeur)","",T1377),'Prépa marge'!C1378)</f>
        <v/>
      </c>
      <c r="U1378" s="23" t="str">
        <f t="shared" si="771"/>
        <v/>
      </c>
      <c r="V1378" t="str">
        <f>IF(U1378="","",IF(U1378="CA HT",SUMIF('[3]Correpondance  PREPA MARG'!A:A,'Prépa marge'!T1378,'[3]Correpondance  PREPA MARG'!CO:CO),""))</f>
        <v/>
      </c>
      <c r="W1378" t="str">
        <f t="shared" si="767"/>
        <v/>
      </c>
      <c r="X1378" t="str">
        <f>IF(U1378="","",IF(AND(U1378="Marge ABACO (valeur)",X1372=""),SUMIF('[3]Correpondance  PREPA MARG'!A:A,'Prépa marge'!T1378,'[3]Correpondance  PREPA MARG'!DB:DB),""))</f>
        <v/>
      </c>
      <c r="Y1378" t="str">
        <f>IF(U1378="","",IF(U1378="Frais accessoires",SUMIF('[3]Correpondance  PREPA MARG'!A:A,'Prépa marge'!T1378,'[3]Correpondance  PREPA MARG'!AO:AO),""))</f>
        <v/>
      </c>
      <c r="Z1378" t="str">
        <f>IF(U1378="","",IF(U1378="Cotisation Centrale",SUMIF('[3]Correpondance  PREPA MARG'!A:A,'Prépa marge'!T1378,'[3]Correpondance  PREPA MARG'!BO:BO),""))</f>
        <v/>
      </c>
      <c r="AA1378" t="str">
        <f>IF(U1378="","",IF(U1378="CA HT REEL",SUMIF('[3]Correpondance  PREPA MARG'!A:A,'Prépa marge'!T1378,'[3]Correpondance  PREPA MARG'!AB:AB),""))</f>
        <v/>
      </c>
      <c r="AB1378" t="str">
        <f>IF(U1378="","",IF(U1378="CAMV REEL",SUMIF('[3]Correpondance  PREPA MARG'!A:A,'Prépa marge'!T1378,'[3]Correpondance  PREPA MARG'!BB:BB),""))</f>
        <v/>
      </c>
      <c r="AC1378" t="str">
        <f>IF(U1378="","",IF(U1378="démarque connue (valeur)",SUMIF('[3]Correpondance  PREPA MARG'!A:A,'Prépa marge'!T1378,'[3]Correpondance  PREPA MARG'!DO:DO),""))</f>
        <v/>
      </c>
      <c r="AD1378" s="2" t="str">
        <f t="shared" si="769"/>
        <v/>
      </c>
      <c r="AF1378" t="s">
        <v>20</v>
      </c>
    </row>
    <row r="1379" spans="1:32">
      <c r="A1379" s="23"/>
      <c r="B1379" s="23"/>
      <c r="C1379" s="59" t="s">
        <v>35</v>
      </c>
      <c r="D1379" s="98">
        <f>D1353-D1365</f>
        <v>0</v>
      </c>
      <c r="E1379" s="98">
        <f>E1353-E1365</f>
        <v>0</v>
      </c>
      <c r="F1379" s="98">
        <f>F1353-F1365</f>
        <v>0</v>
      </c>
      <c r="G1379" s="98">
        <f t="shared" ref="G1379:L1379" si="782">G1353-G1365</f>
        <v>0</v>
      </c>
      <c r="H1379" s="98">
        <f t="shared" si="782"/>
        <v>0</v>
      </c>
      <c r="I1379" s="98">
        <f t="shared" si="782"/>
        <v>0</v>
      </c>
      <c r="J1379" s="98">
        <f t="shared" si="782"/>
        <v>0</v>
      </c>
      <c r="K1379" s="98">
        <f t="shared" si="782"/>
        <v>0</v>
      </c>
      <c r="L1379" s="98">
        <f t="shared" si="782"/>
        <v>0</v>
      </c>
      <c r="M1379" s="98">
        <f>M1353-M1365</f>
        <v>0</v>
      </c>
      <c r="N1379" s="98">
        <f>N1353-N1365</f>
        <v>0</v>
      </c>
      <c r="O1379" s="98">
        <f>O1353-O1365</f>
        <v>0</v>
      </c>
      <c r="P1379" s="74">
        <f>SUM(D1379:O1379)</f>
        <v>0</v>
      </c>
      <c r="Q1379" s="23"/>
      <c r="R1379" s="57" t="s">
        <v>20</v>
      </c>
      <c r="S1379" s="92"/>
      <c r="T1379" s="23" t="str">
        <f>IF(COUNTIF('[3]Correpondance  PREPA MARG'!A:A,'Prépa marge'!C1379)=0,IF(U1378="démarque connue (valeur)","",T1378),'Prépa marge'!C1379)</f>
        <v/>
      </c>
      <c r="U1379" s="23" t="str">
        <f t="shared" si="771"/>
        <v/>
      </c>
      <c r="V1379" t="str">
        <f>IF(U1379="","",IF(U1379="CA HT",SUMIF('[3]Correpondance  PREPA MARG'!A:A,'Prépa marge'!T1379,'[3]Correpondance  PREPA MARG'!CO:CO),""))</f>
        <v/>
      </c>
      <c r="W1379" t="str">
        <f t="shared" si="767"/>
        <v/>
      </c>
      <c r="X1379" t="str">
        <f>IF(U1379="","",IF(AND(U1379="Marge ABACO (valeur)",X1373=""),SUMIF('[3]Correpondance  PREPA MARG'!A:A,'Prépa marge'!T1379,'[3]Correpondance  PREPA MARG'!DB:DB),""))</f>
        <v/>
      </c>
      <c r="Y1379" t="str">
        <f>IF(U1379="","",IF(U1379="Frais accessoires",SUMIF('[3]Correpondance  PREPA MARG'!A:A,'Prépa marge'!T1379,'[3]Correpondance  PREPA MARG'!AO:AO),""))</f>
        <v/>
      </c>
      <c r="Z1379" t="str">
        <f>IF(U1379="","",IF(U1379="Cotisation Centrale",SUMIF('[3]Correpondance  PREPA MARG'!A:A,'Prépa marge'!T1379,'[3]Correpondance  PREPA MARG'!BO:BO),""))</f>
        <v/>
      </c>
      <c r="AA1379" t="str">
        <f>IF(U1379="","",IF(U1379="CA HT REEL",SUMIF('[3]Correpondance  PREPA MARG'!A:A,'Prépa marge'!T1379,'[3]Correpondance  PREPA MARG'!AB:AB),""))</f>
        <v/>
      </c>
      <c r="AB1379" t="str">
        <f>IF(U1379="","",IF(U1379="CAMV REEL",SUMIF('[3]Correpondance  PREPA MARG'!A:A,'Prépa marge'!T1379,'[3]Correpondance  PREPA MARG'!BB:BB),""))</f>
        <v/>
      </c>
      <c r="AC1379" t="str">
        <f>IF(U1379="","",IF(U1379="démarque connue (valeur)",SUMIF('[3]Correpondance  PREPA MARG'!A:A,'Prépa marge'!T1379,'[3]Correpondance  PREPA MARG'!DO:DO),""))</f>
        <v/>
      </c>
      <c r="AD1379" s="2" t="str">
        <f t="shared" si="769"/>
        <v/>
      </c>
      <c r="AF1379" t="s">
        <v>20</v>
      </c>
    </row>
    <row r="1380" spans="1:32">
      <c r="A1380" s="23"/>
      <c r="B1380" s="23"/>
      <c r="C1380" s="59" t="s">
        <v>22</v>
      </c>
      <c r="D1380" s="99">
        <f t="shared" ref="D1380:L1380" si="783">IF(D1365&lt;&gt;0,D1379/D1365,0)</f>
        <v>0</v>
      </c>
      <c r="E1380" s="99">
        <f t="shared" si="783"/>
        <v>0</v>
      </c>
      <c r="F1380" s="99">
        <f t="shared" si="783"/>
        <v>0</v>
      </c>
      <c r="G1380" s="99">
        <f t="shared" si="783"/>
        <v>0</v>
      </c>
      <c r="H1380" s="99">
        <f t="shared" si="783"/>
        <v>0</v>
      </c>
      <c r="I1380" s="99">
        <f t="shared" si="783"/>
        <v>0</v>
      </c>
      <c r="J1380" s="99">
        <f t="shared" si="783"/>
        <v>0</v>
      </c>
      <c r="K1380" s="99">
        <f t="shared" si="783"/>
        <v>0</v>
      </c>
      <c r="L1380" s="99">
        <f t="shared" si="783"/>
        <v>0</v>
      </c>
      <c r="M1380" s="99">
        <f>IF(M1365&lt;&gt;0,M1379/M1365,0)</f>
        <v>0</v>
      </c>
      <c r="N1380" s="99">
        <f>IF(N1365&lt;&gt;0,N1379/N1365,0)</f>
        <v>0</v>
      </c>
      <c r="O1380" s="99">
        <f>IF(O1365&lt;&gt;0,O1379/O1365,0)</f>
        <v>0</v>
      </c>
      <c r="P1380" s="61">
        <f>IF(P1365&lt;&gt;0,P1379/P1365,0)</f>
        <v>0</v>
      </c>
      <c r="Q1380" s="23"/>
      <c r="R1380" s="62" t="s">
        <v>20</v>
      </c>
      <c r="S1380" s="92"/>
      <c r="T1380" s="23" t="str">
        <f>IF(COUNTIF('[3]Correpondance  PREPA MARG'!A:A,'Prépa marge'!C1380)=0,IF(U1379="démarque connue (valeur)","",T1379),'Prépa marge'!C1380)</f>
        <v/>
      </c>
      <c r="U1380" s="23" t="str">
        <f t="shared" si="771"/>
        <v/>
      </c>
      <c r="V1380" t="str">
        <f>IF(U1380="","",IF(U1380="CA HT",SUMIF('[3]Correpondance  PREPA MARG'!A:A,'Prépa marge'!T1380,'[3]Correpondance  PREPA MARG'!CO:CO),""))</f>
        <v/>
      </c>
      <c r="W1380" t="str">
        <f t="shared" si="767"/>
        <v/>
      </c>
      <c r="X1380" t="str">
        <f>IF(U1380="","",IF(AND(U1380="Marge ABACO (valeur)",X1374=""),SUMIF('[3]Correpondance  PREPA MARG'!A:A,'Prépa marge'!T1380,'[3]Correpondance  PREPA MARG'!DB:DB),""))</f>
        <v/>
      </c>
      <c r="Y1380" t="str">
        <f>IF(U1380="","",IF(U1380="Frais accessoires",SUMIF('[3]Correpondance  PREPA MARG'!A:A,'Prépa marge'!T1380,'[3]Correpondance  PREPA MARG'!AO:AO),""))</f>
        <v/>
      </c>
      <c r="Z1380" t="str">
        <f>IF(U1380="","",IF(U1380="Cotisation Centrale",SUMIF('[3]Correpondance  PREPA MARG'!A:A,'Prépa marge'!T1380,'[3]Correpondance  PREPA MARG'!BO:BO),""))</f>
        <v/>
      </c>
      <c r="AA1380" t="str">
        <f>IF(U1380="","",IF(U1380="CA HT REEL",SUMIF('[3]Correpondance  PREPA MARG'!A:A,'Prépa marge'!T1380,'[3]Correpondance  PREPA MARG'!AB:AB),""))</f>
        <v/>
      </c>
      <c r="AB1380" t="str">
        <f>IF(U1380="","",IF(U1380="CAMV REEL",SUMIF('[3]Correpondance  PREPA MARG'!A:A,'Prépa marge'!T1380,'[3]Correpondance  PREPA MARG'!BB:BB),""))</f>
        <v/>
      </c>
      <c r="AC1380" t="str">
        <f>IF(U1380="","",IF(U1380="démarque connue (valeur)",SUMIF('[3]Correpondance  PREPA MARG'!A:A,'Prépa marge'!T1380,'[3]Correpondance  PREPA MARG'!DO:DO),""))</f>
        <v/>
      </c>
      <c r="AD1380" s="2" t="str">
        <f t="shared" si="769"/>
        <v/>
      </c>
      <c r="AF1380" t="s">
        <v>20</v>
      </c>
    </row>
    <row r="1381" spans="1:32">
      <c r="A1381" s="23"/>
      <c r="B1381" s="23"/>
      <c r="C1381" s="100" t="s">
        <v>36</v>
      </c>
      <c r="D1381" s="47">
        <f t="shared" ref="D1381:L1381" si="784">D1361-D1373-D1376-D1377-D1379</f>
        <v>0</v>
      </c>
      <c r="E1381" s="47">
        <f t="shared" si="784"/>
        <v>0</v>
      </c>
      <c r="F1381" s="47">
        <f t="shared" si="784"/>
        <v>0</v>
      </c>
      <c r="G1381" s="47">
        <f t="shared" si="784"/>
        <v>0</v>
      </c>
      <c r="H1381" s="47">
        <f t="shared" si="784"/>
        <v>0</v>
      </c>
      <c r="I1381" s="47">
        <f t="shared" si="784"/>
        <v>0</v>
      </c>
      <c r="J1381" s="47">
        <f t="shared" si="784"/>
        <v>0</v>
      </c>
      <c r="K1381" s="47">
        <f t="shared" si="784"/>
        <v>0</v>
      </c>
      <c r="L1381" s="47">
        <f t="shared" si="784"/>
        <v>0</v>
      </c>
      <c r="M1381" s="47">
        <f>M1361-M1373-M1376-M1377-M1379</f>
        <v>0</v>
      </c>
      <c r="N1381" s="47">
        <f>N1361-N1373-N1376-N1377-N1379</f>
        <v>0</v>
      </c>
      <c r="O1381" s="47">
        <f>O1361-O1373-O1376-O1377-O1379</f>
        <v>0</v>
      </c>
      <c r="P1381" s="101">
        <f>SUM(D1381:O1381)</f>
        <v>0</v>
      </c>
      <c r="Q1381" s="23"/>
      <c r="R1381" s="102" t="s">
        <v>20</v>
      </c>
      <c r="S1381" s="92"/>
      <c r="T1381" s="23" t="str">
        <f>IF(COUNTIF('[3]Correpondance  PREPA MARG'!A:A,'Prépa marge'!C1381)=0,IF(U1380="démarque connue (valeur)","",T1380),'Prépa marge'!C1381)</f>
        <v/>
      </c>
      <c r="U1381" s="23" t="str">
        <f t="shared" si="771"/>
        <v/>
      </c>
      <c r="V1381" t="str">
        <f>IF(U1381="","",IF(U1381="CA HT",SUMIF('[3]Correpondance  PREPA MARG'!A:A,'Prépa marge'!T1381,'[3]Correpondance  PREPA MARG'!CO:CO),""))</f>
        <v/>
      </c>
      <c r="W1381" t="str">
        <f t="shared" si="767"/>
        <v/>
      </c>
      <c r="X1381" t="str">
        <f>IF(U1381="","",IF(AND(U1381="Marge ABACO (valeur)",X1375=""),SUMIF('[3]Correpondance  PREPA MARG'!A:A,'Prépa marge'!T1381,'[3]Correpondance  PREPA MARG'!DB:DB),""))</f>
        <v/>
      </c>
      <c r="Y1381" t="str">
        <f>IF(U1381="","",IF(U1381="Frais accessoires",SUMIF('[3]Correpondance  PREPA MARG'!A:A,'Prépa marge'!T1381,'[3]Correpondance  PREPA MARG'!AO:AO),""))</f>
        <v/>
      </c>
      <c r="Z1381" t="str">
        <f>IF(U1381="","",IF(U1381="Cotisation Centrale",SUMIF('[3]Correpondance  PREPA MARG'!A:A,'Prépa marge'!T1381,'[3]Correpondance  PREPA MARG'!BO:BO),""))</f>
        <v/>
      </c>
      <c r="AA1381" t="str">
        <f>IF(U1381="","",IF(U1381="CA HT REEL",SUMIF('[3]Correpondance  PREPA MARG'!A:A,'Prépa marge'!T1381,'[3]Correpondance  PREPA MARG'!AB:AB),""))</f>
        <v/>
      </c>
      <c r="AB1381" t="str">
        <f>IF(U1381="","",IF(U1381="CAMV REEL",SUMIF('[3]Correpondance  PREPA MARG'!A:A,'Prépa marge'!T1381,'[3]Correpondance  PREPA MARG'!BB:BB),""))</f>
        <v/>
      </c>
      <c r="AC1381" t="str">
        <f>IF(U1381="","",IF(U1381="démarque connue (valeur)",SUMIF('[3]Correpondance  PREPA MARG'!A:A,'Prépa marge'!T1381,'[3]Correpondance  PREPA MARG'!DO:DO),""))</f>
        <v/>
      </c>
      <c r="AD1381" s="2" t="str">
        <f t="shared" si="769"/>
        <v/>
      </c>
      <c r="AF1381" t="s">
        <v>20</v>
      </c>
    </row>
    <row r="1382" spans="1:32">
      <c r="A1382" s="23"/>
      <c r="B1382" s="23"/>
      <c r="C1382" s="50" t="s">
        <v>37</v>
      </c>
      <c r="D1382" s="67">
        <f t="shared" ref="D1382:L1382" si="785">D1374+D1375+D1378+D1380</f>
        <v>0</v>
      </c>
      <c r="E1382" s="67">
        <f t="shared" si="785"/>
        <v>0</v>
      </c>
      <c r="F1382" s="67">
        <f t="shared" si="785"/>
        <v>0</v>
      </c>
      <c r="G1382" s="67">
        <f t="shared" si="785"/>
        <v>0</v>
      </c>
      <c r="H1382" s="67">
        <f t="shared" si="785"/>
        <v>0</v>
      </c>
      <c r="I1382" s="67">
        <f t="shared" si="785"/>
        <v>0</v>
      </c>
      <c r="J1382" s="67">
        <f t="shared" si="785"/>
        <v>0</v>
      </c>
      <c r="K1382" s="67">
        <f t="shared" si="785"/>
        <v>0</v>
      </c>
      <c r="L1382" s="67">
        <f t="shared" si="785"/>
        <v>0</v>
      </c>
      <c r="M1382" s="67">
        <f>M1374+M1375+M1378+M1380</f>
        <v>0</v>
      </c>
      <c r="N1382" s="67">
        <f>N1374+N1375+N1378+N1380</f>
        <v>0</v>
      </c>
      <c r="O1382" s="67">
        <f>O1374+O1375+O1378+O1380</f>
        <v>0</v>
      </c>
      <c r="P1382" s="67">
        <f>P1374+P1375+P1378+P1380</f>
        <v>0</v>
      </c>
      <c r="Q1382" s="23"/>
      <c r="R1382" s="68" t="s">
        <v>20</v>
      </c>
      <c r="S1382" s="92"/>
      <c r="T1382" s="23" t="str">
        <f>IF(COUNTIF('[3]Correpondance  PREPA MARG'!A:A,'Prépa marge'!C1382)=0,IF(U1381="démarque connue (valeur)","",T1381),'Prépa marge'!C1382)</f>
        <v/>
      </c>
      <c r="U1382" s="23" t="str">
        <f t="shared" si="771"/>
        <v/>
      </c>
      <c r="V1382" t="str">
        <f>IF(U1382="","",IF(U1382="CA HT",SUMIF('[3]Correpondance  PREPA MARG'!A:A,'Prépa marge'!T1382,'[3]Correpondance  PREPA MARG'!CO:CO),""))</f>
        <v/>
      </c>
      <c r="W1382" t="str">
        <f t="shared" si="767"/>
        <v/>
      </c>
      <c r="X1382" t="str">
        <f>IF(U1382="","",IF(AND(U1382="Marge ABACO (valeur)",X1376=""),SUMIF('[3]Correpondance  PREPA MARG'!A:A,'Prépa marge'!T1382,'[3]Correpondance  PREPA MARG'!DB:DB),""))</f>
        <v/>
      </c>
      <c r="Y1382" t="str">
        <f>IF(U1382="","",IF(U1382="Frais accessoires",SUMIF('[3]Correpondance  PREPA MARG'!A:A,'Prépa marge'!T1382,'[3]Correpondance  PREPA MARG'!AO:AO),""))</f>
        <v/>
      </c>
      <c r="Z1382" t="str">
        <f>IF(U1382="","",IF(U1382="Cotisation Centrale",SUMIF('[3]Correpondance  PREPA MARG'!A:A,'Prépa marge'!T1382,'[3]Correpondance  PREPA MARG'!BO:BO),""))</f>
        <v/>
      </c>
      <c r="AA1382" t="str">
        <f>IF(U1382="","",IF(U1382="CA HT REEL",SUMIF('[3]Correpondance  PREPA MARG'!A:A,'Prépa marge'!T1382,'[3]Correpondance  PREPA MARG'!AB:AB),""))</f>
        <v/>
      </c>
      <c r="AB1382" t="str">
        <f>IF(U1382="","",IF(U1382="CAMV REEL",SUMIF('[3]Correpondance  PREPA MARG'!A:A,'Prépa marge'!T1382,'[3]Correpondance  PREPA MARG'!BB:BB),""))</f>
        <v/>
      </c>
      <c r="AC1382" t="str">
        <f>IF(U1382="","",IF(U1382="démarque connue (valeur)",SUMIF('[3]Correpondance  PREPA MARG'!A:A,'Prépa marge'!T1382,'[3]Correpondance  PREPA MARG'!DO:DO),""))</f>
        <v/>
      </c>
      <c r="AD1382" s="2" t="str">
        <f t="shared" si="769"/>
        <v/>
      </c>
      <c r="AF1382" t="s">
        <v>20</v>
      </c>
    </row>
    <row r="1383" spans="1:32">
      <c r="A1383" s="23"/>
      <c r="B1383" s="23"/>
      <c r="C1383" s="50" t="s">
        <v>38</v>
      </c>
      <c r="D1383" s="103">
        <f t="shared" ref="D1383:L1383" si="786">D1373+D1376+D1377+D1379</f>
        <v>0</v>
      </c>
      <c r="E1383" s="103">
        <f t="shared" si="786"/>
        <v>0</v>
      </c>
      <c r="F1383" s="103">
        <f t="shared" si="786"/>
        <v>0</v>
      </c>
      <c r="G1383" s="103">
        <f t="shared" si="786"/>
        <v>0</v>
      </c>
      <c r="H1383" s="103">
        <f t="shared" si="786"/>
        <v>0</v>
      </c>
      <c r="I1383" s="103">
        <f t="shared" si="786"/>
        <v>0</v>
      </c>
      <c r="J1383" s="103">
        <f t="shared" si="786"/>
        <v>0</v>
      </c>
      <c r="K1383" s="103">
        <f t="shared" si="786"/>
        <v>0</v>
      </c>
      <c r="L1383" s="103">
        <f t="shared" si="786"/>
        <v>0</v>
      </c>
      <c r="M1383" s="103">
        <f>M1373+M1376+M1377+M1379</f>
        <v>0</v>
      </c>
      <c r="N1383" s="103">
        <f>N1373+N1376+N1377+N1379</f>
        <v>0</v>
      </c>
      <c r="O1383" s="103">
        <f>O1373+O1376+O1377+O1379</f>
        <v>0</v>
      </c>
      <c r="P1383" s="103">
        <f>P1373+P1376+P1377+P1379</f>
        <v>0</v>
      </c>
      <c r="Q1383" s="23"/>
      <c r="R1383" s="104" t="s">
        <v>20</v>
      </c>
      <c r="S1383" s="92"/>
      <c r="T1383" s="23" t="str">
        <f>IF(COUNTIF('[3]Correpondance  PREPA MARG'!A:A,'Prépa marge'!C1383)=0,IF(U1382="démarque connue (valeur)","",T1382),'Prépa marge'!C1383)</f>
        <v/>
      </c>
      <c r="U1383" s="23" t="str">
        <f t="shared" si="771"/>
        <v/>
      </c>
      <c r="V1383" t="str">
        <f>IF(U1383="","",IF(U1383="CA HT",SUMIF('[3]Correpondance  PREPA MARG'!A:A,'Prépa marge'!T1383,'[3]Correpondance  PREPA MARG'!CO:CO),""))</f>
        <v/>
      </c>
      <c r="W1383" t="str">
        <f t="shared" si="767"/>
        <v/>
      </c>
      <c r="X1383" t="str">
        <f>IF(U1383="","",IF(AND(U1383="Marge ABACO (valeur)",X1377=""),SUMIF('[3]Correpondance  PREPA MARG'!A:A,'Prépa marge'!T1383,'[3]Correpondance  PREPA MARG'!DB:DB),""))</f>
        <v/>
      </c>
      <c r="Y1383" t="str">
        <f>IF(U1383="","",IF(U1383="Frais accessoires",SUMIF('[3]Correpondance  PREPA MARG'!A:A,'Prépa marge'!T1383,'[3]Correpondance  PREPA MARG'!AO:AO),""))</f>
        <v/>
      </c>
      <c r="Z1383" t="str">
        <f>IF(U1383="","",IF(U1383="Cotisation Centrale",SUMIF('[3]Correpondance  PREPA MARG'!A:A,'Prépa marge'!T1383,'[3]Correpondance  PREPA MARG'!BO:BO),""))</f>
        <v/>
      </c>
      <c r="AA1383" t="str">
        <f>IF(U1383="","",IF(U1383="CA HT REEL",SUMIF('[3]Correpondance  PREPA MARG'!A:A,'Prépa marge'!T1383,'[3]Correpondance  PREPA MARG'!AB:AB),""))</f>
        <v/>
      </c>
      <c r="AB1383" t="str">
        <f>IF(U1383="","",IF(U1383="CAMV REEL",SUMIF('[3]Correpondance  PREPA MARG'!A:A,'Prépa marge'!T1383,'[3]Correpondance  PREPA MARG'!BB:BB),""))</f>
        <v/>
      </c>
      <c r="AC1383" t="str">
        <f>IF(U1383="","",IF(U1383="démarque connue (valeur)",SUMIF('[3]Correpondance  PREPA MARG'!A:A,'Prépa marge'!T1383,'[3]Correpondance  PREPA MARG'!DO:DO),""))</f>
        <v/>
      </c>
      <c r="AD1383" s="2" t="str">
        <f t="shared" si="769"/>
        <v/>
      </c>
      <c r="AF1383" t="s">
        <v>20</v>
      </c>
    </row>
    <row r="1384" spans="1:32">
      <c r="A1384" s="23"/>
      <c r="B1384" s="23"/>
      <c r="C1384" s="23"/>
      <c r="D1384" s="23"/>
      <c r="E1384" s="23"/>
      <c r="F1384" s="23"/>
      <c r="G1384" s="23"/>
      <c r="H1384" s="23"/>
      <c r="I1384" s="23"/>
      <c r="J1384" s="23"/>
      <c r="K1384" s="23"/>
      <c r="L1384" s="23"/>
      <c r="M1384" s="23"/>
      <c r="N1384" s="23"/>
      <c r="O1384" s="23"/>
      <c r="P1384" s="23"/>
      <c r="Q1384" s="23"/>
      <c r="R1384" s="29" t="s">
        <v>20</v>
      </c>
      <c r="S1384" s="23"/>
      <c r="T1384" s="23" t="str">
        <f>IF(COUNTIF('[3]Correpondance  PREPA MARG'!A:A,'Prépa marge'!C1384)=0,IF(U1383="démarque connue (valeur)","",T1383),'Prépa marge'!C1384)</f>
        <v/>
      </c>
      <c r="U1384" s="23" t="str">
        <f t="shared" si="771"/>
        <v/>
      </c>
      <c r="V1384" t="str">
        <f>IF(U1384="","",IF(U1384="CA HT",SUMIF('[3]Correpondance  PREPA MARG'!A:A,'Prépa marge'!T1384,'[3]Correpondance  PREPA MARG'!CO:CO),""))</f>
        <v/>
      </c>
      <c r="W1384" t="str">
        <f t="shared" si="767"/>
        <v/>
      </c>
      <c r="X1384" t="str">
        <f>IF(U1384="","",IF(AND(U1384="Marge ABACO (valeur)",X1378=""),SUMIF('[3]Correpondance  PREPA MARG'!A:A,'Prépa marge'!T1384,'[3]Correpondance  PREPA MARG'!DB:DB),""))</f>
        <v/>
      </c>
      <c r="Y1384" t="str">
        <f>IF(U1384="","",IF(U1384="Frais accessoires",SUMIF('[3]Correpondance  PREPA MARG'!A:A,'Prépa marge'!T1384,'[3]Correpondance  PREPA MARG'!AO:AO),""))</f>
        <v/>
      </c>
      <c r="Z1384" t="str">
        <f>IF(U1384="","",IF(U1384="Cotisation Centrale",SUMIF('[3]Correpondance  PREPA MARG'!A:A,'Prépa marge'!T1384,'[3]Correpondance  PREPA MARG'!BO:BO),""))</f>
        <v/>
      </c>
      <c r="AA1384" t="str">
        <f>IF(U1384="","",IF(U1384="CA HT REEL",SUMIF('[3]Correpondance  PREPA MARG'!A:A,'Prépa marge'!T1384,'[3]Correpondance  PREPA MARG'!AB:AB),""))</f>
        <v/>
      </c>
      <c r="AB1384" t="str">
        <f>IF(U1384="","",IF(U1384="CAMV REEL",SUMIF('[3]Correpondance  PREPA MARG'!A:A,'Prépa marge'!T1384,'[3]Correpondance  PREPA MARG'!BB:BB),""))</f>
        <v/>
      </c>
      <c r="AC1384" t="str">
        <f>IF(U1384="","",IF(U1384="démarque connue (valeur)",SUMIF('[3]Correpondance  PREPA MARG'!A:A,'Prépa marge'!T1384,'[3]Correpondance  PREPA MARG'!DO:DO),""))</f>
        <v/>
      </c>
      <c r="AD1384" s="2" t="str">
        <f t="shared" si="769"/>
        <v/>
      </c>
      <c r="AF1384" t="s">
        <v>20</v>
      </c>
    </row>
    <row r="1385" spans="1:32">
      <c r="A1385" s="23"/>
      <c r="B1385" s="23"/>
      <c r="C1385" s="30" t="s">
        <v>39</v>
      </c>
      <c r="D1385" s="105"/>
      <c r="E1385" s="105"/>
      <c r="F1385" s="105"/>
      <c r="G1385" s="105"/>
      <c r="H1385" s="105"/>
      <c r="I1385" s="105"/>
      <c r="J1385" s="105"/>
      <c r="K1385" s="105"/>
      <c r="L1385" s="105"/>
      <c r="M1385" s="105"/>
      <c r="N1385" s="105"/>
      <c r="O1385" s="105"/>
      <c r="P1385" s="32"/>
      <c r="Q1385" s="23"/>
      <c r="R1385" s="33" t="s">
        <v>20</v>
      </c>
      <c r="S1385" s="92"/>
      <c r="T1385" s="23" t="str">
        <f>IF(COUNTIF('[3]Correpondance  PREPA MARG'!A:A,'Prépa marge'!C1385)=0,IF(U1384="démarque connue (valeur)","",T1384),'Prépa marge'!C1385)</f>
        <v/>
      </c>
      <c r="U1385" s="23" t="str">
        <f t="shared" si="771"/>
        <v/>
      </c>
      <c r="V1385" t="str">
        <f>IF(U1385="","",IF(U1385="CA HT",SUMIF('[3]Correpondance  PREPA MARG'!A:A,'Prépa marge'!T1385,'[3]Correpondance  PREPA MARG'!CO:CO),""))</f>
        <v/>
      </c>
      <c r="W1385" t="str">
        <f t="shared" si="767"/>
        <v/>
      </c>
      <c r="X1385" t="str">
        <f>IF(U1385="","",IF(AND(U1385="Marge ABACO (valeur)",X1379=""),SUMIF('[3]Correpondance  PREPA MARG'!A:A,'Prépa marge'!T1385,'[3]Correpondance  PREPA MARG'!DB:DB),""))</f>
        <v/>
      </c>
      <c r="Y1385" t="str">
        <f>IF(U1385="","",IF(U1385="Frais accessoires",SUMIF('[3]Correpondance  PREPA MARG'!A:A,'Prépa marge'!T1385,'[3]Correpondance  PREPA MARG'!AO:AO),""))</f>
        <v/>
      </c>
      <c r="Z1385" t="str">
        <f>IF(U1385="","",IF(U1385="Cotisation Centrale",SUMIF('[3]Correpondance  PREPA MARG'!A:A,'Prépa marge'!T1385,'[3]Correpondance  PREPA MARG'!BO:BO),""))</f>
        <v/>
      </c>
      <c r="AA1385" t="str">
        <f>IF(U1385="","",IF(U1385="CA HT REEL",SUMIF('[3]Correpondance  PREPA MARG'!A:A,'Prépa marge'!T1385,'[3]Correpondance  PREPA MARG'!AB:AB),""))</f>
        <v/>
      </c>
      <c r="AB1385" t="str">
        <f>IF(U1385="","",IF(U1385="CAMV REEL",SUMIF('[3]Correpondance  PREPA MARG'!A:A,'Prépa marge'!T1385,'[3]Correpondance  PREPA MARG'!BB:BB),""))</f>
        <v/>
      </c>
      <c r="AC1385" t="str">
        <f>IF(U1385="","",IF(U1385="démarque connue (valeur)",SUMIF('[3]Correpondance  PREPA MARG'!A:A,'Prépa marge'!T1385,'[3]Correpondance  PREPA MARG'!DO:DO),""))</f>
        <v/>
      </c>
      <c r="AD1385" s="2" t="str">
        <f t="shared" si="769"/>
        <v/>
      </c>
      <c r="AF1385" t="s">
        <v>20</v>
      </c>
    </row>
    <row r="1386" spans="1:32">
      <c r="A1386" s="23"/>
      <c r="B1386" s="23"/>
      <c r="C1386" s="106" t="s">
        <v>40</v>
      </c>
      <c r="D1386" s="107">
        <f t="shared" ref="D1386:L1386" si="787">IF(D1365&lt;&gt;0,D1381/D1365,0)</f>
        <v>0</v>
      </c>
      <c r="E1386" s="107">
        <f t="shared" si="787"/>
        <v>0</v>
      </c>
      <c r="F1386" s="107">
        <f t="shared" si="787"/>
        <v>0</v>
      </c>
      <c r="G1386" s="107">
        <f t="shared" si="787"/>
        <v>0</v>
      </c>
      <c r="H1386" s="107">
        <f t="shared" si="787"/>
        <v>0</v>
      </c>
      <c r="I1386" s="107">
        <f t="shared" si="787"/>
        <v>0</v>
      </c>
      <c r="J1386" s="107">
        <f t="shared" si="787"/>
        <v>0</v>
      </c>
      <c r="K1386" s="107">
        <f t="shared" si="787"/>
        <v>0</v>
      </c>
      <c r="L1386" s="107">
        <f t="shared" si="787"/>
        <v>0</v>
      </c>
      <c r="M1386" s="107">
        <f>IF(M1365&lt;&gt;0,M1381/M1365,0)</f>
        <v>0</v>
      </c>
      <c r="N1386" s="107">
        <f>IF(N1365&lt;&gt;0,N1381/N1365,0)</f>
        <v>0</v>
      </c>
      <c r="O1386" s="107">
        <f>IF(O1365&lt;&gt;0,O1381/O1365,0)</f>
        <v>0</v>
      </c>
      <c r="P1386" s="107">
        <f>IF(P1365&lt;&gt;0,P1381/P1365,0)</f>
        <v>0</v>
      </c>
      <c r="Q1386" s="23"/>
      <c r="R1386" s="108" t="s">
        <v>20</v>
      </c>
      <c r="S1386" s="92"/>
      <c r="T1386" s="23" t="str">
        <f>IF(COUNTIF('[3]Correpondance  PREPA MARG'!A:A,'Prépa marge'!C1386)=0,IF(U1385="démarque connue (valeur)","",T1385),'Prépa marge'!C1386)</f>
        <v/>
      </c>
      <c r="U1386" s="23" t="str">
        <f t="shared" si="771"/>
        <v/>
      </c>
      <c r="V1386" t="str">
        <f>IF(U1386="","",IF(U1386="CA HT",SUMIF('[3]Correpondance  PREPA MARG'!A:A,'Prépa marge'!T1386,'[3]Correpondance  PREPA MARG'!CO:CO),""))</f>
        <v/>
      </c>
      <c r="W1386" t="str">
        <f t="shared" si="767"/>
        <v/>
      </c>
      <c r="X1386" t="str">
        <f>IF(U1386="","",IF(AND(U1386="Marge ABACO (valeur)",X1380=""),SUMIF('[3]Correpondance  PREPA MARG'!A:A,'Prépa marge'!T1386,'[3]Correpondance  PREPA MARG'!DB:DB),""))</f>
        <v/>
      </c>
      <c r="Y1386" t="str">
        <f>IF(U1386="","",IF(U1386="Frais accessoires",SUMIF('[3]Correpondance  PREPA MARG'!A:A,'Prépa marge'!T1386,'[3]Correpondance  PREPA MARG'!AO:AO),""))</f>
        <v/>
      </c>
      <c r="Z1386" t="str">
        <f>IF(U1386="","",IF(U1386="Cotisation Centrale",SUMIF('[3]Correpondance  PREPA MARG'!A:A,'Prépa marge'!T1386,'[3]Correpondance  PREPA MARG'!BO:BO),""))</f>
        <v/>
      </c>
      <c r="AA1386" t="str">
        <f>IF(U1386="","",IF(U1386="CA HT REEL",SUMIF('[3]Correpondance  PREPA MARG'!A:A,'Prépa marge'!T1386,'[3]Correpondance  PREPA MARG'!AB:AB),""))</f>
        <v/>
      </c>
      <c r="AB1386" t="str">
        <f>IF(U1386="","",IF(U1386="CAMV REEL",SUMIF('[3]Correpondance  PREPA MARG'!A:A,'Prépa marge'!T1386,'[3]Correpondance  PREPA MARG'!BB:BB),""))</f>
        <v/>
      </c>
      <c r="AC1386" t="str">
        <f>IF(U1386="","",IF(U1386="démarque connue (valeur)",SUMIF('[3]Correpondance  PREPA MARG'!A:A,'Prépa marge'!T1386,'[3]Correpondance  PREPA MARG'!DO:DO),""))</f>
        <v/>
      </c>
      <c r="AD1386" s="2" t="str">
        <f t="shared" si="769"/>
        <v/>
      </c>
      <c r="AF1386" t="s">
        <v>20</v>
      </c>
    </row>
    <row r="1387" spans="1:32">
      <c r="A1387" s="23"/>
      <c r="B1387" s="23"/>
      <c r="C1387" s="109" t="s">
        <v>41</v>
      </c>
      <c r="D1387" s="110">
        <f>D1381</f>
        <v>0</v>
      </c>
      <c r="E1387" s="110">
        <f t="shared" ref="E1387:L1387" si="788">D1387+E1381</f>
        <v>0</v>
      </c>
      <c r="F1387" s="110">
        <f t="shared" si="788"/>
        <v>0</v>
      </c>
      <c r="G1387" s="110">
        <f t="shared" si="788"/>
        <v>0</v>
      </c>
      <c r="H1387" s="110">
        <f t="shared" si="788"/>
        <v>0</v>
      </c>
      <c r="I1387" s="110">
        <f t="shared" si="788"/>
        <v>0</v>
      </c>
      <c r="J1387" s="110">
        <f t="shared" si="788"/>
        <v>0</v>
      </c>
      <c r="K1387" s="110">
        <f t="shared" si="788"/>
        <v>0</v>
      </c>
      <c r="L1387" s="110">
        <f t="shared" si="788"/>
        <v>0</v>
      </c>
      <c r="M1387" s="110">
        <f>L1387+M1381</f>
        <v>0</v>
      </c>
      <c r="N1387" s="110">
        <f>M1387+N1381</f>
        <v>0</v>
      </c>
      <c r="O1387" s="110">
        <f>N1387+O1381</f>
        <v>0</v>
      </c>
      <c r="P1387" s="111"/>
      <c r="Q1387" s="23"/>
      <c r="R1387" s="112" t="s">
        <v>20</v>
      </c>
      <c r="S1387" s="92"/>
      <c r="T1387" s="23" t="str">
        <f>IF(COUNTIF('[3]Correpondance  PREPA MARG'!A:A,'Prépa marge'!C1387)=0,IF(U1386="démarque connue (valeur)","",T1386),'Prépa marge'!C1387)</f>
        <v/>
      </c>
      <c r="U1387" s="23" t="str">
        <f t="shared" si="771"/>
        <v/>
      </c>
      <c r="V1387" t="str">
        <f>IF(U1387="","",IF(U1387="CA HT",SUMIF('[3]Correpondance  PREPA MARG'!A:A,'Prépa marge'!T1387,'[3]Correpondance  PREPA MARG'!CO:CO),""))</f>
        <v/>
      </c>
      <c r="W1387" t="str">
        <f t="shared" si="767"/>
        <v/>
      </c>
      <c r="X1387" t="str">
        <f>IF(U1387="","",IF(AND(U1387="Marge ABACO (valeur)",X1381=""),SUMIF('[3]Correpondance  PREPA MARG'!A:A,'Prépa marge'!T1387,'[3]Correpondance  PREPA MARG'!DB:DB),""))</f>
        <v/>
      </c>
      <c r="Y1387" t="str">
        <f>IF(U1387="","",IF(U1387="Frais accessoires",SUMIF('[3]Correpondance  PREPA MARG'!A:A,'Prépa marge'!T1387,'[3]Correpondance  PREPA MARG'!AO:AO),""))</f>
        <v/>
      </c>
      <c r="Z1387" t="str">
        <f>IF(U1387="","",IF(U1387="Cotisation Centrale",SUMIF('[3]Correpondance  PREPA MARG'!A:A,'Prépa marge'!T1387,'[3]Correpondance  PREPA MARG'!BO:BO),""))</f>
        <v/>
      </c>
      <c r="AA1387" t="str">
        <f>IF(U1387="","",IF(U1387="CA HT REEL",SUMIF('[3]Correpondance  PREPA MARG'!A:A,'Prépa marge'!T1387,'[3]Correpondance  PREPA MARG'!AB:AB),""))</f>
        <v/>
      </c>
      <c r="AB1387" t="str">
        <f>IF(U1387="","",IF(U1387="CAMV REEL",SUMIF('[3]Correpondance  PREPA MARG'!A:A,'Prépa marge'!T1387,'[3]Correpondance  PREPA MARG'!BB:BB),""))</f>
        <v/>
      </c>
      <c r="AC1387" t="str">
        <f>IF(U1387="","",IF(U1387="démarque connue (valeur)",SUMIF('[3]Correpondance  PREPA MARG'!A:A,'Prépa marge'!T1387,'[3]Correpondance  PREPA MARG'!DO:DO),""))</f>
        <v/>
      </c>
      <c r="AD1387" s="2" t="str">
        <f t="shared" si="769"/>
        <v/>
      </c>
      <c r="AF1387" t="s">
        <v>20</v>
      </c>
    </row>
    <row r="1388" spans="1:32">
      <c r="A1388" s="23"/>
      <c r="B1388" s="23"/>
      <c r="C1388" s="109" t="s">
        <v>42</v>
      </c>
      <c r="D1388" s="110">
        <f>D1365</f>
        <v>0</v>
      </c>
      <c r="E1388" s="110">
        <f t="shared" ref="E1388:L1388" si="789">D1388+E1365</f>
        <v>0</v>
      </c>
      <c r="F1388" s="110">
        <f t="shared" si="789"/>
        <v>0</v>
      </c>
      <c r="G1388" s="110">
        <f t="shared" si="789"/>
        <v>0</v>
      </c>
      <c r="H1388" s="110">
        <f t="shared" si="789"/>
        <v>0</v>
      </c>
      <c r="I1388" s="110">
        <f t="shared" si="789"/>
        <v>0</v>
      </c>
      <c r="J1388" s="110">
        <f t="shared" si="789"/>
        <v>0</v>
      </c>
      <c r="K1388" s="110">
        <f t="shared" si="789"/>
        <v>0</v>
      </c>
      <c r="L1388" s="110">
        <f t="shared" si="789"/>
        <v>0</v>
      </c>
      <c r="M1388" s="110">
        <f>L1388+M1365</f>
        <v>0</v>
      </c>
      <c r="N1388" s="110">
        <f>M1388+N1365</f>
        <v>0</v>
      </c>
      <c r="O1388" s="110">
        <f>N1388+O1365</f>
        <v>0</v>
      </c>
      <c r="P1388" s="111"/>
      <c r="Q1388" s="23"/>
      <c r="R1388" s="112" t="s">
        <v>20</v>
      </c>
      <c r="S1388" s="92"/>
      <c r="T1388" s="23" t="str">
        <f>IF(COUNTIF('[3]Correpondance  PREPA MARG'!A:A,'Prépa marge'!C1388)=0,IF(U1387="démarque connue (valeur)","",T1387),'Prépa marge'!C1388)</f>
        <v/>
      </c>
      <c r="U1388" s="23" t="str">
        <f t="shared" si="771"/>
        <v/>
      </c>
      <c r="V1388" t="str">
        <f>IF(U1388="","",IF(U1388="CA HT",SUMIF('[3]Correpondance  PREPA MARG'!A:A,'Prépa marge'!T1388,'[3]Correpondance  PREPA MARG'!CO:CO),""))</f>
        <v/>
      </c>
      <c r="W1388" t="str">
        <f t="shared" si="767"/>
        <v/>
      </c>
      <c r="X1388" t="str">
        <f>IF(U1388="","",IF(AND(U1388="Marge ABACO (valeur)",X1382=""),SUMIF('[3]Correpondance  PREPA MARG'!A:A,'Prépa marge'!T1388,'[3]Correpondance  PREPA MARG'!DB:DB),""))</f>
        <v/>
      </c>
      <c r="Y1388" t="str">
        <f>IF(U1388="","",IF(U1388="Frais accessoires",SUMIF('[3]Correpondance  PREPA MARG'!A:A,'Prépa marge'!T1388,'[3]Correpondance  PREPA MARG'!AO:AO),""))</f>
        <v/>
      </c>
      <c r="Z1388" t="str">
        <f>IF(U1388="","",IF(U1388="Cotisation Centrale",SUMIF('[3]Correpondance  PREPA MARG'!A:A,'Prépa marge'!T1388,'[3]Correpondance  PREPA MARG'!BO:BO),""))</f>
        <v/>
      </c>
      <c r="AA1388" t="str">
        <f>IF(U1388="","",IF(U1388="CA HT REEL",SUMIF('[3]Correpondance  PREPA MARG'!A:A,'Prépa marge'!T1388,'[3]Correpondance  PREPA MARG'!AB:AB),""))</f>
        <v/>
      </c>
      <c r="AB1388" t="str">
        <f>IF(U1388="","",IF(U1388="CAMV REEL",SUMIF('[3]Correpondance  PREPA MARG'!A:A,'Prépa marge'!T1388,'[3]Correpondance  PREPA MARG'!BB:BB),""))</f>
        <v/>
      </c>
      <c r="AC1388" t="str">
        <f>IF(U1388="","",IF(U1388="démarque connue (valeur)",SUMIF('[3]Correpondance  PREPA MARG'!A:A,'Prépa marge'!T1388,'[3]Correpondance  PREPA MARG'!DO:DO),""))</f>
        <v/>
      </c>
      <c r="AD1388" s="2" t="str">
        <f t="shared" si="769"/>
        <v/>
      </c>
      <c r="AF1388" t="s">
        <v>20</v>
      </c>
    </row>
    <row r="1389" spans="1:32" ht="15.75" thickBot="1">
      <c r="A1389" s="23"/>
      <c r="B1389" s="23"/>
      <c r="C1389" s="113" t="s">
        <v>43</v>
      </c>
      <c r="D1389" s="114">
        <f>D1386</f>
        <v>0</v>
      </c>
      <c r="E1389" s="114">
        <f t="shared" ref="E1389:L1389" si="790">IF(E1365&lt;&gt;0,E1387/E1388,0)</f>
        <v>0</v>
      </c>
      <c r="F1389" s="114">
        <f t="shared" si="790"/>
        <v>0</v>
      </c>
      <c r="G1389" s="114">
        <f t="shared" si="790"/>
        <v>0</v>
      </c>
      <c r="H1389" s="114">
        <f t="shared" si="790"/>
        <v>0</v>
      </c>
      <c r="I1389" s="114">
        <f t="shared" si="790"/>
        <v>0</v>
      </c>
      <c r="J1389" s="114">
        <f t="shared" si="790"/>
        <v>0</v>
      </c>
      <c r="K1389" s="114">
        <f t="shared" si="790"/>
        <v>0</v>
      </c>
      <c r="L1389" s="114">
        <f t="shared" si="790"/>
        <v>0</v>
      </c>
      <c r="M1389" s="114">
        <f>IF(M1365&lt;&gt;0,M1387/M1388,0)</f>
        <v>0</v>
      </c>
      <c r="N1389" s="114">
        <f>IF(N1365&lt;&gt;0,N1387/N1388,0)</f>
        <v>0</v>
      </c>
      <c r="O1389" s="114">
        <f>IF(O1365&lt;&gt;0,O1387/O1388,0)</f>
        <v>0</v>
      </c>
      <c r="P1389" s="115"/>
      <c r="Q1389" s="23"/>
      <c r="R1389" s="116" t="s">
        <v>20</v>
      </c>
      <c r="S1389" s="92"/>
      <c r="T1389" s="23" t="str">
        <f>IF(COUNTIF('[3]Correpondance  PREPA MARG'!A:A,'Prépa marge'!C1389)=0,IF(U1388="démarque connue (valeur)","",T1388),'Prépa marge'!C1389)</f>
        <v/>
      </c>
      <c r="U1389" s="23" t="str">
        <f t="shared" si="771"/>
        <v/>
      </c>
      <c r="V1389" t="str">
        <f>IF(U1389="","",IF(U1389="CA HT",SUMIF('[3]Correpondance  PREPA MARG'!A:A,'Prépa marge'!T1389,'[3]Correpondance  PREPA MARG'!CO:CO),""))</f>
        <v/>
      </c>
      <c r="W1389" t="str">
        <f t="shared" si="767"/>
        <v/>
      </c>
      <c r="X1389" t="str">
        <f>IF(U1389="","",IF(AND(U1389="Marge ABACO (valeur)",X1383=""),SUMIF('[3]Correpondance  PREPA MARG'!A:A,'Prépa marge'!T1389,'[3]Correpondance  PREPA MARG'!DB:DB),""))</f>
        <v/>
      </c>
      <c r="Y1389" t="str">
        <f>IF(U1389="","",IF(U1389="Frais accessoires",SUMIF('[3]Correpondance  PREPA MARG'!A:A,'Prépa marge'!T1389,'[3]Correpondance  PREPA MARG'!AO:AO),""))</f>
        <v/>
      </c>
      <c r="Z1389" t="str">
        <f>IF(U1389="","",IF(U1389="Cotisation Centrale",SUMIF('[3]Correpondance  PREPA MARG'!A:A,'Prépa marge'!T1389,'[3]Correpondance  PREPA MARG'!BO:BO),""))</f>
        <v/>
      </c>
      <c r="AA1389" t="str">
        <f>IF(U1389="","",IF(U1389="CA HT REEL",SUMIF('[3]Correpondance  PREPA MARG'!A:A,'Prépa marge'!T1389,'[3]Correpondance  PREPA MARG'!AB:AB),""))</f>
        <v/>
      </c>
      <c r="AB1389" t="str">
        <f>IF(U1389="","",IF(U1389="CAMV REEL",SUMIF('[3]Correpondance  PREPA MARG'!A:A,'Prépa marge'!T1389,'[3]Correpondance  PREPA MARG'!BB:BB),""))</f>
        <v/>
      </c>
      <c r="AC1389" t="str">
        <f>IF(U1389="","",IF(U1389="démarque connue (valeur)",SUMIF('[3]Correpondance  PREPA MARG'!A:A,'Prépa marge'!T1389,'[3]Correpondance  PREPA MARG'!DO:DO),""))</f>
        <v/>
      </c>
      <c r="AD1389" s="2" t="str">
        <f t="shared" si="769"/>
        <v/>
      </c>
      <c r="AF1389" t="s">
        <v>20</v>
      </c>
    </row>
    <row r="1390" spans="1:32" ht="15.75" thickBot="1">
      <c r="A1390" s="23"/>
      <c r="B1390" s="23"/>
      <c r="C1390" s="117" t="s">
        <v>44</v>
      </c>
      <c r="D1390" s="119" t="s">
        <v>11</v>
      </c>
      <c r="E1390" s="119" t="s">
        <v>11</v>
      </c>
      <c r="F1390" s="119" t="s">
        <v>11</v>
      </c>
      <c r="G1390" s="119" t="s">
        <v>11</v>
      </c>
      <c r="H1390" s="119" t="s">
        <v>11</v>
      </c>
      <c r="I1390" s="119" t="s">
        <v>14</v>
      </c>
      <c r="J1390" s="119" t="s">
        <v>11</v>
      </c>
      <c r="K1390" s="119" t="s">
        <v>11</v>
      </c>
      <c r="L1390" s="119" t="s">
        <v>11</v>
      </c>
      <c r="M1390" s="119" t="s">
        <v>11</v>
      </c>
      <c r="N1390" s="119" t="s">
        <v>11</v>
      </c>
      <c r="O1390" s="119" t="s">
        <v>14</v>
      </c>
      <c r="P1390" s="120" t="s">
        <v>14</v>
      </c>
      <c r="Q1390" s="23"/>
      <c r="R1390" s="121" t="s">
        <v>20</v>
      </c>
      <c r="S1390" s="92"/>
      <c r="T1390" s="23" t="str">
        <f>IF(COUNTIF('[3]Correpondance  PREPA MARG'!A:A,'Prépa marge'!C1390)=0,IF(U1389="démarque connue (valeur)","",T1389),'Prépa marge'!C1390)</f>
        <v/>
      </c>
      <c r="U1390" s="23" t="str">
        <f t="shared" si="771"/>
        <v/>
      </c>
      <c r="V1390" t="str">
        <f>IF(U1390="","",IF(U1390="CA HT",SUMIF('[3]Correpondance  PREPA MARG'!A:A,'Prépa marge'!T1390,'[3]Correpondance  PREPA MARG'!CO:CO),""))</f>
        <v/>
      </c>
      <c r="W1390" t="str">
        <f t="shared" si="767"/>
        <v/>
      </c>
      <c r="X1390" t="str">
        <f>IF(U1390="","",IF(AND(U1390="Marge ABACO (valeur)",X1384=""),SUMIF('[3]Correpondance  PREPA MARG'!A:A,'Prépa marge'!T1390,'[3]Correpondance  PREPA MARG'!DB:DB),""))</f>
        <v/>
      </c>
      <c r="Y1390" t="str">
        <f>IF(U1390="","",IF(U1390="Frais accessoires",SUMIF('[3]Correpondance  PREPA MARG'!A:A,'Prépa marge'!T1390,'[3]Correpondance  PREPA MARG'!AO:AO),""))</f>
        <v/>
      </c>
      <c r="Z1390" t="str">
        <f>IF(U1390="","",IF(U1390="Cotisation Centrale",SUMIF('[3]Correpondance  PREPA MARG'!A:A,'Prépa marge'!T1390,'[3]Correpondance  PREPA MARG'!BO:BO),""))</f>
        <v/>
      </c>
      <c r="AA1390" t="str">
        <f>IF(U1390="","",IF(U1390="CA HT REEL",SUMIF('[3]Correpondance  PREPA MARG'!A:A,'Prépa marge'!T1390,'[3]Correpondance  PREPA MARG'!AB:AB),""))</f>
        <v/>
      </c>
      <c r="AB1390" t="str">
        <f>IF(U1390="","",IF(U1390="CAMV REEL",SUMIF('[3]Correpondance  PREPA MARG'!A:A,'Prépa marge'!T1390,'[3]Correpondance  PREPA MARG'!BB:BB),""))</f>
        <v/>
      </c>
      <c r="AC1390" t="str">
        <f>IF(U1390="","",IF(U1390="démarque connue (valeur)",SUMIF('[3]Correpondance  PREPA MARG'!A:A,'Prépa marge'!T1390,'[3]Correpondance  PREPA MARG'!DO:DO),""))</f>
        <v/>
      </c>
      <c r="AD1390" s="2" t="str">
        <f t="shared" si="769"/>
        <v/>
      </c>
      <c r="AF1390" t="s">
        <v>20</v>
      </c>
    </row>
    <row r="1391" spans="1:32">
      <c r="A1391" s="23"/>
      <c r="B1391" s="23"/>
      <c r="C1391" s="23"/>
      <c r="D1391" s="23"/>
      <c r="E1391" s="23"/>
      <c r="F1391" s="23"/>
      <c r="G1391" s="23"/>
      <c r="H1391" s="23"/>
      <c r="I1391" s="23"/>
      <c r="J1391" s="23"/>
      <c r="K1391" s="23"/>
      <c r="L1391" s="23"/>
      <c r="M1391" s="23"/>
      <c r="N1391" s="23"/>
      <c r="O1391" s="23"/>
      <c r="P1391" s="23"/>
      <c r="Q1391" s="23"/>
      <c r="R1391" s="29" t="s">
        <v>20</v>
      </c>
      <c r="S1391" s="92"/>
      <c r="T1391" s="23" t="str">
        <f>IF(COUNTIF('[3]Correpondance  PREPA MARG'!A:A,'Prépa marge'!C1391)=0,IF(U1390="démarque connue (valeur)","",T1390),'Prépa marge'!C1391)</f>
        <v/>
      </c>
      <c r="U1391" s="23" t="str">
        <f t="shared" si="771"/>
        <v/>
      </c>
      <c r="V1391" t="str">
        <f>IF(U1391="","",IF(U1391="CA HT",SUMIF('[3]Correpondance  PREPA MARG'!A:A,'Prépa marge'!T1391,'[3]Correpondance  PREPA MARG'!CO:CO),""))</f>
        <v/>
      </c>
      <c r="W1391" t="str">
        <f t="shared" si="767"/>
        <v/>
      </c>
      <c r="X1391" t="str">
        <f>IF(U1391="","",IF(AND(U1391="Marge ABACO (valeur)",X1385=""),SUMIF('[3]Correpondance  PREPA MARG'!A:A,'Prépa marge'!T1391,'[3]Correpondance  PREPA MARG'!DB:DB),""))</f>
        <v/>
      </c>
      <c r="Y1391" t="str">
        <f>IF(U1391="","",IF(U1391="Frais accessoires",SUMIF('[3]Correpondance  PREPA MARG'!A:A,'Prépa marge'!T1391,'[3]Correpondance  PREPA MARG'!AO:AO),""))</f>
        <v/>
      </c>
      <c r="Z1391" t="str">
        <f>IF(U1391="","",IF(U1391="Cotisation Centrale",SUMIF('[3]Correpondance  PREPA MARG'!A:A,'Prépa marge'!T1391,'[3]Correpondance  PREPA MARG'!BO:BO),""))</f>
        <v/>
      </c>
      <c r="AA1391" t="str">
        <f>IF(U1391="","",IF(U1391="CA HT REEL",SUMIF('[3]Correpondance  PREPA MARG'!A:A,'Prépa marge'!T1391,'[3]Correpondance  PREPA MARG'!AB:AB),""))</f>
        <v/>
      </c>
      <c r="AB1391" t="str">
        <f>IF(U1391="","",IF(U1391="CAMV REEL",SUMIF('[3]Correpondance  PREPA MARG'!A:A,'Prépa marge'!T1391,'[3]Correpondance  PREPA MARG'!BB:BB),""))</f>
        <v/>
      </c>
      <c r="AC1391" t="str">
        <f>IF(U1391="","",IF(U1391="démarque connue (valeur)",SUMIF('[3]Correpondance  PREPA MARG'!A:A,'Prépa marge'!T1391,'[3]Correpondance  PREPA MARG'!DO:DO),""))</f>
        <v/>
      </c>
      <c r="AD1391" s="2" t="str">
        <f t="shared" si="769"/>
        <v/>
      </c>
      <c r="AF1391" t="s">
        <v>20</v>
      </c>
    </row>
    <row r="1392" spans="1:32">
      <c r="A1392" s="23"/>
      <c r="B1392" s="23"/>
      <c r="C1392" s="24" t="str">
        <f>[2]Rens!$C$49</f>
        <v>Espace culturel</v>
      </c>
      <c r="D1392" s="26">
        <f>+D1350</f>
        <v>41943</v>
      </c>
      <c r="E1392" s="26">
        <f t="shared" ref="E1392:L1392" si="791">DATE(YEAR(D1392),MONTH(D1392)+2,0)</f>
        <v>41973</v>
      </c>
      <c r="F1392" s="26">
        <f t="shared" si="791"/>
        <v>42004</v>
      </c>
      <c r="G1392" s="26">
        <f t="shared" si="791"/>
        <v>42035</v>
      </c>
      <c r="H1392" s="26">
        <f t="shared" si="791"/>
        <v>42063</v>
      </c>
      <c r="I1392" s="26">
        <f t="shared" si="791"/>
        <v>42094</v>
      </c>
      <c r="J1392" s="26">
        <f t="shared" si="791"/>
        <v>42124</v>
      </c>
      <c r="K1392" s="26">
        <f t="shared" si="791"/>
        <v>42155</v>
      </c>
      <c r="L1392" s="26">
        <f t="shared" si="791"/>
        <v>42185</v>
      </c>
      <c r="M1392" s="26">
        <f>DATE(YEAR(L1392),MONTH(L1392)+2,0)</f>
        <v>42216</v>
      </c>
      <c r="N1392" s="26">
        <f>DATE(YEAR(M1392),MONTH(M1392)+2,0)</f>
        <v>42247</v>
      </c>
      <c r="O1392" s="26">
        <f>DATE(YEAR(N1392),MONTH(N1392)+2,0)</f>
        <v>42277</v>
      </c>
      <c r="P1392" s="27" t="s">
        <v>16</v>
      </c>
      <c r="Q1392" s="23"/>
      <c r="R1392" s="28" t="s">
        <v>20</v>
      </c>
      <c r="S1392" s="23"/>
      <c r="T1392" s="23" t="str">
        <f>IF(COUNTIF('[3]Correpondance  PREPA MARG'!A:A,'Prépa marge'!C1392)=0,IF(U1391="démarque connue (valeur)","",T1391),'Prépa marge'!C1392)</f>
        <v/>
      </c>
      <c r="U1392" s="23" t="str">
        <f t="shared" si="771"/>
        <v/>
      </c>
      <c r="V1392" t="str">
        <f>IF(U1392="","",IF(U1392="CA HT",SUMIF('[3]Correpondance  PREPA MARG'!A:A,'Prépa marge'!T1392,'[3]Correpondance  PREPA MARG'!CO:CO),""))</f>
        <v/>
      </c>
      <c r="W1392" t="str">
        <f t="shared" si="767"/>
        <v/>
      </c>
      <c r="X1392" t="str">
        <f>IF(U1392="","",IF(AND(U1392="Marge ABACO (valeur)",X1386=""),SUMIF('[3]Correpondance  PREPA MARG'!A:A,'Prépa marge'!T1392,'[3]Correpondance  PREPA MARG'!DB:DB),""))</f>
        <v/>
      </c>
      <c r="Y1392" t="str">
        <f>IF(U1392="","",IF(U1392="Frais accessoires",SUMIF('[3]Correpondance  PREPA MARG'!A:A,'Prépa marge'!T1392,'[3]Correpondance  PREPA MARG'!AO:AO),""))</f>
        <v/>
      </c>
      <c r="Z1392" t="str">
        <f>IF(U1392="","",IF(U1392="Cotisation Centrale",SUMIF('[3]Correpondance  PREPA MARG'!A:A,'Prépa marge'!T1392,'[3]Correpondance  PREPA MARG'!BO:BO),""))</f>
        <v/>
      </c>
      <c r="AA1392" t="str">
        <f>IF(U1392="","",IF(U1392="CA HT REEL",SUMIF('[3]Correpondance  PREPA MARG'!A:A,'Prépa marge'!T1392,'[3]Correpondance  PREPA MARG'!AB:AB),""))</f>
        <v/>
      </c>
      <c r="AB1392" t="str">
        <f>IF(U1392="","",IF(U1392="CAMV REEL",SUMIF('[3]Correpondance  PREPA MARG'!A:A,'Prépa marge'!T1392,'[3]Correpondance  PREPA MARG'!BB:BB),""))</f>
        <v/>
      </c>
      <c r="AC1392" t="str">
        <f>IF(U1392="","",IF(U1392="démarque connue (valeur)",SUMIF('[3]Correpondance  PREPA MARG'!A:A,'Prépa marge'!T1392,'[3]Correpondance  PREPA MARG'!DO:DO),""))</f>
        <v/>
      </c>
      <c r="AD1392" s="2" t="str">
        <f t="shared" si="769"/>
        <v/>
      </c>
      <c r="AF1392" t="s">
        <v>20</v>
      </c>
    </row>
    <row r="1393" spans="1:32">
      <c r="A1393" s="23"/>
      <c r="B1393" s="23"/>
      <c r="C1393" s="23"/>
      <c r="D1393" s="23"/>
      <c r="E1393" s="23"/>
      <c r="F1393" s="23"/>
      <c r="G1393" s="23"/>
      <c r="H1393" s="23"/>
      <c r="I1393" s="23"/>
      <c r="J1393" s="23"/>
      <c r="K1393" s="23"/>
      <c r="L1393" s="23"/>
      <c r="M1393" s="23"/>
      <c r="N1393" s="23"/>
      <c r="O1393" s="23"/>
      <c r="P1393" s="23"/>
      <c r="Q1393" s="23"/>
      <c r="R1393" s="29" t="s">
        <v>20</v>
      </c>
      <c r="S1393" s="23"/>
      <c r="T1393" s="23" t="str">
        <f>IF(COUNTIF('[3]Correpondance  PREPA MARG'!A:A,'Prépa marge'!C1393)=0,IF(U1392="démarque connue (valeur)","",T1392),'Prépa marge'!C1393)</f>
        <v/>
      </c>
      <c r="U1393" s="23" t="str">
        <f t="shared" si="771"/>
        <v/>
      </c>
      <c r="V1393" t="str">
        <f>IF(U1393="","",IF(U1393="CA HT",SUMIF('[3]Correpondance  PREPA MARG'!A:A,'Prépa marge'!T1393,'[3]Correpondance  PREPA MARG'!CO:CO),""))</f>
        <v/>
      </c>
      <c r="W1393" t="str">
        <f t="shared" si="767"/>
        <v/>
      </c>
      <c r="X1393" t="str">
        <f>IF(U1393="","",IF(AND(U1393="Marge ABACO (valeur)",X1387=""),SUMIF('[3]Correpondance  PREPA MARG'!A:A,'Prépa marge'!T1393,'[3]Correpondance  PREPA MARG'!DB:DB),""))</f>
        <v/>
      </c>
      <c r="Y1393" t="str">
        <f>IF(U1393="","",IF(U1393="Frais accessoires",SUMIF('[3]Correpondance  PREPA MARG'!A:A,'Prépa marge'!T1393,'[3]Correpondance  PREPA MARG'!AO:AO),""))</f>
        <v/>
      </c>
      <c r="Z1393" t="str">
        <f>IF(U1393="","",IF(U1393="Cotisation Centrale",SUMIF('[3]Correpondance  PREPA MARG'!A:A,'Prépa marge'!T1393,'[3]Correpondance  PREPA MARG'!BO:BO),""))</f>
        <v/>
      </c>
      <c r="AA1393" t="str">
        <f>IF(U1393="","",IF(U1393="CA HT REEL",SUMIF('[3]Correpondance  PREPA MARG'!A:A,'Prépa marge'!T1393,'[3]Correpondance  PREPA MARG'!AB:AB),""))</f>
        <v/>
      </c>
      <c r="AB1393" t="str">
        <f>IF(U1393="","",IF(U1393="CAMV REEL",SUMIF('[3]Correpondance  PREPA MARG'!A:A,'Prépa marge'!T1393,'[3]Correpondance  PREPA MARG'!BB:BB),""))</f>
        <v/>
      </c>
      <c r="AC1393" t="str">
        <f>IF(U1393="","",IF(U1393="démarque connue (valeur)",SUMIF('[3]Correpondance  PREPA MARG'!A:A,'Prépa marge'!T1393,'[3]Correpondance  PREPA MARG'!DO:DO),""))</f>
        <v/>
      </c>
      <c r="AD1393" s="2" t="str">
        <f t="shared" si="769"/>
        <v/>
      </c>
      <c r="AF1393" t="s">
        <v>20</v>
      </c>
    </row>
    <row r="1394" spans="1:32" ht="15.75" thickBot="1">
      <c r="A1394" s="23"/>
      <c r="B1394" s="23"/>
      <c r="C1394" s="30" t="s">
        <v>18</v>
      </c>
      <c r="D1394" s="31"/>
      <c r="E1394" s="31"/>
      <c r="F1394" s="31"/>
      <c r="G1394" s="31"/>
      <c r="H1394" s="31"/>
      <c r="I1394" s="31"/>
      <c r="J1394" s="31"/>
      <c r="K1394" s="31"/>
      <c r="L1394" s="31"/>
      <c r="M1394" s="31"/>
      <c r="N1394" s="31"/>
      <c r="O1394" s="31"/>
      <c r="P1394" s="32"/>
      <c r="Q1394" s="23"/>
      <c r="R1394" s="33" t="s">
        <v>20</v>
      </c>
      <c r="S1394" s="23"/>
      <c r="T1394" s="23" t="str">
        <f>IF(COUNTIF('[3]Correpondance  PREPA MARG'!A:A,'Prépa marge'!C1394)=0,IF(U1393="démarque connue (valeur)","",T1393),'Prépa marge'!C1394)</f>
        <v/>
      </c>
      <c r="U1394" s="23" t="str">
        <f t="shared" si="771"/>
        <v/>
      </c>
      <c r="V1394" t="str">
        <f>IF(U1394="","",IF(U1394="CA HT",SUMIF('[3]Correpondance  PREPA MARG'!A:A,'Prépa marge'!T1394,'[3]Correpondance  PREPA MARG'!CO:CO),""))</f>
        <v/>
      </c>
      <c r="W1394" t="str">
        <f t="shared" si="767"/>
        <v/>
      </c>
      <c r="X1394" t="str">
        <f>IF(U1394="","",IF(AND(U1394="Marge ABACO (valeur)",X1388=""),SUMIF('[3]Correpondance  PREPA MARG'!A:A,'Prépa marge'!T1394,'[3]Correpondance  PREPA MARG'!DB:DB),""))</f>
        <v/>
      </c>
      <c r="Y1394" t="str">
        <f>IF(U1394="","",IF(U1394="Frais accessoires",SUMIF('[3]Correpondance  PREPA MARG'!A:A,'Prépa marge'!T1394,'[3]Correpondance  PREPA MARG'!AO:AO),""))</f>
        <v/>
      </c>
      <c r="Z1394" t="str">
        <f>IF(U1394="","",IF(U1394="Cotisation Centrale",SUMIF('[3]Correpondance  PREPA MARG'!A:A,'Prépa marge'!T1394,'[3]Correpondance  PREPA MARG'!BO:BO),""))</f>
        <v/>
      </c>
      <c r="AA1394" t="str">
        <f>IF(U1394="","",IF(U1394="CA HT REEL",SUMIF('[3]Correpondance  PREPA MARG'!A:A,'Prépa marge'!T1394,'[3]Correpondance  PREPA MARG'!AB:AB),""))</f>
        <v/>
      </c>
      <c r="AB1394" t="str">
        <f>IF(U1394="","",IF(U1394="CAMV REEL",SUMIF('[3]Correpondance  PREPA MARG'!A:A,'Prépa marge'!T1394,'[3]Correpondance  PREPA MARG'!BB:BB),""))</f>
        <v/>
      </c>
      <c r="AC1394" t="str">
        <f>IF(U1394="","",IF(U1394="démarque connue (valeur)",SUMIF('[3]Correpondance  PREPA MARG'!A:A,'Prépa marge'!T1394,'[3]Correpondance  PREPA MARG'!DO:DO),""))</f>
        <v/>
      </c>
      <c r="AD1394" s="2" t="str">
        <f t="shared" si="769"/>
        <v/>
      </c>
      <c r="AF1394" t="s">
        <v>20</v>
      </c>
    </row>
    <row r="1395" spans="1:32">
      <c r="A1395" s="23"/>
      <c r="B1395" s="23"/>
      <c r="C1395" s="34" t="s">
        <v>0</v>
      </c>
      <c r="D1395" s="35"/>
      <c r="E1395" s="36"/>
      <c r="F1395" s="36"/>
      <c r="G1395" s="36"/>
      <c r="H1395" s="36"/>
      <c r="I1395" s="36"/>
      <c r="J1395" s="36"/>
      <c r="K1395" s="36"/>
      <c r="L1395" s="36"/>
      <c r="M1395" s="36"/>
      <c r="N1395" s="36"/>
      <c r="O1395" s="37"/>
      <c r="P1395" s="38">
        <f>SUM(D1395:O1395)</f>
        <v>0</v>
      </c>
      <c r="Q1395" s="23"/>
      <c r="R1395" s="39" t="s">
        <v>20</v>
      </c>
      <c r="S1395" s="23"/>
      <c r="T1395" s="23" t="str">
        <f>IF(COUNTIF('[3]Correpondance  PREPA MARG'!A:A,'Prépa marge'!C1395)=0,IF(U1394="démarque connue (valeur)","",T1394),'Prépa marge'!C1395)</f>
        <v/>
      </c>
      <c r="U1395" s="23" t="str">
        <f t="shared" si="771"/>
        <v>CA HT</v>
      </c>
      <c r="V1395">
        <f>IF(U1395="","",IF(U1395="CA HT",SUMIF('[3]Correpondance  PREPA MARG'!A:A,'Prépa marge'!T1395,'[3]Correpondance  PREPA MARG'!CO:CO),""))</f>
        <v>0</v>
      </c>
      <c r="W1395" t="str">
        <f t="shared" si="767"/>
        <v/>
      </c>
      <c r="X1395" t="str">
        <f>IF(U1395="","",IF(AND(U1395="Marge ABACO (valeur)",X1389=""),SUMIF('[3]Correpondance  PREPA MARG'!A:A,'Prépa marge'!T1395,'[3]Correpondance  PREPA MARG'!DB:DB),""))</f>
        <v/>
      </c>
      <c r="Y1395" t="str">
        <f>IF(U1395="","",IF(U1395="Frais accessoires",SUMIF('[3]Correpondance  PREPA MARG'!A:A,'Prépa marge'!T1395,'[3]Correpondance  PREPA MARG'!AO:AO),""))</f>
        <v/>
      </c>
      <c r="Z1395" t="str">
        <f>IF(U1395="","",IF(U1395="Cotisation Centrale",SUMIF('[3]Correpondance  PREPA MARG'!A:A,'Prépa marge'!T1395,'[3]Correpondance  PREPA MARG'!BO:BO),""))</f>
        <v/>
      </c>
      <c r="AA1395" t="str">
        <f>IF(U1395="","",IF(U1395="CA HT REEL",SUMIF('[3]Correpondance  PREPA MARG'!A:A,'Prépa marge'!T1395,'[3]Correpondance  PREPA MARG'!AB:AB),""))</f>
        <v/>
      </c>
      <c r="AB1395" t="str">
        <f>IF(U1395="","",IF(U1395="CAMV REEL",SUMIF('[3]Correpondance  PREPA MARG'!A:A,'Prépa marge'!T1395,'[3]Correpondance  PREPA MARG'!BB:BB),""))</f>
        <v/>
      </c>
      <c r="AC1395" t="str">
        <f>IF(U1395="","",IF(U1395="démarque connue (valeur)",SUMIF('[3]Correpondance  PREPA MARG'!A:A,'Prépa marge'!T1395,'[3]Correpondance  PREPA MARG'!DO:DO),""))</f>
        <v/>
      </c>
      <c r="AD1395" s="2" t="str">
        <f t="shared" si="769"/>
        <v/>
      </c>
      <c r="AF1395" t="s">
        <v>20</v>
      </c>
    </row>
    <row r="1396" spans="1:32" ht="15.75" thickBot="1">
      <c r="A1396" s="23"/>
      <c r="B1396" s="23"/>
      <c r="C1396" s="40" t="s">
        <v>1</v>
      </c>
      <c r="D1396" s="41"/>
      <c r="E1396" s="42"/>
      <c r="F1396" s="42"/>
      <c r="G1396" s="42"/>
      <c r="H1396" s="42"/>
      <c r="I1396" s="42"/>
      <c r="J1396" s="42"/>
      <c r="K1396" s="42"/>
      <c r="L1396" s="42"/>
      <c r="M1396" s="42"/>
      <c r="N1396" s="42"/>
      <c r="O1396" s="43"/>
      <c r="P1396" s="44">
        <f>SUM(D1396:O1396)</f>
        <v>0</v>
      </c>
      <c r="Q1396" s="23"/>
      <c r="R1396" s="45" t="s">
        <v>20</v>
      </c>
      <c r="S1396" s="23"/>
      <c r="T1396" s="23" t="str">
        <f>IF(COUNTIF('[3]Correpondance  PREPA MARG'!A:A,'Prépa marge'!C1396)=0,IF(U1395="démarque connue (valeur)","",T1395),'Prépa marge'!C1396)</f>
        <v/>
      </c>
      <c r="U1396" s="23" t="str">
        <f t="shared" si="771"/>
        <v>PRMV ABACO</v>
      </c>
      <c r="V1396" t="str">
        <f>IF(U1396="","",IF(U1396="CA HT",SUMIF('[3]Correpondance  PREPA MARG'!A:A,'Prépa marge'!T1396,'[3]Correpondance  PREPA MARG'!CO:CO),""))</f>
        <v/>
      </c>
      <c r="W1396">
        <f t="shared" si="767"/>
        <v>0</v>
      </c>
      <c r="X1396" t="str">
        <f>IF(U1396="","",IF(AND(U1396="Marge ABACO (valeur)",X1390=""),SUMIF('[3]Correpondance  PREPA MARG'!A:A,'Prépa marge'!T1396,'[3]Correpondance  PREPA MARG'!DB:DB),""))</f>
        <v/>
      </c>
      <c r="Y1396" t="str">
        <f>IF(U1396="","",IF(U1396="Frais accessoires",SUMIF('[3]Correpondance  PREPA MARG'!A:A,'Prépa marge'!T1396,'[3]Correpondance  PREPA MARG'!AO:AO),""))</f>
        <v/>
      </c>
      <c r="Z1396" t="str">
        <f>IF(U1396="","",IF(U1396="Cotisation Centrale",SUMIF('[3]Correpondance  PREPA MARG'!A:A,'Prépa marge'!T1396,'[3]Correpondance  PREPA MARG'!BO:BO),""))</f>
        <v/>
      </c>
      <c r="AA1396" t="str">
        <f>IF(U1396="","",IF(U1396="CA HT REEL",SUMIF('[3]Correpondance  PREPA MARG'!A:A,'Prépa marge'!T1396,'[3]Correpondance  PREPA MARG'!AB:AB),""))</f>
        <v/>
      </c>
      <c r="AB1396" t="str">
        <f>IF(U1396="","",IF(U1396="CAMV REEL",SUMIF('[3]Correpondance  PREPA MARG'!A:A,'Prépa marge'!T1396,'[3]Correpondance  PREPA MARG'!BB:BB),""))</f>
        <v/>
      </c>
      <c r="AC1396" t="str">
        <f>IF(U1396="","",IF(U1396="démarque connue (valeur)",SUMIF('[3]Correpondance  PREPA MARG'!A:A,'Prépa marge'!T1396,'[3]Correpondance  PREPA MARG'!DO:DO),""))</f>
        <v/>
      </c>
      <c r="AD1396" s="2" t="str">
        <f t="shared" si="769"/>
        <v/>
      </c>
      <c r="AF1396" t="s">
        <v>20</v>
      </c>
    </row>
    <row r="1397" spans="1:32">
      <c r="A1397" s="23"/>
      <c r="B1397" s="23"/>
      <c r="C1397" s="46" t="s">
        <v>19</v>
      </c>
      <c r="D1397" s="47">
        <f t="shared" ref="D1397:L1397" si="792">D1395-D1396</f>
        <v>0</v>
      </c>
      <c r="E1397" s="47">
        <f t="shared" si="792"/>
        <v>0</v>
      </c>
      <c r="F1397" s="47">
        <f t="shared" si="792"/>
        <v>0</v>
      </c>
      <c r="G1397" s="47">
        <f t="shared" si="792"/>
        <v>0</v>
      </c>
      <c r="H1397" s="47">
        <f t="shared" si="792"/>
        <v>0</v>
      </c>
      <c r="I1397" s="47">
        <f t="shared" si="792"/>
        <v>0</v>
      </c>
      <c r="J1397" s="47">
        <f t="shared" si="792"/>
        <v>0</v>
      </c>
      <c r="K1397" s="47">
        <f t="shared" si="792"/>
        <v>0</v>
      </c>
      <c r="L1397" s="47">
        <f t="shared" si="792"/>
        <v>0</v>
      </c>
      <c r="M1397" s="47">
        <f>M1395-M1396</f>
        <v>0</v>
      </c>
      <c r="N1397" s="47">
        <f>N1395-N1396</f>
        <v>0</v>
      </c>
      <c r="O1397" s="47">
        <f>O1395-O1396</f>
        <v>0</v>
      </c>
      <c r="P1397" s="48">
        <f>P1395-P1396</f>
        <v>0</v>
      </c>
      <c r="Q1397" s="23"/>
      <c r="R1397" s="49" t="s">
        <v>20</v>
      </c>
      <c r="S1397" s="23"/>
      <c r="T1397" s="23" t="str">
        <f>IF(COUNTIF('[3]Correpondance  PREPA MARG'!A:A,'Prépa marge'!C1397)=0,IF(U1396="démarque connue (valeur)","",T1396),'Prépa marge'!C1397)</f>
        <v/>
      </c>
      <c r="U1397" s="23" t="str">
        <f t="shared" si="771"/>
        <v>Marge ABACO (valeur)</v>
      </c>
      <c r="V1397" t="str">
        <f>IF(U1397="","",IF(U1397="CA HT",SUMIF('[3]Correpondance  PREPA MARG'!A:A,'Prépa marge'!T1397,'[3]Correpondance  PREPA MARG'!CO:CO),""))</f>
        <v/>
      </c>
      <c r="W1397" t="str">
        <f t="shared" si="767"/>
        <v/>
      </c>
      <c r="X1397">
        <f>IF(U1397="","",IF(AND(U1397="Marge ABACO (valeur)",X1391=""),SUMIF('[3]Correpondance  PREPA MARG'!A:A,'Prépa marge'!T1397,'[3]Correpondance  PREPA MARG'!DB:DB),""))</f>
        <v>0</v>
      </c>
      <c r="Y1397" t="str">
        <f>IF(U1397="","",IF(U1397="Frais accessoires",SUMIF('[3]Correpondance  PREPA MARG'!A:A,'Prépa marge'!T1397,'[3]Correpondance  PREPA MARG'!AO:AO),""))</f>
        <v/>
      </c>
      <c r="Z1397" t="str">
        <f>IF(U1397="","",IF(U1397="Cotisation Centrale",SUMIF('[3]Correpondance  PREPA MARG'!A:A,'Prépa marge'!T1397,'[3]Correpondance  PREPA MARG'!BO:BO),""))</f>
        <v/>
      </c>
      <c r="AA1397" t="str">
        <f>IF(U1397="","",IF(U1397="CA HT REEL",SUMIF('[3]Correpondance  PREPA MARG'!A:A,'Prépa marge'!T1397,'[3]Correpondance  PREPA MARG'!AB:AB),""))</f>
        <v/>
      </c>
      <c r="AB1397" t="str">
        <f>IF(U1397="","",IF(U1397="CAMV REEL",SUMIF('[3]Correpondance  PREPA MARG'!A:A,'Prépa marge'!T1397,'[3]Correpondance  PREPA MARG'!BB:BB),""))</f>
        <v/>
      </c>
      <c r="AC1397" t="str">
        <f>IF(U1397="","",IF(U1397="démarque connue (valeur)",SUMIF('[3]Correpondance  PREPA MARG'!A:A,'Prépa marge'!T1397,'[3]Correpondance  PREPA MARG'!DO:DO),""))</f>
        <v/>
      </c>
      <c r="AD1397" s="2" t="str">
        <f t="shared" si="769"/>
        <v/>
      </c>
      <c r="AF1397" t="s">
        <v>20</v>
      </c>
    </row>
    <row r="1398" spans="1:32" ht="15.75" thickBot="1">
      <c r="A1398" s="23"/>
      <c r="B1398" s="23"/>
      <c r="C1398" s="50" t="s">
        <v>21</v>
      </c>
      <c r="D1398" s="51">
        <f t="shared" ref="D1398:L1398" si="793">IF(D1395=0,0,D1397/D1395)</f>
        <v>0</v>
      </c>
      <c r="E1398" s="51">
        <f t="shared" si="793"/>
        <v>0</v>
      </c>
      <c r="F1398" s="51">
        <f t="shared" si="793"/>
        <v>0</v>
      </c>
      <c r="G1398" s="51">
        <f t="shared" si="793"/>
        <v>0</v>
      </c>
      <c r="H1398" s="51">
        <f t="shared" si="793"/>
        <v>0</v>
      </c>
      <c r="I1398" s="51">
        <f t="shared" si="793"/>
        <v>0</v>
      </c>
      <c r="J1398" s="51">
        <f t="shared" si="793"/>
        <v>0</v>
      </c>
      <c r="K1398" s="51">
        <f t="shared" si="793"/>
        <v>0</v>
      </c>
      <c r="L1398" s="51">
        <f t="shared" si="793"/>
        <v>0</v>
      </c>
      <c r="M1398" s="51">
        <f>IF(M1395=0,0,M1397/M1395)</f>
        <v>0</v>
      </c>
      <c r="N1398" s="51">
        <f>IF(N1395=0,0,N1397/N1395)</f>
        <v>0</v>
      </c>
      <c r="O1398" s="51">
        <f>IF(O1395=0,0,O1397/O1395)</f>
        <v>0</v>
      </c>
      <c r="P1398" s="52">
        <f>IF(P1395=0,0,P1397/P1395)</f>
        <v>0</v>
      </c>
      <c r="Q1398" s="23"/>
      <c r="R1398" s="53" t="s">
        <v>20</v>
      </c>
      <c r="S1398" s="23"/>
      <c r="T1398" s="23" t="str">
        <f>IF(COUNTIF('[3]Correpondance  PREPA MARG'!A:A,'Prépa marge'!C1398)=0,IF(U1397="démarque connue (valeur)","",T1397),'Prépa marge'!C1398)</f>
        <v/>
      </c>
      <c r="U1398" s="23" t="str">
        <f t="shared" si="771"/>
        <v/>
      </c>
      <c r="V1398" t="str">
        <f>IF(U1398="","",IF(U1398="CA HT",SUMIF('[3]Correpondance  PREPA MARG'!A:A,'Prépa marge'!T1398,'[3]Correpondance  PREPA MARG'!CO:CO),""))</f>
        <v/>
      </c>
      <c r="W1398" t="str">
        <f t="shared" si="767"/>
        <v/>
      </c>
      <c r="X1398" t="str">
        <f>IF(U1398="","",IF(AND(U1398="Marge ABACO (valeur)",X1392=""),SUMIF('[3]Correpondance  PREPA MARG'!A:A,'Prépa marge'!T1398,'[3]Correpondance  PREPA MARG'!DB:DB),""))</f>
        <v/>
      </c>
      <c r="Y1398" t="str">
        <f>IF(U1398="","",IF(U1398="Frais accessoires",SUMIF('[3]Correpondance  PREPA MARG'!A:A,'Prépa marge'!T1398,'[3]Correpondance  PREPA MARG'!AO:AO),""))</f>
        <v/>
      </c>
      <c r="Z1398" t="str">
        <f>IF(U1398="","",IF(U1398="Cotisation Centrale",SUMIF('[3]Correpondance  PREPA MARG'!A:A,'Prépa marge'!T1398,'[3]Correpondance  PREPA MARG'!BO:BO),""))</f>
        <v/>
      </c>
      <c r="AA1398" t="str">
        <f>IF(U1398="","",IF(U1398="CA HT REEL",SUMIF('[3]Correpondance  PREPA MARG'!A:A,'Prépa marge'!T1398,'[3]Correpondance  PREPA MARG'!AB:AB),""))</f>
        <v/>
      </c>
      <c r="AB1398" t="str">
        <f>IF(U1398="","",IF(U1398="CAMV REEL",SUMIF('[3]Correpondance  PREPA MARG'!A:A,'Prépa marge'!T1398,'[3]Correpondance  PREPA MARG'!BB:BB),""))</f>
        <v/>
      </c>
      <c r="AC1398" t="str">
        <f>IF(U1398="","",IF(U1398="démarque connue (valeur)",SUMIF('[3]Correpondance  PREPA MARG'!A:A,'Prépa marge'!T1398,'[3]Correpondance  PREPA MARG'!DO:DO),""))</f>
        <v/>
      </c>
      <c r="AD1398" s="2" t="str">
        <f t="shared" si="769"/>
        <v/>
      </c>
      <c r="AF1398" t="s">
        <v>20</v>
      </c>
    </row>
    <row r="1399" spans="1:32">
      <c r="A1399" s="23"/>
      <c r="B1399" s="23"/>
      <c r="C1399" s="54" t="s">
        <v>3</v>
      </c>
      <c r="D1399" s="35"/>
      <c r="E1399" s="36"/>
      <c r="F1399" s="36"/>
      <c r="G1399" s="36"/>
      <c r="H1399" s="36"/>
      <c r="I1399" s="55"/>
      <c r="J1399" s="55"/>
      <c r="K1399" s="36"/>
      <c r="L1399" s="36"/>
      <c r="M1399" s="36"/>
      <c r="N1399" s="36"/>
      <c r="O1399" s="37"/>
      <c r="P1399" s="56">
        <f>SUM(D1399:O1399)</f>
        <v>0</v>
      </c>
      <c r="Q1399" s="23"/>
      <c r="R1399" s="57" t="s">
        <v>20</v>
      </c>
      <c r="S1399" s="23"/>
      <c r="T1399" s="23" t="str">
        <f>IF(COUNTIF('[3]Correpondance  PREPA MARG'!A:A,'Prépa marge'!C1399)=0,IF(U1398="démarque connue (valeur)","",T1398),'Prépa marge'!C1399)</f>
        <v/>
      </c>
      <c r="U1399" s="23" t="str">
        <f t="shared" si="771"/>
        <v>Frais accessoires</v>
      </c>
      <c r="V1399" t="str">
        <f>IF(U1399="","",IF(U1399="CA HT",SUMIF('[3]Correpondance  PREPA MARG'!A:A,'Prépa marge'!T1399,'[3]Correpondance  PREPA MARG'!CO:CO),""))</f>
        <v/>
      </c>
      <c r="W1399" t="str">
        <f t="shared" si="767"/>
        <v/>
      </c>
      <c r="X1399" t="str">
        <f>IF(U1399="","",IF(AND(U1399="Marge ABACO (valeur)",X1393=""),SUMIF('[3]Correpondance  PREPA MARG'!A:A,'Prépa marge'!T1399,'[3]Correpondance  PREPA MARG'!DB:DB),""))</f>
        <v/>
      </c>
      <c r="Y1399">
        <f>IF(U1399="","",IF(U1399="Frais accessoires",SUMIF('[3]Correpondance  PREPA MARG'!A:A,'Prépa marge'!T1399,'[3]Correpondance  PREPA MARG'!AO:AO),""))</f>
        <v>0</v>
      </c>
      <c r="Z1399" t="str">
        <f>IF(U1399="","",IF(U1399="Cotisation Centrale",SUMIF('[3]Correpondance  PREPA MARG'!A:A,'Prépa marge'!T1399,'[3]Correpondance  PREPA MARG'!BO:BO),""))</f>
        <v/>
      </c>
      <c r="AA1399" t="str">
        <f>IF(U1399="","",IF(U1399="CA HT REEL",SUMIF('[3]Correpondance  PREPA MARG'!A:A,'Prépa marge'!T1399,'[3]Correpondance  PREPA MARG'!AB:AB),""))</f>
        <v/>
      </c>
      <c r="AB1399" t="str">
        <f>IF(U1399="","",IF(U1399="CAMV REEL",SUMIF('[3]Correpondance  PREPA MARG'!A:A,'Prépa marge'!T1399,'[3]Correpondance  PREPA MARG'!BB:BB),""))</f>
        <v/>
      </c>
      <c r="AC1399" t="str">
        <f>IF(U1399="","",IF(U1399="démarque connue (valeur)",SUMIF('[3]Correpondance  PREPA MARG'!A:A,'Prépa marge'!T1399,'[3]Correpondance  PREPA MARG'!DO:DO),""))</f>
        <v/>
      </c>
      <c r="AD1399" s="2" t="str">
        <f t="shared" si="769"/>
        <v/>
      </c>
      <c r="AF1399" t="s">
        <v>20</v>
      </c>
    </row>
    <row r="1400" spans="1:32" ht="15.75" thickBot="1">
      <c r="A1400" s="23"/>
      <c r="B1400" s="23"/>
      <c r="C1400" s="58" t="s">
        <v>4</v>
      </c>
      <c r="D1400" s="41"/>
      <c r="E1400" s="42"/>
      <c r="F1400" s="42"/>
      <c r="G1400" s="42"/>
      <c r="H1400" s="42"/>
      <c r="I1400" s="42"/>
      <c r="J1400" s="42"/>
      <c r="K1400" s="42"/>
      <c r="L1400" s="42"/>
      <c r="M1400" s="42"/>
      <c r="N1400" s="42"/>
      <c r="O1400" s="43"/>
      <c r="P1400" s="56">
        <f>SUM(D1400:O1400)</f>
        <v>0</v>
      </c>
      <c r="Q1400" s="23"/>
      <c r="R1400" s="57" t="s">
        <v>20</v>
      </c>
      <c r="S1400" s="23"/>
      <c r="T1400" s="23" t="str">
        <f>IF(COUNTIF('[3]Correpondance  PREPA MARG'!A:A,'Prépa marge'!C1400)=0,IF(U1399="démarque connue (valeur)","",T1399),'Prépa marge'!C1400)</f>
        <v/>
      </c>
      <c r="U1400" s="23" t="str">
        <f t="shared" si="771"/>
        <v>Cotisation Centrale</v>
      </c>
      <c r="V1400" t="str">
        <f>IF(U1400="","",IF(U1400="CA HT",SUMIF('[3]Correpondance  PREPA MARG'!A:A,'Prépa marge'!T1400,'[3]Correpondance  PREPA MARG'!CO:CO),""))</f>
        <v/>
      </c>
      <c r="W1400" t="str">
        <f t="shared" si="767"/>
        <v/>
      </c>
      <c r="X1400" t="str">
        <f>IF(U1400="","",IF(AND(U1400="Marge ABACO (valeur)",X1394=""),SUMIF('[3]Correpondance  PREPA MARG'!A:A,'Prépa marge'!T1400,'[3]Correpondance  PREPA MARG'!DB:DB),""))</f>
        <v/>
      </c>
      <c r="Y1400" t="str">
        <f>IF(U1400="","",IF(U1400="Frais accessoires",SUMIF('[3]Correpondance  PREPA MARG'!A:A,'Prépa marge'!T1400,'[3]Correpondance  PREPA MARG'!AO:AO),""))</f>
        <v/>
      </c>
      <c r="Z1400">
        <f>IF(U1400="","",IF(U1400="Cotisation Centrale",SUMIF('[3]Correpondance  PREPA MARG'!A:A,'Prépa marge'!T1400,'[3]Correpondance  PREPA MARG'!BO:BO),""))</f>
        <v>0</v>
      </c>
      <c r="AA1400" t="str">
        <f>IF(U1400="","",IF(U1400="CA HT REEL",SUMIF('[3]Correpondance  PREPA MARG'!A:A,'Prépa marge'!T1400,'[3]Correpondance  PREPA MARG'!AB:AB),""))</f>
        <v/>
      </c>
      <c r="AB1400" t="str">
        <f>IF(U1400="","",IF(U1400="CAMV REEL",SUMIF('[3]Correpondance  PREPA MARG'!A:A,'Prépa marge'!T1400,'[3]Correpondance  PREPA MARG'!BB:BB),""))</f>
        <v/>
      </c>
      <c r="AC1400" t="str">
        <f>IF(U1400="","",IF(U1400="démarque connue (valeur)",SUMIF('[3]Correpondance  PREPA MARG'!A:A,'Prépa marge'!T1400,'[3]Correpondance  PREPA MARG'!DO:DO),""))</f>
        <v/>
      </c>
      <c r="AD1400" s="2" t="str">
        <f t="shared" si="769"/>
        <v/>
      </c>
      <c r="AF1400" t="s">
        <v>20</v>
      </c>
    </row>
    <row r="1401" spans="1:32">
      <c r="A1401" s="23"/>
      <c r="B1401" s="23"/>
      <c r="C1401" s="59" t="s">
        <v>22</v>
      </c>
      <c r="D1401" s="60">
        <f t="shared" ref="D1401:L1401" si="794">IF(D1407&lt;&gt;0,(D1399+D1400)/D1407,0)</f>
        <v>0</v>
      </c>
      <c r="E1401" s="60">
        <f t="shared" si="794"/>
        <v>0</v>
      </c>
      <c r="F1401" s="60">
        <f t="shared" si="794"/>
        <v>0</v>
      </c>
      <c r="G1401" s="60">
        <f t="shared" si="794"/>
        <v>0</v>
      </c>
      <c r="H1401" s="60">
        <f t="shared" si="794"/>
        <v>0</v>
      </c>
      <c r="I1401" s="60">
        <f t="shared" si="794"/>
        <v>0</v>
      </c>
      <c r="J1401" s="60">
        <f t="shared" si="794"/>
        <v>0</v>
      </c>
      <c r="K1401" s="60">
        <f t="shared" si="794"/>
        <v>0</v>
      </c>
      <c r="L1401" s="60">
        <f t="shared" si="794"/>
        <v>0</v>
      </c>
      <c r="M1401" s="60">
        <f>IF(M1407&lt;&gt;0,(M1399+M1400)/M1407,0)</f>
        <v>0</v>
      </c>
      <c r="N1401" s="60">
        <f>IF(N1407&lt;&gt;0,(N1399+N1400)/N1407,0)</f>
        <v>0</v>
      </c>
      <c r="O1401" s="60">
        <f>IF(O1407&lt;&gt;0,(O1399+O1400)/O1407,0)</f>
        <v>0</v>
      </c>
      <c r="P1401" s="61">
        <f>IF(P1407&lt;&gt;0,(P1399+P1400)/P1407,0)</f>
        <v>0</v>
      </c>
      <c r="Q1401" s="23"/>
      <c r="R1401" s="62" t="s">
        <v>20</v>
      </c>
      <c r="S1401" s="23"/>
      <c r="T1401" s="23" t="str">
        <f>IF(COUNTIF('[3]Correpondance  PREPA MARG'!A:A,'Prépa marge'!C1401)=0,IF(U1400="démarque connue (valeur)","",T1400),'Prépa marge'!C1401)</f>
        <v/>
      </c>
      <c r="U1401" s="23" t="str">
        <f t="shared" si="771"/>
        <v/>
      </c>
      <c r="V1401" t="str">
        <f>IF(U1401="","",IF(U1401="CA HT",SUMIF('[3]Correpondance  PREPA MARG'!A:A,'Prépa marge'!T1401,'[3]Correpondance  PREPA MARG'!CO:CO),""))</f>
        <v/>
      </c>
      <c r="W1401" t="str">
        <f t="shared" si="767"/>
        <v/>
      </c>
      <c r="X1401" t="str">
        <f>IF(U1401="","",IF(AND(U1401="Marge ABACO (valeur)",X1395=""),SUMIF('[3]Correpondance  PREPA MARG'!A:A,'Prépa marge'!T1401,'[3]Correpondance  PREPA MARG'!DB:DB),""))</f>
        <v/>
      </c>
      <c r="Y1401" t="str">
        <f>IF(U1401="","",IF(U1401="Frais accessoires",SUMIF('[3]Correpondance  PREPA MARG'!A:A,'Prépa marge'!T1401,'[3]Correpondance  PREPA MARG'!AO:AO),""))</f>
        <v/>
      </c>
      <c r="Z1401" t="str">
        <f>IF(U1401="","",IF(U1401="Cotisation Centrale",SUMIF('[3]Correpondance  PREPA MARG'!A:A,'Prépa marge'!T1401,'[3]Correpondance  PREPA MARG'!BO:BO),""))</f>
        <v/>
      </c>
      <c r="AA1401" t="str">
        <f>IF(U1401="","",IF(U1401="CA HT REEL",SUMIF('[3]Correpondance  PREPA MARG'!A:A,'Prépa marge'!T1401,'[3]Correpondance  PREPA MARG'!AB:AB),""))</f>
        <v/>
      </c>
      <c r="AB1401" t="str">
        <f>IF(U1401="","",IF(U1401="CAMV REEL",SUMIF('[3]Correpondance  PREPA MARG'!A:A,'Prépa marge'!T1401,'[3]Correpondance  PREPA MARG'!BB:BB),""))</f>
        <v/>
      </c>
      <c r="AC1401" t="str">
        <f>IF(U1401="","",IF(U1401="démarque connue (valeur)",SUMIF('[3]Correpondance  PREPA MARG'!A:A,'Prépa marge'!T1401,'[3]Correpondance  PREPA MARG'!DO:DO),""))</f>
        <v/>
      </c>
      <c r="AD1401" s="2" t="str">
        <f t="shared" si="769"/>
        <v/>
      </c>
      <c r="AF1401" t="s">
        <v>20</v>
      </c>
    </row>
    <row r="1402" spans="1:32">
      <c r="A1402" s="23"/>
      <c r="B1402" s="23"/>
      <c r="C1402" s="63" t="s">
        <v>23</v>
      </c>
      <c r="D1402" s="64">
        <f>D1396+D1399+D1400</f>
        <v>0</v>
      </c>
      <c r="E1402" s="64">
        <f t="shared" ref="E1402:L1402" si="795">E1396+E1399+E1400</f>
        <v>0</v>
      </c>
      <c r="F1402" s="64">
        <f t="shared" si="795"/>
        <v>0</v>
      </c>
      <c r="G1402" s="64">
        <f t="shared" si="795"/>
        <v>0</v>
      </c>
      <c r="H1402" s="64">
        <f t="shared" si="795"/>
        <v>0</v>
      </c>
      <c r="I1402" s="64">
        <f t="shared" si="795"/>
        <v>0</v>
      </c>
      <c r="J1402" s="64">
        <f t="shared" si="795"/>
        <v>0</v>
      </c>
      <c r="K1402" s="64">
        <f t="shared" si="795"/>
        <v>0</v>
      </c>
      <c r="L1402" s="64">
        <f t="shared" si="795"/>
        <v>0</v>
      </c>
      <c r="M1402" s="64">
        <f>M1396+M1399+M1400</f>
        <v>0</v>
      </c>
      <c r="N1402" s="64">
        <f>N1396+N1399+N1400</f>
        <v>0</v>
      </c>
      <c r="O1402" s="64">
        <f>O1396+O1399+O1400</f>
        <v>0</v>
      </c>
      <c r="P1402" s="65">
        <f>SUM(D1402:O1402)</f>
        <v>0</v>
      </c>
      <c r="Q1402" s="23"/>
      <c r="R1402" s="66" t="s">
        <v>20</v>
      </c>
      <c r="S1402" s="23"/>
      <c r="T1402" s="23" t="str">
        <f>IF(COUNTIF('[3]Correpondance  PREPA MARG'!A:A,'Prépa marge'!C1402)=0,IF(U1401="démarque connue (valeur)","",T1401),'Prépa marge'!C1402)</f>
        <v/>
      </c>
      <c r="U1402" s="23" t="str">
        <f t="shared" si="771"/>
        <v/>
      </c>
      <c r="V1402" t="str">
        <f>IF(U1402="","",IF(U1402="CA HT",SUMIF('[3]Correpondance  PREPA MARG'!A:A,'Prépa marge'!T1402,'[3]Correpondance  PREPA MARG'!CO:CO),""))</f>
        <v/>
      </c>
      <c r="W1402" t="str">
        <f t="shared" si="767"/>
        <v/>
      </c>
      <c r="X1402" t="str">
        <f>IF(U1402="","",IF(AND(U1402="Marge ABACO (valeur)",X1396=""),SUMIF('[3]Correpondance  PREPA MARG'!A:A,'Prépa marge'!T1402,'[3]Correpondance  PREPA MARG'!DB:DB),""))</f>
        <v/>
      </c>
      <c r="Y1402" t="str">
        <f>IF(U1402="","",IF(U1402="Frais accessoires",SUMIF('[3]Correpondance  PREPA MARG'!A:A,'Prépa marge'!T1402,'[3]Correpondance  PREPA MARG'!AO:AO),""))</f>
        <v/>
      </c>
      <c r="Z1402" t="str">
        <f>IF(U1402="","",IF(U1402="Cotisation Centrale",SUMIF('[3]Correpondance  PREPA MARG'!A:A,'Prépa marge'!T1402,'[3]Correpondance  PREPA MARG'!BO:BO),""))</f>
        <v/>
      </c>
      <c r="AA1402" t="str">
        <f>IF(U1402="","",IF(U1402="CA HT REEL",SUMIF('[3]Correpondance  PREPA MARG'!A:A,'Prépa marge'!T1402,'[3]Correpondance  PREPA MARG'!AB:AB),""))</f>
        <v/>
      </c>
      <c r="AB1402" t="str">
        <f>IF(U1402="","",IF(U1402="CAMV REEL",SUMIF('[3]Correpondance  PREPA MARG'!A:A,'Prépa marge'!T1402,'[3]Correpondance  PREPA MARG'!BB:BB),""))</f>
        <v/>
      </c>
      <c r="AC1402" t="str">
        <f>IF(U1402="","",IF(U1402="démarque connue (valeur)",SUMIF('[3]Correpondance  PREPA MARG'!A:A,'Prépa marge'!T1402,'[3]Correpondance  PREPA MARG'!DO:DO),""))</f>
        <v/>
      </c>
      <c r="AD1402" s="2" t="str">
        <f t="shared" si="769"/>
        <v/>
      </c>
      <c r="AF1402" t="s">
        <v>20</v>
      </c>
    </row>
    <row r="1403" spans="1:32">
      <c r="A1403" s="23"/>
      <c r="B1403" s="23"/>
      <c r="C1403" s="63" t="s">
        <v>19</v>
      </c>
      <c r="D1403" s="64">
        <f t="shared" ref="D1403:L1403" si="796">D1395-D1402</f>
        <v>0</v>
      </c>
      <c r="E1403" s="64">
        <f t="shared" si="796"/>
        <v>0</v>
      </c>
      <c r="F1403" s="64">
        <f t="shared" si="796"/>
        <v>0</v>
      </c>
      <c r="G1403" s="64">
        <f t="shared" si="796"/>
        <v>0</v>
      </c>
      <c r="H1403" s="64">
        <f t="shared" si="796"/>
        <v>0</v>
      </c>
      <c r="I1403" s="64">
        <f t="shared" si="796"/>
        <v>0</v>
      </c>
      <c r="J1403" s="64">
        <f t="shared" si="796"/>
        <v>0</v>
      </c>
      <c r="K1403" s="64">
        <f t="shared" si="796"/>
        <v>0</v>
      </c>
      <c r="L1403" s="64">
        <f t="shared" si="796"/>
        <v>0</v>
      </c>
      <c r="M1403" s="64">
        <f>M1395-M1402</f>
        <v>0</v>
      </c>
      <c r="N1403" s="64">
        <f>N1395-N1402</f>
        <v>0</v>
      </c>
      <c r="O1403" s="64">
        <f>O1395-O1402</f>
        <v>0</v>
      </c>
      <c r="P1403" s="65">
        <f>SUM(D1403:O1403)</f>
        <v>0</v>
      </c>
      <c r="Q1403" s="23"/>
      <c r="R1403" s="66" t="s">
        <v>20</v>
      </c>
      <c r="S1403" s="23"/>
      <c r="T1403" s="23" t="str">
        <f>IF(COUNTIF('[3]Correpondance  PREPA MARG'!A:A,'Prépa marge'!C1403)=0,IF(U1402="démarque connue (valeur)","",T1402),'Prépa marge'!C1403)</f>
        <v/>
      </c>
      <c r="U1403" s="23" t="str">
        <f t="shared" si="771"/>
        <v>Marge ABACO (valeur)</v>
      </c>
      <c r="V1403" t="str">
        <f>IF(U1403="","",IF(U1403="CA HT",SUMIF('[3]Correpondance  PREPA MARG'!A:A,'Prépa marge'!T1403,'[3]Correpondance  PREPA MARG'!CO:CO),""))</f>
        <v/>
      </c>
      <c r="W1403" t="str">
        <f t="shared" si="767"/>
        <v/>
      </c>
      <c r="X1403" t="str">
        <f>IF(U1403="","",IF(AND(U1403="Marge ABACO (valeur)",X1397=""),SUMIF('[3]Correpondance  PREPA MARG'!A:A,'Prépa marge'!T1403,'[3]Correpondance  PREPA MARG'!DB:DB),""))</f>
        <v/>
      </c>
      <c r="Y1403" t="str">
        <f>IF(U1403="","",IF(U1403="Frais accessoires",SUMIF('[3]Correpondance  PREPA MARG'!A:A,'Prépa marge'!T1403,'[3]Correpondance  PREPA MARG'!AO:AO),""))</f>
        <v/>
      </c>
      <c r="Z1403" t="str">
        <f>IF(U1403="","",IF(U1403="Cotisation Centrale",SUMIF('[3]Correpondance  PREPA MARG'!A:A,'Prépa marge'!T1403,'[3]Correpondance  PREPA MARG'!BO:BO),""))</f>
        <v/>
      </c>
      <c r="AA1403" t="str">
        <f>IF(U1403="","",IF(U1403="CA HT REEL",SUMIF('[3]Correpondance  PREPA MARG'!A:A,'Prépa marge'!T1403,'[3]Correpondance  PREPA MARG'!AB:AB),""))</f>
        <v/>
      </c>
      <c r="AB1403" t="str">
        <f>IF(U1403="","",IF(U1403="CAMV REEL",SUMIF('[3]Correpondance  PREPA MARG'!A:A,'Prépa marge'!T1403,'[3]Correpondance  PREPA MARG'!BB:BB),""))</f>
        <v/>
      </c>
      <c r="AC1403" t="str">
        <f>IF(U1403="","",IF(U1403="démarque connue (valeur)",SUMIF('[3]Correpondance  PREPA MARG'!A:A,'Prépa marge'!T1403,'[3]Correpondance  PREPA MARG'!DO:DO),""))</f>
        <v/>
      </c>
      <c r="AD1403" s="2" t="str">
        <f t="shared" si="769"/>
        <v/>
      </c>
      <c r="AF1403" t="s">
        <v>20</v>
      </c>
    </row>
    <row r="1404" spans="1:32">
      <c r="A1404" s="23"/>
      <c r="B1404" s="23"/>
      <c r="C1404" s="50" t="s">
        <v>24</v>
      </c>
      <c r="D1404" s="67">
        <f t="shared" ref="D1404:L1404" si="797">IF(D1395=0,0,D1403/D1395)</f>
        <v>0</v>
      </c>
      <c r="E1404" s="67">
        <f t="shared" si="797"/>
        <v>0</v>
      </c>
      <c r="F1404" s="67">
        <f t="shared" si="797"/>
        <v>0</v>
      </c>
      <c r="G1404" s="67">
        <f t="shared" si="797"/>
        <v>0</v>
      </c>
      <c r="H1404" s="67">
        <f t="shared" si="797"/>
        <v>0</v>
      </c>
      <c r="I1404" s="67">
        <f t="shared" si="797"/>
        <v>0</v>
      </c>
      <c r="J1404" s="67">
        <f t="shared" si="797"/>
        <v>0</v>
      </c>
      <c r="K1404" s="67">
        <f t="shared" si="797"/>
        <v>0</v>
      </c>
      <c r="L1404" s="67">
        <f t="shared" si="797"/>
        <v>0</v>
      </c>
      <c r="M1404" s="67">
        <f>IF(M1395=0,0,M1403/M1395)</f>
        <v>0</v>
      </c>
      <c r="N1404" s="67">
        <f>IF(N1395=0,0,N1403/N1395)</f>
        <v>0</v>
      </c>
      <c r="O1404" s="67">
        <f>IF(O1395=0,0,O1403/O1395)</f>
        <v>0</v>
      </c>
      <c r="P1404" s="67">
        <f>IF(P1395=0,0,P1403/P1395)</f>
        <v>0</v>
      </c>
      <c r="Q1404" s="23"/>
      <c r="R1404" s="68" t="s">
        <v>20</v>
      </c>
      <c r="S1404" s="23"/>
      <c r="T1404" s="23" t="str">
        <f>IF(COUNTIF('[3]Correpondance  PREPA MARG'!A:A,'Prépa marge'!C1404)=0,IF(U1403="démarque connue (valeur)","",T1403),'Prépa marge'!C1404)</f>
        <v/>
      </c>
      <c r="U1404" s="23" t="str">
        <f t="shared" si="771"/>
        <v/>
      </c>
      <c r="V1404" t="str">
        <f>IF(U1404="","",IF(U1404="CA HT",SUMIF('[3]Correpondance  PREPA MARG'!A:A,'Prépa marge'!T1404,'[3]Correpondance  PREPA MARG'!CO:CO),""))</f>
        <v/>
      </c>
      <c r="W1404" t="str">
        <f t="shared" si="767"/>
        <v/>
      </c>
      <c r="X1404" t="str">
        <f>IF(U1404="","",IF(AND(U1404="Marge ABACO (valeur)",X1398=""),SUMIF('[3]Correpondance  PREPA MARG'!A:A,'Prépa marge'!T1404,'[3]Correpondance  PREPA MARG'!DB:DB),""))</f>
        <v/>
      </c>
      <c r="Y1404" t="str">
        <f>IF(U1404="","",IF(U1404="Frais accessoires",SUMIF('[3]Correpondance  PREPA MARG'!A:A,'Prépa marge'!T1404,'[3]Correpondance  PREPA MARG'!AO:AO),""))</f>
        <v/>
      </c>
      <c r="Z1404" t="str">
        <f>IF(U1404="","",IF(U1404="Cotisation Centrale",SUMIF('[3]Correpondance  PREPA MARG'!A:A,'Prépa marge'!T1404,'[3]Correpondance  PREPA MARG'!BO:BO),""))</f>
        <v/>
      </c>
      <c r="AA1404" t="str">
        <f>IF(U1404="","",IF(U1404="CA HT REEL",SUMIF('[3]Correpondance  PREPA MARG'!A:A,'Prépa marge'!T1404,'[3]Correpondance  PREPA MARG'!AB:AB),""))</f>
        <v/>
      </c>
      <c r="AB1404" t="str">
        <f>IF(U1404="","",IF(U1404="CAMV REEL",SUMIF('[3]Correpondance  PREPA MARG'!A:A,'Prépa marge'!T1404,'[3]Correpondance  PREPA MARG'!BB:BB),""))</f>
        <v/>
      </c>
      <c r="AC1404" t="str">
        <f>IF(U1404="","",IF(U1404="démarque connue (valeur)",SUMIF('[3]Correpondance  PREPA MARG'!A:A,'Prépa marge'!T1404,'[3]Correpondance  PREPA MARG'!DO:DO),""))</f>
        <v/>
      </c>
      <c r="AD1404" s="2" t="str">
        <f t="shared" si="769"/>
        <v/>
      </c>
      <c r="AF1404" t="s">
        <v>20</v>
      </c>
    </row>
    <row r="1405" spans="1:32">
      <c r="A1405" s="23"/>
      <c r="B1405" s="23"/>
      <c r="C1405" s="23"/>
      <c r="D1405" s="23"/>
      <c r="E1405" s="23"/>
      <c r="F1405" s="23"/>
      <c r="G1405" s="23"/>
      <c r="H1405" s="23"/>
      <c r="I1405" s="23"/>
      <c r="J1405" s="23"/>
      <c r="K1405" s="23"/>
      <c r="L1405" s="23"/>
      <c r="M1405" s="23"/>
      <c r="N1405" s="23"/>
      <c r="O1405" s="23"/>
      <c r="P1405" s="23"/>
      <c r="Q1405" s="23"/>
      <c r="R1405" s="29" t="s">
        <v>20</v>
      </c>
      <c r="S1405" s="23"/>
      <c r="T1405" s="23" t="str">
        <f>IF(COUNTIF('[3]Correpondance  PREPA MARG'!A:A,'Prépa marge'!C1405)=0,IF(U1404="démarque connue (valeur)","",T1404),'Prépa marge'!C1405)</f>
        <v/>
      </c>
      <c r="U1405" s="23" t="str">
        <f t="shared" si="771"/>
        <v/>
      </c>
      <c r="V1405" t="str">
        <f>IF(U1405="","",IF(U1405="CA HT",SUMIF('[3]Correpondance  PREPA MARG'!A:A,'Prépa marge'!T1405,'[3]Correpondance  PREPA MARG'!CO:CO),""))</f>
        <v/>
      </c>
      <c r="W1405" t="str">
        <f t="shared" si="767"/>
        <v/>
      </c>
      <c r="X1405" t="str">
        <f>IF(U1405="","",IF(AND(U1405="Marge ABACO (valeur)",X1399=""),SUMIF('[3]Correpondance  PREPA MARG'!A:A,'Prépa marge'!T1405,'[3]Correpondance  PREPA MARG'!DB:DB),""))</f>
        <v/>
      </c>
      <c r="Y1405" t="str">
        <f>IF(U1405="","",IF(U1405="Frais accessoires",SUMIF('[3]Correpondance  PREPA MARG'!A:A,'Prépa marge'!T1405,'[3]Correpondance  PREPA MARG'!AO:AO),""))</f>
        <v/>
      </c>
      <c r="Z1405" t="str">
        <f>IF(U1405="","",IF(U1405="Cotisation Centrale",SUMIF('[3]Correpondance  PREPA MARG'!A:A,'Prépa marge'!T1405,'[3]Correpondance  PREPA MARG'!BO:BO),""))</f>
        <v/>
      </c>
      <c r="AA1405" t="str">
        <f>IF(U1405="","",IF(U1405="CA HT REEL",SUMIF('[3]Correpondance  PREPA MARG'!A:A,'Prépa marge'!T1405,'[3]Correpondance  PREPA MARG'!AB:AB),""))</f>
        <v/>
      </c>
      <c r="AB1405" t="str">
        <f>IF(U1405="","",IF(U1405="CAMV REEL",SUMIF('[3]Correpondance  PREPA MARG'!A:A,'Prépa marge'!T1405,'[3]Correpondance  PREPA MARG'!BB:BB),""))</f>
        <v/>
      </c>
      <c r="AC1405" t="str">
        <f>IF(U1405="","",IF(U1405="démarque connue (valeur)",SUMIF('[3]Correpondance  PREPA MARG'!A:A,'Prépa marge'!T1405,'[3]Correpondance  PREPA MARG'!DO:DO),""))</f>
        <v/>
      </c>
      <c r="AD1405" s="2" t="str">
        <f t="shared" si="769"/>
        <v/>
      </c>
      <c r="AF1405" t="s">
        <v>20</v>
      </c>
    </row>
    <row r="1406" spans="1:32" ht="15.75" thickBot="1">
      <c r="A1406" s="23"/>
      <c r="B1406" s="23"/>
      <c r="C1406" s="30" t="s">
        <v>25</v>
      </c>
      <c r="D1406" s="31"/>
      <c r="E1406" s="31"/>
      <c r="F1406" s="31"/>
      <c r="G1406" s="31"/>
      <c r="H1406" s="31"/>
      <c r="I1406" s="31"/>
      <c r="J1406" s="31"/>
      <c r="K1406" s="31"/>
      <c r="L1406" s="31"/>
      <c r="M1406" s="31"/>
      <c r="N1406" s="31"/>
      <c r="O1406" s="31"/>
      <c r="P1406" s="32"/>
      <c r="Q1406" s="23"/>
      <c r="R1406" s="33" t="s">
        <v>20</v>
      </c>
      <c r="S1406" s="23"/>
      <c r="T1406" s="23" t="str">
        <f>IF(COUNTIF('[3]Correpondance  PREPA MARG'!A:A,'Prépa marge'!C1406)=0,IF(U1405="démarque connue (valeur)","",T1405),'Prépa marge'!C1406)</f>
        <v/>
      </c>
      <c r="U1406" s="23" t="str">
        <f t="shared" si="771"/>
        <v/>
      </c>
      <c r="V1406" t="str">
        <f>IF(U1406="","",IF(U1406="CA HT",SUMIF('[3]Correpondance  PREPA MARG'!A:A,'Prépa marge'!T1406,'[3]Correpondance  PREPA MARG'!CO:CO),""))</f>
        <v/>
      </c>
      <c r="W1406" t="str">
        <f t="shared" si="767"/>
        <v/>
      </c>
      <c r="X1406" t="str">
        <f>IF(U1406="","",IF(AND(U1406="Marge ABACO (valeur)",X1400=""),SUMIF('[3]Correpondance  PREPA MARG'!A:A,'Prépa marge'!T1406,'[3]Correpondance  PREPA MARG'!DB:DB),""))</f>
        <v/>
      </c>
      <c r="Y1406" t="str">
        <f>IF(U1406="","",IF(U1406="Frais accessoires",SUMIF('[3]Correpondance  PREPA MARG'!A:A,'Prépa marge'!T1406,'[3]Correpondance  PREPA MARG'!AO:AO),""))</f>
        <v/>
      </c>
      <c r="Z1406" t="str">
        <f>IF(U1406="","",IF(U1406="Cotisation Centrale",SUMIF('[3]Correpondance  PREPA MARG'!A:A,'Prépa marge'!T1406,'[3]Correpondance  PREPA MARG'!BO:BO),""))</f>
        <v/>
      </c>
      <c r="AA1406" t="str">
        <f>IF(U1406="","",IF(U1406="CA HT REEL",SUMIF('[3]Correpondance  PREPA MARG'!A:A,'Prépa marge'!T1406,'[3]Correpondance  PREPA MARG'!AB:AB),""))</f>
        <v/>
      </c>
      <c r="AB1406" t="str">
        <f>IF(U1406="","",IF(U1406="CAMV REEL",SUMIF('[3]Correpondance  PREPA MARG'!A:A,'Prépa marge'!T1406,'[3]Correpondance  PREPA MARG'!BB:BB),""))</f>
        <v/>
      </c>
      <c r="AC1406" t="str">
        <f>IF(U1406="","",IF(U1406="démarque connue (valeur)",SUMIF('[3]Correpondance  PREPA MARG'!A:A,'Prépa marge'!T1406,'[3]Correpondance  PREPA MARG'!DO:DO),""))</f>
        <v/>
      </c>
      <c r="AD1406" s="2" t="str">
        <f t="shared" si="769"/>
        <v/>
      </c>
      <c r="AF1406" t="s">
        <v>20</v>
      </c>
    </row>
    <row r="1407" spans="1:32">
      <c r="A1407" s="23"/>
      <c r="B1407" s="23"/>
      <c r="C1407" s="69" t="s">
        <v>5</v>
      </c>
      <c r="D1407" s="35"/>
      <c r="E1407" s="36"/>
      <c r="F1407" s="36"/>
      <c r="G1407" s="36"/>
      <c r="H1407" s="36"/>
      <c r="I1407" s="36"/>
      <c r="J1407" s="55"/>
      <c r="K1407" s="55"/>
      <c r="L1407" s="55"/>
      <c r="M1407" s="55"/>
      <c r="N1407" s="55"/>
      <c r="O1407" s="70"/>
      <c r="P1407" s="38">
        <f>SUM(D1407:O1407)</f>
        <v>0</v>
      </c>
      <c r="Q1407" s="23"/>
      <c r="R1407" s="39" t="s">
        <v>20</v>
      </c>
      <c r="S1407" s="23"/>
      <c r="T1407" s="23" t="str">
        <f>IF(COUNTIF('[3]Correpondance  PREPA MARG'!A:A,'Prépa marge'!C1407)=0,IF(U1406="démarque connue (valeur)","",T1406),'Prépa marge'!C1407)</f>
        <v/>
      </c>
      <c r="U1407" s="23" t="str">
        <f t="shared" si="771"/>
        <v>CA HT REEL</v>
      </c>
      <c r="V1407" t="str">
        <f>IF(U1407="","",IF(U1407="CA HT",SUMIF('[3]Correpondance  PREPA MARG'!A:A,'Prépa marge'!T1407,'[3]Correpondance  PREPA MARG'!CO:CO),""))</f>
        <v/>
      </c>
      <c r="W1407" t="str">
        <f t="shared" si="767"/>
        <v/>
      </c>
      <c r="X1407" t="str">
        <f>IF(U1407="","",IF(AND(U1407="Marge ABACO (valeur)",X1401=""),SUMIF('[3]Correpondance  PREPA MARG'!A:A,'Prépa marge'!T1407,'[3]Correpondance  PREPA MARG'!DB:DB),""))</f>
        <v/>
      </c>
      <c r="Y1407" t="str">
        <f>IF(U1407="","",IF(U1407="Frais accessoires",SUMIF('[3]Correpondance  PREPA MARG'!A:A,'Prépa marge'!T1407,'[3]Correpondance  PREPA MARG'!AO:AO),""))</f>
        <v/>
      </c>
      <c r="Z1407" t="str">
        <f>IF(U1407="","",IF(U1407="Cotisation Centrale",SUMIF('[3]Correpondance  PREPA MARG'!A:A,'Prépa marge'!T1407,'[3]Correpondance  PREPA MARG'!BO:BO),""))</f>
        <v/>
      </c>
      <c r="AA1407">
        <f>IF(U1407="","",IF(U1407="CA HT REEL",SUMIF('[3]Correpondance  PREPA MARG'!A:A,'Prépa marge'!T1407,'[3]Correpondance  PREPA MARG'!AB:AB),""))</f>
        <v>0</v>
      </c>
      <c r="AB1407" t="str">
        <f>IF(U1407="","",IF(U1407="CAMV REEL",SUMIF('[3]Correpondance  PREPA MARG'!A:A,'Prépa marge'!T1407,'[3]Correpondance  PREPA MARG'!BB:BB),""))</f>
        <v/>
      </c>
      <c r="AC1407" t="str">
        <f>IF(U1407="","",IF(U1407="démarque connue (valeur)",SUMIF('[3]Correpondance  PREPA MARG'!A:A,'Prépa marge'!T1407,'[3]Correpondance  PREPA MARG'!DO:DO),""))</f>
        <v/>
      </c>
      <c r="AD1407" s="2" t="str">
        <f t="shared" si="769"/>
        <v/>
      </c>
      <c r="AF1407" t="s">
        <v>20</v>
      </c>
    </row>
    <row r="1408" spans="1:32" ht="15.75" thickBot="1">
      <c r="A1408" s="23"/>
      <c r="B1408" s="23"/>
      <c r="C1408" s="58" t="s">
        <v>6</v>
      </c>
      <c r="D1408" s="41"/>
      <c r="E1408" s="42"/>
      <c r="F1408" s="42"/>
      <c r="G1408" s="42"/>
      <c r="H1408" s="42"/>
      <c r="I1408" s="42"/>
      <c r="J1408" s="71"/>
      <c r="K1408" s="71"/>
      <c r="L1408" s="71"/>
      <c r="M1408" s="71"/>
      <c r="N1408" s="71"/>
      <c r="O1408" s="72"/>
      <c r="P1408" s="56">
        <f>SUM(D1408:O1408)</f>
        <v>0</v>
      </c>
      <c r="Q1408" s="23"/>
      <c r="R1408" s="57" t="s">
        <v>20</v>
      </c>
      <c r="S1408" s="23"/>
      <c r="T1408" s="23" t="str">
        <f>IF(COUNTIF('[3]Correpondance  PREPA MARG'!A:A,'Prépa marge'!C1408)=0,IF(U1407="démarque connue (valeur)","",T1407),'Prépa marge'!C1408)</f>
        <v/>
      </c>
      <c r="U1408" s="23" t="str">
        <f t="shared" si="771"/>
        <v>CAMV REEL</v>
      </c>
      <c r="V1408" t="str">
        <f>IF(U1408="","",IF(U1408="CA HT",SUMIF('[3]Correpondance  PREPA MARG'!A:A,'Prépa marge'!T1408,'[3]Correpondance  PREPA MARG'!CO:CO),""))</f>
        <v/>
      </c>
      <c r="W1408" t="str">
        <f t="shared" si="767"/>
        <v/>
      </c>
      <c r="X1408" t="str">
        <f>IF(U1408="","",IF(AND(U1408="Marge ABACO (valeur)",X1402=""),SUMIF('[3]Correpondance  PREPA MARG'!A:A,'Prépa marge'!T1408,'[3]Correpondance  PREPA MARG'!DB:DB),""))</f>
        <v/>
      </c>
      <c r="Y1408" t="str">
        <f>IF(U1408="","",IF(U1408="Frais accessoires",SUMIF('[3]Correpondance  PREPA MARG'!A:A,'Prépa marge'!T1408,'[3]Correpondance  PREPA MARG'!AO:AO),""))</f>
        <v/>
      </c>
      <c r="Z1408" t="str">
        <f>IF(U1408="","",IF(U1408="Cotisation Centrale",SUMIF('[3]Correpondance  PREPA MARG'!A:A,'Prépa marge'!T1408,'[3]Correpondance  PREPA MARG'!BO:BO),""))</f>
        <v/>
      </c>
      <c r="AA1408" t="str">
        <f>IF(U1408="","",IF(U1408="CA HT REEL",SUMIF('[3]Correpondance  PREPA MARG'!A:A,'Prépa marge'!T1408,'[3]Correpondance  PREPA MARG'!AB:AB),""))</f>
        <v/>
      </c>
      <c r="AB1408">
        <f>IF(U1408="","",IF(U1408="CAMV REEL",SUMIF('[3]Correpondance  PREPA MARG'!A:A,'Prépa marge'!T1408,'[3]Correpondance  PREPA MARG'!BB:BB),""))</f>
        <v>0</v>
      </c>
      <c r="AC1408" t="str">
        <f>IF(U1408="","",IF(U1408="démarque connue (valeur)",SUMIF('[3]Correpondance  PREPA MARG'!A:A,'Prépa marge'!T1408,'[3]Correpondance  PREPA MARG'!DO:DO),""))</f>
        <v/>
      </c>
      <c r="AD1408" s="2" t="str">
        <f t="shared" si="769"/>
        <v/>
      </c>
      <c r="AF1408" t="s">
        <v>20</v>
      </c>
    </row>
    <row r="1409" spans="1:32">
      <c r="A1409" s="23"/>
      <c r="B1409" s="23"/>
      <c r="C1409" s="59" t="s">
        <v>26</v>
      </c>
      <c r="D1409" s="73">
        <f t="shared" ref="D1409:L1409" si="798">D1407-D1408-D1399-D1400</f>
        <v>0</v>
      </c>
      <c r="E1409" s="73">
        <f t="shared" si="798"/>
        <v>0</v>
      </c>
      <c r="F1409" s="73">
        <f t="shared" si="798"/>
        <v>0</v>
      </c>
      <c r="G1409" s="73">
        <f t="shared" si="798"/>
        <v>0</v>
      </c>
      <c r="H1409" s="73">
        <f t="shared" si="798"/>
        <v>0</v>
      </c>
      <c r="I1409" s="73">
        <f t="shared" si="798"/>
        <v>0</v>
      </c>
      <c r="J1409" s="73">
        <f t="shared" si="798"/>
        <v>0</v>
      </c>
      <c r="K1409" s="73">
        <f t="shared" si="798"/>
        <v>0</v>
      </c>
      <c r="L1409" s="73">
        <f t="shared" si="798"/>
        <v>0</v>
      </c>
      <c r="M1409" s="73">
        <f>M1407-M1408-M1399-M1400</f>
        <v>0</v>
      </c>
      <c r="N1409" s="73">
        <f>N1407-N1408-N1399-N1400</f>
        <v>0</v>
      </c>
      <c r="O1409" s="73">
        <f>O1407-O1408-O1399-O1400</f>
        <v>0</v>
      </c>
      <c r="P1409" s="74">
        <f>SUM(D1409:O1409)</f>
        <v>0</v>
      </c>
      <c r="Q1409" s="23"/>
      <c r="R1409" s="57" t="s">
        <v>20</v>
      </c>
      <c r="S1409" s="23"/>
      <c r="T1409" s="23" t="str">
        <f>IF(COUNTIF('[3]Correpondance  PREPA MARG'!A:A,'Prépa marge'!C1409)=0,IF(U1408="démarque connue (valeur)","",T1408),'Prépa marge'!C1409)</f>
        <v/>
      </c>
      <c r="U1409" s="23" t="str">
        <f t="shared" si="771"/>
        <v/>
      </c>
      <c r="V1409" t="str">
        <f>IF(U1409="","",IF(U1409="CA HT",SUMIF('[3]Correpondance  PREPA MARG'!A:A,'Prépa marge'!T1409,'[3]Correpondance  PREPA MARG'!CO:CO),""))</f>
        <v/>
      </c>
      <c r="W1409" t="str">
        <f t="shared" si="767"/>
        <v/>
      </c>
      <c r="X1409" t="str">
        <f>IF(U1409="","",IF(AND(U1409="Marge ABACO (valeur)",X1403=""),SUMIF('[3]Correpondance  PREPA MARG'!A:A,'Prépa marge'!T1409,'[3]Correpondance  PREPA MARG'!DB:DB),""))</f>
        <v/>
      </c>
      <c r="Y1409" t="str">
        <f>IF(U1409="","",IF(U1409="Frais accessoires",SUMIF('[3]Correpondance  PREPA MARG'!A:A,'Prépa marge'!T1409,'[3]Correpondance  PREPA MARG'!AO:AO),""))</f>
        <v/>
      </c>
      <c r="Z1409" t="str">
        <f>IF(U1409="","",IF(U1409="Cotisation Centrale",SUMIF('[3]Correpondance  PREPA MARG'!A:A,'Prépa marge'!T1409,'[3]Correpondance  PREPA MARG'!BO:BO),""))</f>
        <v/>
      </c>
      <c r="AA1409" t="str">
        <f>IF(U1409="","",IF(U1409="CA HT REEL",SUMIF('[3]Correpondance  PREPA MARG'!A:A,'Prépa marge'!T1409,'[3]Correpondance  PREPA MARG'!AB:AB),""))</f>
        <v/>
      </c>
      <c r="AB1409" t="str">
        <f>IF(U1409="","",IF(U1409="CAMV REEL",SUMIF('[3]Correpondance  PREPA MARG'!A:A,'Prépa marge'!T1409,'[3]Correpondance  PREPA MARG'!BB:BB),""))</f>
        <v/>
      </c>
      <c r="AC1409" t="str">
        <f>IF(U1409="","",IF(U1409="démarque connue (valeur)",SUMIF('[3]Correpondance  PREPA MARG'!A:A,'Prépa marge'!T1409,'[3]Correpondance  PREPA MARG'!DO:DO),""))</f>
        <v/>
      </c>
      <c r="AD1409" s="2" t="str">
        <f t="shared" si="769"/>
        <v/>
      </c>
      <c r="AF1409" t="s">
        <v>20</v>
      </c>
    </row>
    <row r="1410" spans="1:32">
      <c r="A1410" s="23"/>
      <c r="B1410" s="23"/>
      <c r="C1410" s="50" t="s">
        <v>27</v>
      </c>
      <c r="D1410" s="67">
        <f t="shared" ref="D1410:L1410" si="799">IF(D1432="ABACO","     néant",IF(D1395=0,0,D1409/D1407))</f>
        <v>0</v>
      </c>
      <c r="E1410" s="67" t="str">
        <f t="shared" si="799"/>
        <v xml:space="preserve">     néant</v>
      </c>
      <c r="F1410" s="67" t="str">
        <f t="shared" si="799"/>
        <v xml:space="preserve">     néant</v>
      </c>
      <c r="G1410" s="67" t="str">
        <f t="shared" si="799"/>
        <v xml:space="preserve">     néant</v>
      </c>
      <c r="H1410" s="67" t="str">
        <f t="shared" si="799"/>
        <v xml:space="preserve">     néant</v>
      </c>
      <c r="I1410" s="67" t="str">
        <f t="shared" si="799"/>
        <v xml:space="preserve">     néant</v>
      </c>
      <c r="J1410" s="67" t="str">
        <f t="shared" si="799"/>
        <v xml:space="preserve">     néant</v>
      </c>
      <c r="K1410" s="67" t="str">
        <f t="shared" si="799"/>
        <v xml:space="preserve">     néant</v>
      </c>
      <c r="L1410" s="67" t="str">
        <f t="shared" si="799"/>
        <v xml:space="preserve">     néant</v>
      </c>
      <c r="M1410" s="67" t="str">
        <f>IF(M1432="ABACO","     néant",IF(M1395=0,0,M1409/M1407))</f>
        <v xml:space="preserve">     néant</v>
      </c>
      <c r="N1410" s="67" t="str">
        <f>IF(N1432="ABACO","     néant",IF(N1395=0,0,N1409/N1407))</f>
        <v xml:space="preserve">     néant</v>
      </c>
      <c r="O1410" s="67" t="str">
        <f>IF(O1432="ABACO","     néant",IF(O1395=0,0,O1409/O1407))</f>
        <v xml:space="preserve">     néant</v>
      </c>
      <c r="P1410" s="67">
        <f>IF(P1432="ABACO","     néant",IF(P1395=0,0,P1409/P1407))</f>
        <v>0</v>
      </c>
      <c r="Q1410" s="23"/>
      <c r="R1410" s="68" t="s">
        <v>20</v>
      </c>
      <c r="S1410" s="23"/>
      <c r="T1410" s="23" t="str">
        <f>IF(COUNTIF('[3]Correpondance  PREPA MARG'!A:A,'Prépa marge'!C1410)=0,IF(U1409="démarque connue (valeur)","",T1409),'Prépa marge'!C1410)</f>
        <v/>
      </c>
      <c r="U1410" s="23" t="str">
        <f t="shared" si="771"/>
        <v/>
      </c>
      <c r="V1410" t="str">
        <f>IF(U1410="","",IF(U1410="CA HT",SUMIF('[3]Correpondance  PREPA MARG'!A:A,'Prépa marge'!T1410,'[3]Correpondance  PREPA MARG'!CO:CO),""))</f>
        <v/>
      </c>
      <c r="W1410" t="str">
        <f t="shared" si="767"/>
        <v/>
      </c>
      <c r="X1410" t="str">
        <f>IF(U1410="","",IF(AND(U1410="Marge ABACO (valeur)",X1404=""),SUMIF('[3]Correpondance  PREPA MARG'!A:A,'Prépa marge'!T1410,'[3]Correpondance  PREPA MARG'!DB:DB),""))</f>
        <v/>
      </c>
      <c r="Y1410" t="str">
        <f>IF(U1410="","",IF(U1410="Frais accessoires",SUMIF('[3]Correpondance  PREPA MARG'!A:A,'Prépa marge'!T1410,'[3]Correpondance  PREPA MARG'!AO:AO),""))</f>
        <v/>
      </c>
      <c r="Z1410" t="str">
        <f>IF(U1410="","",IF(U1410="Cotisation Centrale",SUMIF('[3]Correpondance  PREPA MARG'!A:A,'Prépa marge'!T1410,'[3]Correpondance  PREPA MARG'!BO:BO),""))</f>
        <v/>
      </c>
      <c r="AA1410" t="str">
        <f>IF(U1410="","",IF(U1410="CA HT REEL",SUMIF('[3]Correpondance  PREPA MARG'!A:A,'Prépa marge'!T1410,'[3]Correpondance  PREPA MARG'!AB:AB),""))</f>
        <v/>
      </c>
      <c r="AB1410" t="str">
        <f>IF(U1410="","",IF(U1410="CAMV REEL",SUMIF('[3]Correpondance  PREPA MARG'!A:A,'Prépa marge'!T1410,'[3]Correpondance  PREPA MARG'!BB:BB),""))</f>
        <v/>
      </c>
      <c r="AC1410" t="str">
        <f>IF(U1410="","",IF(U1410="démarque connue (valeur)",SUMIF('[3]Correpondance  PREPA MARG'!A:A,'Prépa marge'!T1410,'[3]Correpondance  PREPA MARG'!DO:DO),""))</f>
        <v/>
      </c>
      <c r="AD1410" s="2" t="str">
        <f t="shared" si="769"/>
        <v/>
      </c>
      <c r="AF1410" t="s">
        <v>20</v>
      </c>
    </row>
    <row r="1411" spans="1:32">
      <c r="A1411" s="23"/>
      <c r="B1411" s="23"/>
      <c r="C1411" s="23"/>
      <c r="D1411" s="23"/>
      <c r="E1411" s="23"/>
      <c r="F1411" s="23"/>
      <c r="G1411" s="23"/>
      <c r="H1411" s="23"/>
      <c r="I1411" s="23"/>
      <c r="J1411" s="23"/>
      <c r="K1411" s="23"/>
      <c r="L1411" s="23"/>
      <c r="M1411" s="23"/>
      <c r="N1411" s="23"/>
      <c r="O1411" s="23"/>
      <c r="P1411" s="23"/>
      <c r="Q1411" s="23"/>
      <c r="R1411" s="29" t="s">
        <v>20</v>
      </c>
      <c r="S1411" s="23"/>
      <c r="T1411" s="23" t="str">
        <f>IF(COUNTIF('[3]Correpondance  PREPA MARG'!A:A,'Prépa marge'!C1411)=0,IF(U1410="démarque connue (valeur)","",T1410),'Prépa marge'!C1411)</f>
        <v/>
      </c>
      <c r="U1411" s="23" t="str">
        <f t="shared" si="771"/>
        <v/>
      </c>
      <c r="V1411" t="str">
        <f>IF(U1411="","",IF(U1411="CA HT",SUMIF('[3]Correpondance  PREPA MARG'!A:A,'Prépa marge'!T1411,'[3]Correpondance  PREPA MARG'!CO:CO),""))</f>
        <v/>
      </c>
      <c r="W1411" t="str">
        <f t="shared" si="767"/>
        <v/>
      </c>
      <c r="X1411" t="str">
        <f>IF(U1411="","",IF(AND(U1411="Marge ABACO (valeur)",X1405=""),SUMIF('[3]Correpondance  PREPA MARG'!A:A,'Prépa marge'!T1411,'[3]Correpondance  PREPA MARG'!DB:DB),""))</f>
        <v/>
      </c>
      <c r="Y1411" t="str">
        <f>IF(U1411="","",IF(U1411="Frais accessoires",SUMIF('[3]Correpondance  PREPA MARG'!A:A,'Prépa marge'!T1411,'[3]Correpondance  PREPA MARG'!AO:AO),""))</f>
        <v/>
      </c>
      <c r="Z1411" t="str">
        <f>IF(U1411="","",IF(U1411="Cotisation Centrale",SUMIF('[3]Correpondance  PREPA MARG'!A:A,'Prépa marge'!T1411,'[3]Correpondance  PREPA MARG'!BO:BO),""))</f>
        <v/>
      </c>
      <c r="AA1411" t="str">
        <f>IF(U1411="","",IF(U1411="CA HT REEL",SUMIF('[3]Correpondance  PREPA MARG'!A:A,'Prépa marge'!T1411,'[3]Correpondance  PREPA MARG'!AB:AB),""))</f>
        <v/>
      </c>
      <c r="AB1411" t="str">
        <f>IF(U1411="","",IF(U1411="CAMV REEL",SUMIF('[3]Correpondance  PREPA MARG'!A:A,'Prépa marge'!T1411,'[3]Correpondance  PREPA MARG'!BB:BB),""))</f>
        <v/>
      </c>
      <c r="AC1411" t="str">
        <f>IF(U1411="","",IF(U1411="démarque connue (valeur)",SUMIF('[3]Correpondance  PREPA MARG'!A:A,'Prépa marge'!T1411,'[3]Correpondance  PREPA MARG'!DO:DO),""))</f>
        <v/>
      </c>
      <c r="AD1411" s="2" t="str">
        <f t="shared" si="769"/>
        <v/>
      </c>
      <c r="AF1411" t="s">
        <v>20</v>
      </c>
    </row>
    <row r="1412" spans="1:32">
      <c r="A1412" s="23"/>
      <c r="B1412" s="23"/>
      <c r="C1412" s="75" t="s">
        <v>28</v>
      </c>
      <c r="D1412" s="76">
        <f t="shared" ref="D1412:L1412" si="800">IF(D1432="ABACO","       NA",D1404-D1410)</f>
        <v>0</v>
      </c>
      <c r="E1412" s="76" t="str">
        <f t="shared" si="800"/>
        <v xml:space="preserve">       NA</v>
      </c>
      <c r="F1412" s="76" t="str">
        <f t="shared" si="800"/>
        <v xml:space="preserve">       NA</v>
      </c>
      <c r="G1412" s="76" t="str">
        <f t="shared" si="800"/>
        <v xml:space="preserve">       NA</v>
      </c>
      <c r="H1412" s="76" t="str">
        <f t="shared" si="800"/>
        <v xml:space="preserve">       NA</v>
      </c>
      <c r="I1412" s="76" t="str">
        <f t="shared" si="800"/>
        <v xml:space="preserve">       NA</v>
      </c>
      <c r="J1412" s="76" t="str">
        <f t="shared" si="800"/>
        <v xml:space="preserve">       NA</v>
      </c>
      <c r="K1412" s="76" t="str">
        <f t="shared" si="800"/>
        <v xml:space="preserve">       NA</v>
      </c>
      <c r="L1412" s="76" t="str">
        <f t="shared" si="800"/>
        <v xml:space="preserve">       NA</v>
      </c>
      <c r="M1412" s="76" t="str">
        <f>IF(M1432="ABACO","       NA",M1404-M1410)</f>
        <v xml:space="preserve">       NA</v>
      </c>
      <c r="N1412" s="76" t="str">
        <f>IF(N1432="ABACO","       NA",N1404-N1410)</f>
        <v xml:space="preserve">       NA</v>
      </c>
      <c r="O1412" s="76" t="str">
        <f>IF(O1432="ABACO","       NA",O1404-O1410)</f>
        <v xml:space="preserve">       NA</v>
      </c>
      <c r="P1412" s="76">
        <f>IF(P1432="ABACO","       NA",P1404-P1410)</f>
        <v>0</v>
      </c>
      <c r="Q1412" s="23"/>
      <c r="R1412" s="77" t="s">
        <v>20</v>
      </c>
      <c r="S1412" s="23"/>
      <c r="T1412" s="23" t="str">
        <f>IF(COUNTIF('[3]Correpondance  PREPA MARG'!A:A,'Prépa marge'!C1412)=0,IF(U1411="démarque connue (valeur)","",T1411),'Prépa marge'!C1412)</f>
        <v/>
      </c>
      <c r="U1412" s="23" t="str">
        <f t="shared" si="771"/>
        <v/>
      </c>
      <c r="V1412" t="str">
        <f>IF(U1412="","",IF(U1412="CA HT",SUMIF('[3]Correpondance  PREPA MARG'!A:A,'Prépa marge'!T1412,'[3]Correpondance  PREPA MARG'!CO:CO),""))</f>
        <v/>
      </c>
      <c r="W1412" t="str">
        <f t="shared" si="767"/>
        <v/>
      </c>
      <c r="X1412" t="str">
        <f>IF(U1412="","",IF(AND(U1412="Marge ABACO (valeur)",X1406=""),SUMIF('[3]Correpondance  PREPA MARG'!A:A,'Prépa marge'!T1412,'[3]Correpondance  PREPA MARG'!DB:DB),""))</f>
        <v/>
      </c>
      <c r="Y1412" t="str">
        <f>IF(U1412="","",IF(U1412="Frais accessoires",SUMIF('[3]Correpondance  PREPA MARG'!A:A,'Prépa marge'!T1412,'[3]Correpondance  PREPA MARG'!AO:AO),""))</f>
        <v/>
      </c>
      <c r="Z1412" t="str">
        <f>IF(U1412="","",IF(U1412="Cotisation Centrale",SUMIF('[3]Correpondance  PREPA MARG'!A:A,'Prépa marge'!T1412,'[3]Correpondance  PREPA MARG'!BO:BO),""))</f>
        <v/>
      </c>
      <c r="AA1412" t="str">
        <f>IF(U1412="","",IF(U1412="CA HT REEL",SUMIF('[3]Correpondance  PREPA MARG'!A:A,'Prépa marge'!T1412,'[3]Correpondance  PREPA MARG'!AB:AB),""))</f>
        <v/>
      </c>
      <c r="AB1412" t="str">
        <f>IF(U1412="","",IF(U1412="CAMV REEL",SUMIF('[3]Correpondance  PREPA MARG'!A:A,'Prépa marge'!T1412,'[3]Correpondance  PREPA MARG'!BB:BB),""))</f>
        <v/>
      </c>
      <c r="AC1412" t="str">
        <f>IF(U1412="","",IF(U1412="démarque connue (valeur)",SUMIF('[3]Correpondance  PREPA MARG'!A:A,'Prépa marge'!T1412,'[3]Correpondance  PREPA MARG'!DO:DO),""))</f>
        <v/>
      </c>
      <c r="AD1412" s="2" t="str">
        <f t="shared" si="769"/>
        <v/>
      </c>
      <c r="AF1412" t="s">
        <v>20</v>
      </c>
    </row>
    <row r="1413" spans="1:32">
      <c r="A1413" s="23"/>
      <c r="B1413" s="23"/>
      <c r="C1413" s="23"/>
      <c r="D1413" s="23"/>
      <c r="E1413" s="23"/>
      <c r="F1413" s="23"/>
      <c r="G1413" s="23"/>
      <c r="H1413" s="23"/>
      <c r="I1413" s="23"/>
      <c r="J1413" s="23"/>
      <c r="K1413" s="23"/>
      <c r="L1413" s="23"/>
      <c r="M1413" s="23"/>
      <c r="N1413" s="23"/>
      <c r="O1413" s="23"/>
      <c r="P1413" s="23"/>
      <c r="Q1413" s="23"/>
      <c r="R1413" s="29" t="s">
        <v>20</v>
      </c>
      <c r="S1413" s="23"/>
      <c r="T1413" s="23" t="str">
        <f>IF(COUNTIF('[3]Correpondance  PREPA MARG'!A:A,'Prépa marge'!C1413)=0,IF(U1412="démarque connue (valeur)","",T1412),'Prépa marge'!C1413)</f>
        <v/>
      </c>
      <c r="U1413" s="23" t="str">
        <f t="shared" si="771"/>
        <v/>
      </c>
      <c r="V1413" t="str">
        <f>IF(U1413="","",IF(U1413="CA HT",SUMIF('[3]Correpondance  PREPA MARG'!A:A,'Prépa marge'!T1413,'[3]Correpondance  PREPA MARG'!CO:CO),""))</f>
        <v/>
      </c>
      <c r="W1413" t="str">
        <f t="shared" si="767"/>
        <v/>
      </c>
      <c r="X1413" t="str">
        <f>IF(U1413="","",IF(AND(U1413="Marge ABACO (valeur)",X1407=""),SUMIF('[3]Correpondance  PREPA MARG'!A:A,'Prépa marge'!T1413,'[3]Correpondance  PREPA MARG'!DB:DB),""))</f>
        <v/>
      </c>
      <c r="Y1413" t="str">
        <f>IF(U1413="","",IF(U1413="Frais accessoires",SUMIF('[3]Correpondance  PREPA MARG'!A:A,'Prépa marge'!T1413,'[3]Correpondance  PREPA MARG'!AO:AO),""))</f>
        <v/>
      </c>
      <c r="Z1413" t="str">
        <f>IF(U1413="","",IF(U1413="Cotisation Centrale",SUMIF('[3]Correpondance  PREPA MARG'!A:A,'Prépa marge'!T1413,'[3]Correpondance  PREPA MARG'!BO:BO),""))</f>
        <v/>
      </c>
      <c r="AA1413" t="str">
        <f>IF(U1413="","",IF(U1413="CA HT REEL",SUMIF('[3]Correpondance  PREPA MARG'!A:A,'Prépa marge'!T1413,'[3]Correpondance  PREPA MARG'!AB:AB),""))</f>
        <v/>
      </c>
      <c r="AB1413" t="str">
        <f>IF(U1413="","",IF(U1413="CAMV REEL",SUMIF('[3]Correpondance  PREPA MARG'!A:A,'Prépa marge'!T1413,'[3]Correpondance  PREPA MARG'!BB:BB),""))</f>
        <v/>
      </c>
      <c r="AC1413" t="str">
        <f>IF(U1413="","",IF(U1413="démarque connue (valeur)",SUMIF('[3]Correpondance  PREPA MARG'!A:A,'Prépa marge'!T1413,'[3]Correpondance  PREPA MARG'!DO:DO),""))</f>
        <v/>
      </c>
      <c r="AD1413" s="2" t="str">
        <f t="shared" si="769"/>
        <v/>
      </c>
      <c r="AF1413" t="s">
        <v>20</v>
      </c>
    </row>
    <row r="1414" spans="1:32" ht="15.75" thickBot="1">
      <c r="A1414" s="23"/>
      <c r="B1414" s="23"/>
      <c r="C1414" s="30" t="s">
        <v>29</v>
      </c>
      <c r="D1414" s="31"/>
      <c r="E1414" s="31"/>
      <c r="F1414" s="31"/>
      <c r="G1414" s="31"/>
      <c r="H1414" s="31"/>
      <c r="I1414" s="31"/>
      <c r="J1414" s="31"/>
      <c r="K1414" s="31"/>
      <c r="L1414" s="31"/>
      <c r="M1414" s="31"/>
      <c r="N1414" s="31"/>
      <c r="O1414" s="31"/>
      <c r="P1414" s="32"/>
      <c r="Q1414" s="23"/>
      <c r="R1414" s="33" t="s">
        <v>20</v>
      </c>
      <c r="S1414" s="23"/>
      <c r="T1414" s="23" t="str">
        <f>IF(COUNTIF('[3]Correpondance  PREPA MARG'!A:A,'Prépa marge'!C1414)=0,IF(U1413="démarque connue (valeur)","",T1413),'Prépa marge'!C1414)</f>
        <v/>
      </c>
      <c r="U1414" s="23" t="str">
        <f t="shared" si="771"/>
        <v/>
      </c>
      <c r="V1414" t="str">
        <f>IF(U1414="","",IF(U1414="CA HT",SUMIF('[3]Correpondance  PREPA MARG'!A:A,'Prépa marge'!T1414,'[3]Correpondance  PREPA MARG'!CO:CO),""))</f>
        <v/>
      </c>
      <c r="W1414" t="str">
        <f t="shared" si="767"/>
        <v/>
      </c>
      <c r="X1414" t="str">
        <f>IF(U1414="","",IF(AND(U1414="Marge ABACO (valeur)",X1408=""),SUMIF('[3]Correpondance  PREPA MARG'!A:A,'Prépa marge'!T1414,'[3]Correpondance  PREPA MARG'!DB:DB),""))</f>
        <v/>
      </c>
      <c r="Y1414" t="str">
        <f>IF(U1414="","",IF(U1414="Frais accessoires",SUMIF('[3]Correpondance  PREPA MARG'!A:A,'Prépa marge'!T1414,'[3]Correpondance  PREPA MARG'!AO:AO),""))</f>
        <v/>
      </c>
      <c r="Z1414" t="str">
        <f>IF(U1414="","",IF(U1414="Cotisation Centrale",SUMIF('[3]Correpondance  PREPA MARG'!A:A,'Prépa marge'!T1414,'[3]Correpondance  PREPA MARG'!BO:BO),""))</f>
        <v/>
      </c>
      <c r="AA1414" t="str">
        <f>IF(U1414="","",IF(U1414="CA HT REEL",SUMIF('[3]Correpondance  PREPA MARG'!A:A,'Prépa marge'!T1414,'[3]Correpondance  PREPA MARG'!AB:AB),""))</f>
        <v/>
      </c>
      <c r="AB1414" t="str">
        <f>IF(U1414="","",IF(U1414="CAMV REEL",SUMIF('[3]Correpondance  PREPA MARG'!A:A,'Prépa marge'!T1414,'[3]Correpondance  PREPA MARG'!BB:BB),""))</f>
        <v/>
      </c>
      <c r="AC1414" t="str">
        <f>IF(U1414="","",IF(U1414="démarque connue (valeur)",SUMIF('[3]Correpondance  PREPA MARG'!A:A,'Prépa marge'!T1414,'[3]Correpondance  PREPA MARG'!DO:DO),""))</f>
        <v/>
      </c>
      <c r="AD1414" s="2" t="str">
        <f t="shared" si="769"/>
        <v/>
      </c>
      <c r="AF1414" t="s">
        <v>20</v>
      </c>
    </row>
    <row r="1415" spans="1:32" ht="15.75" thickBot="1">
      <c r="A1415" s="23"/>
      <c r="B1415" s="23"/>
      <c r="C1415" s="54" t="s">
        <v>7</v>
      </c>
      <c r="D1415" s="78"/>
      <c r="E1415" s="79"/>
      <c r="F1415" s="79"/>
      <c r="G1415" s="79"/>
      <c r="H1415" s="79"/>
      <c r="I1415" s="79"/>
      <c r="J1415" s="79"/>
      <c r="K1415" s="79"/>
      <c r="L1415" s="79"/>
      <c r="M1415" s="79"/>
      <c r="N1415" s="79"/>
      <c r="O1415" s="80"/>
      <c r="P1415" s="44">
        <f>SUM(D1415:O1415)</f>
        <v>0</v>
      </c>
      <c r="Q1415" s="23"/>
      <c r="R1415" s="45" t="s">
        <v>20</v>
      </c>
      <c r="S1415" s="23"/>
      <c r="T1415" s="23" t="str">
        <f>IF(COUNTIF('[3]Correpondance  PREPA MARG'!A:A,'Prépa marge'!C1415)=0,IF(U1414="démarque connue (valeur)","",T1414),'Prépa marge'!C1415)</f>
        <v/>
      </c>
      <c r="U1415" s="23" t="str">
        <f t="shared" si="771"/>
        <v>démarque connue (valeur)</v>
      </c>
      <c r="V1415" t="str">
        <f>IF(U1415="","",IF(U1415="CA HT",SUMIF('[3]Correpondance  PREPA MARG'!A:A,'Prépa marge'!T1415,'[3]Correpondance  PREPA MARG'!CO:CO),""))</f>
        <v/>
      </c>
      <c r="W1415" t="str">
        <f t="shared" ref="W1415:W1478" si="801">IF(AND(V1414&lt;&gt;"",X1416&lt;&gt;""),V1414-X1416,"")</f>
        <v/>
      </c>
      <c r="X1415" t="str">
        <f>IF(U1415="","",IF(AND(U1415="Marge ABACO (valeur)",X1409=""),SUMIF('[3]Correpondance  PREPA MARG'!A:A,'Prépa marge'!T1415,'[3]Correpondance  PREPA MARG'!DB:DB),""))</f>
        <v/>
      </c>
      <c r="Y1415" t="str">
        <f>IF(U1415="","",IF(U1415="Frais accessoires",SUMIF('[3]Correpondance  PREPA MARG'!A:A,'Prépa marge'!T1415,'[3]Correpondance  PREPA MARG'!AO:AO),""))</f>
        <v/>
      </c>
      <c r="Z1415" t="str">
        <f>IF(U1415="","",IF(U1415="Cotisation Centrale",SUMIF('[3]Correpondance  PREPA MARG'!A:A,'Prépa marge'!T1415,'[3]Correpondance  PREPA MARG'!BO:BO),""))</f>
        <v/>
      </c>
      <c r="AA1415" t="str">
        <f>IF(U1415="","",IF(U1415="CA HT REEL",SUMIF('[3]Correpondance  PREPA MARG'!A:A,'Prépa marge'!T1415,'[3]Correpondance  PREPA MARG'!AB:AB),""))</f>
        <v/>
      </c>
      <c r="AB1415" t="str">
        <f>IF(U1415="","",IF(U1415="CAMV REEL",SUMIF('[3]Correpondance  PREPA MARG'!A:A,'Prépa marge'!T1415,'[3]Correpondance  PREPA MARG'!BB:BB),""))</f>
        <v/>
      </c>
      <c r="AC1415">
        <f>IF(U1415="","",IF(U1415="démarque connue (valeur)",SUMIF('[3]Correpondance  PREPA MARG'!A:A,'Prépa marge'!T1415,'[3]Correpondance  PREPA MARG'!DO:DO),""))</f>
        <v>0</v>
      </c>
      <c r="AD1415" s="2" t="str">
        <f t="shared" si="769"/>
        <v/>
      </c>
      <c r="AF1415" t="s">
        <v>20</v>
      </c>
    </row>
    <row r="1416" spans="1:32" ht="15.75" thickBot="1">
      <c r="A1416" s="23"/>
      <c r="B1416" s="23"/>
      <c r="C1416" s="59" t="s">
        <v>30</v>
      </c>
      <c r="D1416" s="81">
        <f t="shared" ref="D1416:L1416" si="802">IF(D1407=0,0,D1415/D1407)</f>
        <v>0</v>
      </c>
      <c r="E1416" s="81">
        <f t="shared" si="802"/>
        <v>0</v>
      </c>
      <c r="F1416" s="81">
        <f t="shared" si="802"/>
        <v>0</v>
      </c>
      <c r="G1416" s="81">
        <f t="shared" si="802"/>
        <v>0</v>
      </c>
      <c r="H1416" s="81">
        <f t="shared" si="802"/>
        <v>0</v>
      </c>
      <c r="I1416" s="81">
        <f t="shared" si="802"/>
        <v>0</v>
      </c>
      <c r="J1416" s="81">
        <f t="shared" si="802"/>
        <v>0</v>
      </c>
      <c r="K1416" s="81">
        <f t="shared" si="802"/>
        <v>0</v>
      </c>
      <c r="L1416" s="81">
        <f t="shared" si="802"/>
        <v>0</v>
      </c>
      <c r="M1416" s="81">
        <f>IF(M1407=0,0,M1415/M1407)</f>
        <v>0</v>
      </c>
      <c r="N1416" s="81">
        <f>IF(N1407=0,0,N1415/N1407)</f>
        <v>0</v>
      </c>
      <c r="O1416" s="81">
        <f>IF(O1407=0,0,O1415/O1407)</f>
        <v>0</v>
      </c>
      <c r="P1416" s="82">
        <f>IF(P1407=0,0,P1415/P1407)</f>
        <v>0</v>
      </c>
      <c r="Q1416" s="23"/>
      <c r="R1416" s="83" t="s">
        <v>20</v>
      </c>
      <c r="S1416" s="23"/>
      <c r="T1416" s="23" t="str">
        <f>IF(COUNTIF('[3]Correpondance  PREPA MARG'!A:A,'Prépa marge'!C1416)=0,IF(U1415="démarque connue (valeur)","",T1415),'Prépa marge'!C1416)</f>
        <v/>
      </c>
      <c r="U1416" s="23" t="str">
        <f t="shared" si="771"/>
        <v/>
      </c>
      <c r="V1416" t="str">
        <f>IF(U1416="","",IF(U1416="CA HT",SUMIF('[3]Correpondance  PREPA MARG'!A:A,'Prépa marge'!T1416,'[3]Correpondance  PREPA MARG'!CO:CO),""))</f>
        <v/>
      </c>
      <c r="W1416" t="str">
        <f t="shared" si="801"/>
        <v/>
      </c>
      <c r="X1416" t="str">
        <f>IF(U1416="","",IF(AND(U1416="Marge ABACO (valeur)",X1410=""),SUMIF('[3]Correpondance  PREPA MARG'!A:A,'Prépa marge'!T1416,'[3]Correpondance  PREPA MARG'!DB:DB),""))</f>
        <v/>
      </c>
      <c r="Y1416" t="str">
        <f>IF(U1416="","",IF(U1416="Frais accessoires",SUMIF('[3]Correpondance  PREPA MARG'!A:A,'Prépa marge'!T1416,'[3]Correpondance  PREPA MARG'!AO:AO),""))</f>
        <v/>
      </c>
      <c r="Z1416" t="str">
        <f>IF(U1416="","",IF(U1416="Cotisation Centrale",SUMIF('[3]Correpondance  PREPA MARG'!A:A,'Prépa marge'!T1416,'[3]Correpondance  PREPA MARG'!BO:BO),""))</f>
        <v/>
      </c>
      <c r="AA1416" t="str">
        <f>IF(U1416="","",IF(U1416="CA HT REEL",SUMIF('[3]Correpondance  PREPA MARG'!A:A,'Prépa marge'!T1416,'[3]Correpondance  PREPA MARG'!AB:AB),""))</f>
        <v/>
      </c>
      <c r="AB1416" t="str">
        <f>IF(U1416="","",IF(U1416="CAMV REEL",SUMIF('[3]Correpondance  PREPA MARG'!A:A,'Prépa marge'!T1416,'[3]Correpondance  PREPA MARG'!BB:BB),""))</f>
        <v/>
      </c>
      <c r="AC1416" t="str">
        <f>IF(U1416="","",IF(U1416="démarque connue (valeur)",SUMIF('[3]Correpondance  PREPA MARG'!A:A,'Prépa marge'!T1416,'[3]Correpondance  PREPA MARG'!DO:DO),""))</f>
        <v/>
      </c>
      <c r="AD1416" s="2" t="str">
        <f t="shared" si="769"/>
        <v/>
      </c>
      <c r="AF1416" t="s">
        <v>20</v>
      </c>
    </row>
    <row r="1417" spans="1:32" ht="15.75" thickBot="1">
      <c r="A1417" s="23"/>
      <c r="B1417" s="23"/>
      <c r="C1417" s="84" t="s">
        <v>31</v>
      </c>
      <c r="D1417" s="85"/>
      <c r="E1417" s="86"/>
      <c r="F1417" s="86"/>
      <c r="G1417" s="86"/>
      <c r="H1417" s="86"/>
      <c r="I1417" s="86"/>
      <c r="J1417" s="86"/>
      <c r="K1417" s="86"/>
      <c r="L1417" s="86"/>
      <c r="M1417" s="86"/>
      <c r="N1417" s="86"/>
      <c r="O1417" s="87"/>
      <c r="P1417" s="88">
        <f>IF(P1407&lt;&gt;0,P1418/P1407,0)</f>
        <v>0</v>
      </c>
      <c r="Q1417" s="23"/>
      <c r="R1417" s="83" t="s">
        <v>20</v>
      </c>
      <c r="S1417" s="23"/>
      <c r="T1417" s="23" t="str">
        <f>IF(COUNTIF('[3]Correpondance  PREPA MARG'!A:A,'Prépa marge'!C1417)=0,IF(U1416="démarque connue (valeur)","",T1416),'Prépa marge'!C1417)</f>
        <v/>
      </c>
      <c r="U1417" s="23" t="str">
        <f t="shared" si="771"/>
        <v/>
      </c>
      <c r="V1417" t="str">
        <f>IF(U1417="","",IF(U1417="CA HT",SUMIF('[3]Correpondance  PREPA MARG'!A:A,'Prépa marge'!T1417,'[3]Correpondance  PREPA MARG'!CO:CO),""))</f>
        <v/>
      </c>
      <c r="W1417" t="str">
        <f t="shared" si="801"/>
        <v/>
      </c>
      <c r="X1417" t="str">
        <f>IF(U1417="","",IF(AND(U1417="Marge ABACO (valeur)",X1411=""),SUMIF('[3]Correpondance  PREPA MARG'!A:A,'Prépa marge'!T1417,'[3]Correpondance  PREPA MARG'!DB:DB),""))</f>
        <v/>
      </c>
      <c r="Y1417" t="str">
        <f>IF(U1417="","",IF(U1417="Frais accessoires",SUMIF('[3]Correpondance  PREPA MARG'!A:A,'Prépa marge'!T1417,'[3]Correpondance  PREPA MARG'!AO:AO),""))</f>
        <v/>
      </c>
      <c r="Z1417" t="str">
        <f>IF(U1417="","",IF(U1417="Cotisation Centrale",SUMIF('[3]Correpondance  PREPA MARG'!A:A,'Prépa marge'!T1417,'[3]Correpondance  PREPA MARG'!BO:BO),""))</f>
        <v/>
      </c>
      <c r="AA1417" t="str">
        <f>IF(U1417="","",IF(U1417="CA HT REEL",SUMIF('[3]Correpondance  PREPA MARG'!A:A,'Prépa marge'!T1417,'[3]Correpondance  PREPA MARG'!AB:AB),""))</f>
        <v/>
      </c>
      <c r="AB1417" t="str">
        <f>IF(U1417="","",IF(U1417="CAMV REEL",SUMIF('[3]Correpondance  PREPA MARG'!A:A,'Prépa marge'!T1417,'[3]Correpondance  PREPA MARG'!BB:BB),""))</f>
        <v/>
      </c>
      <c r="AC1417" t="str">
        <f>IF(U1417="","",IF(U1417="démarque connue (valeur)",SUMIF('[3]Correpondance  PREPA MARG'!A:A,'Prépa marge'!T1417,'[3]Correpondance  PREPA MARG'!DO:DO),""))</f>
        <v/>
      </c>
      <c r="AD1417" s="2" t="str">
        <f t="shared" si="769"/>
        <v/>
      </c>
      <c r="AF1417" t="s">
        <v>20</v>
      </c>
    </row>
    <row r="1418" spans="1:32" ht="15.75" thickBot="1">
      <c r="A1418" s="23"/>
      <c r="B1418" s="23"/>
      <c r="C1418" s="89" t="s">
        <v>32</v>
      </c>
      <c r="D1418" s="47">
        <f t="shared" ref="D1418:L1418" si="803">D1407*D1417</f>
        <v>0</v>
      </c>
      <c r="E1418" s="47">
        <f t="shared" si="803"/>
        <v>0</v>
      </c>
      <c r="F1418" s="47">
        <f t="shared" si="803"/>
        <v>0</v>
      </c>
      <c r="G1418" s="47">
        <f t="shared" si="803"/>
        <v>0</v>
      </c>
      <c r="H1418" s="47">
        <f t="shared" si="803"/>
        <v>0</v>
      </c>
      <c r="I1418" s="47">
        <f t="shared" si="803"/>
        <v>0</v>
      </c>
      <c r="J1418" s="47">
        <f t="shared" si="803"/>
        <v>0</v>
      </c>
      <c r="K1418" s="47">
        <f t="shared" si="803"/>
        <v>0</v>
      </c>
      <c r="L1418" s="47">
        <f t="shared" si="803"/>
        <v>0</v>
      </c>
      <c r="M1418" s="47">
        <f>M1407*M1417</f>
        <v>0</v>
      </c>
      <c r="N1418" s="47">
        <f>N1407*N1417</f>
        <v>0</v>
      </c>
      <c r="O1418" s="47">
        <f>O1407*O1417</f>
        <v>0</v>
      </c>
      <c r="P1418" s="90">
        <f>SUM(D1418:O1418)</f>
        <v>0</v>
      </c>
      <c r="Q1418" s="23"/>
      <c r="R1418" s="91" t="s">
        <v>20</v>
      </c>
      <c r="S1418" s="92"/>
      <c r="T1418" s="23" t="str">
        <f>IF(COUNTIF('[3]Correpondance  PREPA MARG'!A:A,'Prépa marge'!C1418)=0,IF(U1417="démarque connue (valeur)","",T1417),'Prépa marge'!C1418)</f>
        <v/>
      </c>
      <c r="U1418" s="23" t="str">
        <f t="shared" si="771"/>
        <v/>
      </c>
      <c r="V1418" t="str">
        <f>IF(U1418="","",IF(U1418="CA HT",SUMIF('[3]Correpondance  PREPA MARG'!A:A,'Prépa marge'!T1418,'[3]Correpondance  PREPA MARG'!CO:CO),""))</f>
        <v/>
      </c>
      <c r="W1418" t="str">
        <f t="shared" si="801"/>
        <v/>
      </c>
      <c r="X1418" t="str">
        <f>IF(U1418="","",IF(AND(U1418="Marge ABACO (valeur)",X1412=""),SUMIF('[3]Correpondance  PREPA MARG'!A:A,'Prépa marge'!T1418,'[3]Correpondance  PREPA MARG'!DB:DB),""))</f>
        <v/>
      </c>
      <c r="Y1418" t="str">
        <f>IF(U1418="","",IF(U1418="Frais accessoires",SUMIF('[3]Correpondance  PREPA MARG'!A:A,'Prépa marge'!T1418,'[3]Correpondance  PREPA MARG'!AO:AO),""))</f>
        <v/>
      </c>
      <c r="Z1418" t="str">
        <f>IF(U1418="","",IF(U1418="Cotisation Centrale",SUMIF('[3]Correpondance  PREPA MARG'!A:A,'Prépa marge'!T1418,'[3]Correpondance  PREPA MARG'!BO:BO),""))</f>
        <v/>
      </c>
      <c r="AA1418" t="str">
        <f>IF(U1418="","",IF(U1418="CA HT REEL",SUMIF('[3]Correpondance  PREPA MARG'!A:A,'Prépa marge'!T1418,'[3]Correpondance  PREPA MARG'!AB:AB),""))</f>
        <v/>
      </c>
      <c r="AB1418" t="str">
        <f>IF(U1418="","",IF(U1418="CAMV REEL",SUMIF('[3]Correpondance  PREPA MARG'!A:A,'Prépa marge'!T1418,'[3]Correpondance  PREPA MARG'!BB:BB),""))</f>
        <v/>
      </c>
      <c r="AC1418" t="str">
        <f>IF(U1418="","",IF(U1418="démarque connue (valeur)",SUMIF('[3]Correpondance  PREPA MARG'!A:A,'Prépa marge'!T1418,'[3]Correpondance  PREPA MARG'!DO:DO),""))</f>
        <v/>
      </c>
      <c r="AD1418" s="2" t="str">
        <f t="shared" si="769"/>
        <v/>
      </c>
      <c r="AF1418" t="s">
        <v>20</v>
      </c>
    </row>
    <row r="1419" spans="1:32" ht="15.75" thickBot="1">
      <c r="A1419" s="23"/>
      <c r="B1419" s="23"/>
      <c r="C1419" s="84" t="s">
        <v>33</v>
      </c>
      <c r="D1419" s="93"/>
      <c r="E1419" s="94"/>
      <c r="F1419" s="94"/>
      <c r="G1419" s="94"/>
      <c r="H1419" s="94"/>
      <c r="I1419" s="94"/>
      <c r="J1419" s="94"/>
      <c r="K1419" s="94"/>
      <c r="L1419" s="94"/>
      <c r="M1419" s="94"/>
      <c r="N1419" s="94"/>
      <c r="O1419" s="95"/>
      <c r="P1419" s="96">
        <f>SUM(D1419:O1419)</f>
        <v>0</v>
      </c>
      <c r="Q1419" s="23"/>
      <c r="R1419" s="91" t="s">
        <v>20</v>
      </c>
      <c r="S1419" s="92"/>
      <c r="T1419" s="23" t="str">
        <f>IF(COUNTIF('[3]Correpondance  PREPA MARG'!A:A,'Prépa marge'!C1419)=0,IF(U1418="démarque connue (valeur)","",T1418),'Prépa marge'!C1419)</f>
        <v/>
      </c>
      <c r="U1419" s="23" t="str">
        <f t="shared" si="771"/>
        <v/>
      </c>
      <c r="V1419" t="str">
        <f>IF(U1419="","",IF(U1419="CA HT",SUMIF('[3]Correpondance  PREPA MARG'!A:A,'Prépa marge'!T1419,'[3]Correpondance  PREPA MARG'!CO:CO),""))</f>
        <v/>
      </c>
      <c r="W1419" t="str">
        <f t="shared" si="801"/>
        <v/>
      </c>
      <c r="X1419" t="str">
        <f>IF(U1419="","",IF(AND(U1419="Marge ABACO (valeur)",X1413=""),SUMIF('[3]Correpondance  PREPA MARG'!A:A,'Prépa marge'!T1419,'[3]Correpondance  PREPA MARG'!DB:DB),""))</f>
        <v/>
      </c>
      <c r="Y1419" t="str">
        <f>IF(U1419="","",IF(U1419="Frais accessoires",SUMIF('[3]Correpondance  PREPA MARG'!A:A,'Prépa marge'!T1419,'[3]Correpondance  PREPA MARG'!AO:AO),""))</f>
        <v/>
      </c>
      <c r="Z1419" t="str">
        <f>IF(U1419="","",IF(U1419="Cotisation Centrale",SUMIF('[3]Correpondance  PREPA MARG'!A:A,'Prépa marge'!T1419,'[3]Correpondance  PREPA MARG'!BO:BO),""))</f>
        <v/>
      </c>
      <c r="AA1419" t="str">
        <f>IF(U1419="","",IF(U1419="CA HT REEL",SUMIF('[3]Correpondance  PREPA MARG'!A:A,'Prépa marge'!T1419,'[3]Correpondance  PREPA MARG'!AB:AB),""))</f>
        <v/>
      </c>
      <c r="AB1419" t="str">
        <f>IF(U1419="","",IF(U1419="CAMV REEL",SUMIF('[3]Correpondance  PREPA MARG'!A:A,'Prépa marge'!T1419,'[3]Correpondance  PREPA MARG'!BB:BB),""))</f>
        <v/>
      </c>
      <c r="AC1419" t="str">
        <f>IF(U1419="","",IF(U1419="démarque connue (valeur)",SUMIF('[3]Correpondance  PREPA MARG'!A:A,'Prépa marge'!T1419,'[3]Correpondance  PREPA MARG'!DO:DO),""))</f>
        <v/>
      </c>
      <c r="AD1419" s="2" t="str">
        <f t="shared" ref="AD1419:AD1482" si="804">IF(SUM(V1419:AC1419)=0,"",IF(U1419="Marge ABACO (valeur)","",SUM(V1419:AC1419)-P1419))</f>
        <v/>
      </c>
      <c r="AF1419" t="s">
        <v>20</v>
      </c>
    </row>
    <row r="1420" spans="1:32">
      <c r="A1420" s="23"/>
      <c r="B1420" s="23"/>
      <c r="C1420" s="59" t="s">
        <v>34</v>
      </c>
      <c r="D1420" s="81">
        <f t="shared" ref="D1420:L1420" si="805">IF(D1407&lt;&gt;0,D1419/D1407,0)</f>
        <v>0</v>
      </c>
      <c r="E1420" s="81">
        <f t="shared" si="805"/>
        <v>0</v>
      </c>
      <c r="F1420" s="81">
        <f t="shared" si="805"/>
        <v>0</v>
      </c>
      <c r="G1420" s="81">
        <f t="shared" si="805"/>
        <v>0</v>
      </c>
      <c r="H1420" s="81">
        <f t="shared" si="805"/>
        <v>0</v>
      </c>
      <c r="I1420" s="81">
        <f t="shared" si="805"/>
        <v>0</v>
      </c>
      <c r="J1420" s="81">
        <f t="shared" si="805"/>
        <v>0</v>
      </c>
      <c r="K1420" s="81">
        <f t="shared" si="805"/>
        <v>0</v>
      </c>
      <c r="L1420" s="81">
        <f t="shared" si="805"/>
        <v>0</v>
      </c>
      <c r="M1420" s="81">
        <f>IF(M1407&lt;&gt;0,M1419/M1407,0)</f>
        <v>0</v>
      </c>
      <c r="N1420" s="81">
        <f>IF(N1407&lt;&gt;0,N1419/N1407,0)</f>
        <v>0</v>
      </c>
      <c r="O1420" s="81">
        <f>IF(O1407&lt;&gt;0,O1419/O1407,0)</f>
        <v>0</v>
      </c>
      <c r="P1420" s="82">
        <f>IF(P1407&lt;&gt;0,P1419/P1407,0)</f>
        <v>0</v>
      </c>
      <c r="Q1420" s="23"/>
      <c r="R1420" s="83" t="s">
        <v>20</v>
      </c>
      <c r="S1420" s="97"/>
      <c r="T1420" s="23" t="str">
        <f>IF(COUNTIF('[3]Correpondance  PREPA MARG'!A:A,'Prépa marge'!C1420)=0,IF(U1419="démarque connue (valeur)","",T1419),'Prépa marge'!C1420)</f>
        <v/>
      </c>
      <c r="U1420" s="23" t="str">
        <f t="shared" ref="U1420:U1483" si="806">IF(OR(C1420="CA HT",C1420="PRMV ABACO",C1420="Frais accessoires",C1420="Cotisation Centrale",C1420="CA HT REEL",C1420="CAMV REEL",C1420="démarque connue (valeur)",C1420="Marge ABACO (valeur)"),C1420,"")</f>
        <v/>
      </c>
      <c r="V1420" t="str">
        <f>IF(U1420="","",IF(U1420="CA HT",SUMIF('[3]Correpondance  PREPA MARG'!A:A,'Prépa marge'!T1420,'[3]Correpondance  PREPA MARG'!CO:CO),""))</f>
        <v/>
      </c>
      <c r="W1420" t="str">
        <f t="shared" si="801"/>
        <v/>
      </c>
      <c r="X1420" t="str">
        <f>IF(U1420="","",IF(AND(U1420="Marge ABACO (valeur)",X1414=""),SUMIF('[3]Correpondance  PREPA MARG'!A:A,'Prépa marge'!T1420,'[3]Correpondance  PREPA MARG'!DB:DB),""))</f>
        <v/>
      </c>
      <c r="Y1420" t="str">
        <f>IF(U1420="","",IF(U1420="Frais accessoires",SUMIF('[3]Correpondance  PREPA MARG'!A:A,'Prépa marge'!T1420,'[3]Correpondance  PREPA MARG'!AO:AO),""))</f>
        <v/>
      </c>
      <c r="Z1420" t="str">
        <f>IF(U1420="","",IF(U1420="Cotisation Centrale",SUMIF('[3]Correpondance  PREPA MARG'!A:A,'Prépa marge'!T1420,'[3]Correpondance  PREPA MARG'!BO:BO),""))</f>
        <v/>
      </c>
      <c r="AA1420" t="str">
        <f>IF(U1420="","",IF(U1420="CA HT REEL",SUMIF('[3]Correpondance  PREPA MARG'!A:A,'Prépa marge'!T1420,'[3]Correpondance  PREPA MARG'!AB:AB),""))</f>
        <v/>
      </c>
      <c r="AB1420" t="str">
        <f>IF(U1420="","",IF(U1420="CAMV REEL",SUMIF('[3]Correpondance  PREPA MARG'!A:A,'Prépa marge'!T1420,'[3]Correpondance  PREPA MARG'!BB:BB),""))</f>
        <v/>
      </c>
      <c r="AC1420" t="str">
        <f>IF(U1420="","",IF(U1420="démarque connue (valeur)",SUMIF('[3]Correpondance  PREPA MARG'!A:A,'Prépa marge'!T1420,'[3]Correpondance  PREPA MARG'!DO:DO),""))</f>
        <v/>
      </c>
      <c r="AD1420" s="2" t="str">
        <f t="shared" si="804"/>
        <v/>
      </c>
      <c r="AF1420" t="s">
        <v>20</v>
      </c>
    </row>
    <row r="1421" spans="1:32">
      <c r="A1421" s="23"/>
      <c r="B1421" s="23"/>
      <c r="C1421" s="59" t="s">
        <v>35</v>
      </c>
      <c r="D1421" s="98">
        <f>D1395-D1407</f>
        <v>0</v>
      </c>
      <c r="E1421" s="98">
        <f>E1395-E1407</f>
        <v>0</v>
      </c>
      <c r="F1421" s="98">
        <f>F1395-F1407</f>
        <v>0</v>
      </c>
      <c r="G1421" s="98">
        <f t="shared" ref="G1421:L1421" si="807">G1395-G1407</f>
        <v>0</v>
      </c>
      <c r="H1421" s="98">
        <f t="shared" si="807"/>
        <v>0</v>
      </c>
      <c r="I1421" s="98">
        <f t="shared" si="807"/>
        <v>0</v>
      </c>
      <c r="J1421" s="98">
        <f t="shared" si="807"/>
        <v>0</v>
      </c>
      <c r="K1421" s="98">
        <f t="shared" si="807"/>
        <v>0</v>
      </c>
      <c r="L1421" s="98">
        <f t="shared" si="807"/>
        <v>0</v>
      </c>
      <c r="M1421" s="98">
        <f>M1395-M1407</f>
        <v>0</v>
      </c>
      <c r="N1421" s="98">
        <f>N1395-N1407</f>
        <v>0</v>
      </c>
      <c r="O1421" s="98">
        <f>O1395-O1407</f>
        <v>0</v>
      </c>
      <c r="P1421" s="74">
        <f>SUM(D1421:O1421)</f>
        <v>0</v>
      </c>
      <c r="Q1421" s="23"/>
      <c r="R1421" s="57" t="s">
        <v>20</v>
      </c>
      <c r="S1421" s="92"/>
      <c r="T1421" s="23" t="str">
        <f>IF(COUNTIF('[3]Correpondance  PREPA MARG'!A:A,'Prépa marge'!C1421)=0,IF(U1420="démarque connue (valeur)","",T1420),'Prépa marge'!C1421)</f>
        <v/>
      </c>
      <c r="U1421" s="23" t="str">
        <f t="shared" si="806"/>
        <v/>
      </c>
      <c r="V1421" t="str">
        <f>IF(U1421="","",IF(U1421="CA HT",SUMIF('[3]Correpondance  PREPA MARG'!A:A,'Prépa marge'!T1421,'[3]Correpondance  PREPA MARG'!CO:CO),""))</f>
        <v/>
      </c>
      <c r="W1421" t="str">
        <f t="shared" si="801"/>
        <v/>
      </c>
      <c r="X1421" t="str">
        <f>IF(U1421="","",IF(AND(U1421="Marge ABACO (valeur)",X1415=""),SUMIF('[3]Correpondance  PREPA MARG'!A:A,'Prépa marge'!T1421,'[3]Correpondance  PREPA MARG'!DB:DB),""))</f>
        <v/>
      </c>
      <c r="Y1421" t="str">
        <f>IF(U1421="","",IF(U1421="Frais accessoires",SUMIF('[3]Correpondance  PREPA MARG'!A:A,'Prépa marge'!T1421,'[3]Correpondance  PREPA MARG'!AO:AO),""))</f>
        <v/>
      </c>
      <c r="Z1421" t="str">
        <f>IF(U1421="","",IF(U1421="Cotisation Centrale",SUMIF('[3]Correpondance  PREPA MARG'!A:A,'Prépa marge'!T1421,'[3]Correpondance  PREPA MARG'!BO:BO),""))</f>
        <v/>
      </c>
      <c r="AA1421" t="str">
        <f>IF(U1421="","",IF(U1421="CA HT REEL",SUMIF('[3]Correpondance  PREPA MARG'!A:A,'Prépa marge'!T1421,'[3]Correpondance  PREPA MARG'!AB:AB),""))</f>
        <v/>
      </c>
      <c r="AB1421" t="str">
        <f>IF(U1421="","",IF(U1421="CAMV REEL",SUMIF('[3]Correpondance  PREPA MARG'!A:A,'Prépa marge'!T1421,'[3]Correpondance  PREPA MARG'!BB:BB),""))</f>
        <v/>
      </c>
      <c r="AC1421" t="str">
        <f>IF(U1421="","",IF(U1421="démarque connue (valeur)",SUMIF('[3]Correpondance  PREPA MARG'!A:A,'Prépa marge'!T1421,'[3]Correpondance  PREPA MARG'!DO:DO),""))</f>
        <v/>
      </c>
      <c r="AD1421" s="2" t="str">
        <f t="shared" si="804"/>
        <v/>
      </c>
      <c r="AF1421" t="s">
        <v>20</v>
      </c>
    </row>
    <row r="1422" spans="1:32">
      <c r="A1422" s="23"/>
      <c r="B1422" s="23"/>
      <c r="C1422" s="59" t="s">
        <v>22</v>
      </c>
      <c r="D1422" s="99">
        <f t="shared" ref="D1422:L1422" si="808">IF(D1407&lt;&gt;0,D1421/D1407,0)</f>
        <v>0</v>
      </c>
      <c r="E1422" s="99">
        <f t="shared" si="808"/>
        <v>0</v>
      </c>
      <c r="F1422" s="99">
        <f t="shared" si="808"/>
        <v>0</v>
      </c>
      <c r="G1422" s="99">
        <f t="shared" si="808"/>
        <v>0</v>
      </c>
      <c r="H1422" s="99">
        <f t="shared" si="808"/>
        <v>0</v>
      </c>
      <c r="I1422" s="99">
        <f t="shared" si="808"/>
        <v>0</v>
      </c>
      <c r="J1422" s="99">
        <f t="shared" si="808"/>
        <v>0</v>
      </c>
      <c r="K1422" s="99">
        <f t="shared" si="808"/>
        <v>0</v>
      </c>
      <c r="L1422" s="99">
        <f t="shared" si="808"/>
        <v>0</v>
      </c>
      <c r="M1422" s="99">
        <f>IF(M1407&lt;&gt;0,M1421/M1407,0)</f>
        <v>0</v>
      </c>
      <c r="N1422" s="99">
        <f>IF(N1407&lt;&gt;0,N1421/N1407,0)</f>
        <v>0</v>
      </c>
      <c r="O1422" s="99">
        <f>IF(O1407&lt;&gt;0,O1421/O1407,0)</f>
        <v>0</v>
      </c>
      <c r="P1422" s="61">
        <f>IF(P1407&lt;&gt;0,P1421/P1407,0)</f>
        <v>0</v>
      </c>
      <c r="Q1422" s="23"/>
      <c r="R1422" s="62" t="s">
        <v>20</v>
      </c>
      <c r="S1422" s="92"/>
      <c r="T1422" s="23" t="str">
        <f>IF(COUNTIF('[3]Correpondance  PREPA MARG'!A:A,'Prépa marge'!C1422)=0,IF(U1421="démarque connue (valeur)","",T1421),'Prépa marge'!C1422)</f>
        <v/>
      </c>
      <c r="U1422" s="23" t="str">
        <f t="shared" si="806"/>
        <v/>
      </c>
      <c r="V1422" t="str">
        <f>IF(U1422="","",IF(U1422="CA HT",SUMIF('[3]Correpondance  PREPA MARG'!A:A,'Prépa marge'!T1422,'[3]Correpondance  PREPA MARG'!CO:CO),""))</f>
        <v/>
      </c>
      <c r="W1422" t="str">
        <f t="shared" si="801"/>
        <v/>
      </c>
      <c r="X1422" t="str">
        <f>IF(U1422="","",IF(AND(U1422="Marge ABACO (valeur)",X1416=""),SUMIF('[3]Correpondance  PREPA MARG'!A:A,'Prépa marge'!T1422,'[3]Correpondance  PREPA MARG'!DB:DB),""))</f>
        <v/>
      </c>
      <c r="Y1422" t="str">
        <f>IF(U1422="","",IF(U1422="Frais accessoires",SUMIF('[3]Correpondance  PREPA MARG'!A:A,'Prépa marge'!T1422,'[3]Correpondance  PREPA MARG'!AO:AO),""))</f>
        <v/>
      </c>
      <c r="Z1422" t="str">
        <f>IF(U1422="","",IF(U1422="Cotisation Centrale",SUMIF('[3]Correpondance  PREPA MARG'!A:A,'Prépa marge'!T1422,'[3]Correpondance  PREPA MARG'!BO:BO),""))</f>
        <v/>
      </c>
      <c r="AA1422" t="str">
        <f>IF(U1422="","",IF(U1422="CA HT REEL",SUMIF('[3]Correpondance  PREPA MARG'!A:A,'Prépa marge'!T1422,'[3]Correpondance  PREPA MARG'!AB:AB),""))</f>
        <v/>
      </c>
      <c r="AB1422" t="str">
        <f>IF(U1422="","",IF(U1422="CAMV REEL",SUMIF('[3]Correpondance  PREPA MARG'!A:A,'Prépa marge'!T1422,'[3]Correpondance  PREPA MARG'!BB:BB),""))</f>
        <v/>
      </c>
      <c r="AC1422" t="str">
        <f>IF(U1422="","",IF(U1422="démarque connue (valeur)",SUMIF('[3]Correpondance  PREPA MARG'!A:A,'Prépa marge'!T1422,'[3]Correpondance  PREPA MARG'!DO:DO),""))</f>
        <v/>
      </c>
      <c r="AD1422" s="2" t="str">
        <f t="shared" si="804"/>
        <v/>
      </c>
      <c r="AF1422" t="s">
        <v>20</v>
      </c>
    </row>
    <row r="1423" spans="1:32">
      <c r="A1423" s="23"/>
      <c r="B1423" s="23"/>
      <c r="C1423" s="100" t="s">
        <v>36</v>
      </c>
      <c r="D1423" s="47">
        <f t="shared" ref="D1423:L1423" si="809">D1403-D1415-D1418-D1419-D1421</f>
        <v>0</v>
      </c>
      <c r="E1423" s="47">
        <f t="shared" si="809"/>
        <v>0</v>
      </c>
      <c r="F1423" s="47">
        <f t="shared" si="809"/>
        <v>0</v>
      </c>
      <c r="G1423" s="47">
        <f t="shared" si="809"/>
        <v>0</v>
      </c>
      <c r="H1423" s="47">
        <f t="shared" si="809"/>
        <v>0</v>
      </c>
      <c r="I1423" s="47">
        <f t="shared" si="809"/>
        <v>0</v>
      </c>
      <c r="J1423" s="47">
        <f t="shared" si="809"/>
        <v>0</v>
      </c>
      <c r="K1423" s="47">
        <f t="shared" si="809"/>
        <v>0</v>
      </c>
      <c r="L1423" s="47">
        <f t="shared" si="809"/>
        <v>0</v>
      </c>
      <c r="M1423" s="47">
        <f>M1403-M1415-M1418-M1419-M1421</f>
        <v>0</v>
      </c>
      <c r="N1423" s="47">
        <f>N1403-N1415-N1418-N1419-N1421</f>
        <v>0</v>
      </c>
      <c r="O1423" s="47">
        <f>O1403-O1415-O1418-O1419-O1421</f>
        <v>0</v>
      </c>
      <c r="P1423" s="101">
        <f>SUM(D1423:O1423)</f>
        <v>0</v>
      </c>
      <c r="Q1423" s="23"/>
      <c r="R1423" s="102" t="s">
        <v>20</v>
      </c>
      <c r="S1423" s="92"/>
      <c r="T1423" s="23" t="str">
        <f>IF(COUNTIF('[3]Correpondance  PREPA MARG'!A:A,'Prépa marge'!C1423)=0,IF(U1422="démarque connue (valeur)","",T1422),'Prépa marge'!C1423)</f>
        <v/>
      </c>
      <c r="U1423" s="23" t="str">
        <f t="shared" si="806"/>
        <v/>
      </c>
      <c r="V1423" t="str">
        <f>IF(U1423="","",IF(U1423="CA HT",SUMIF('[3]Correpondance  PREPA MARG'!A:A,'Prépa marge'!T1423,'[3]Correpondance  PREPA MARG'!CO:CO),""))</f>
        <v/>
      </c>
      <c r="W1423" t="str">
        <f t="shared" si="801"/>
        <v/>
      </c>
      <c r="X1423" t="str">
        <f>IF(U1423="","",IF(AND(U1423="Marge ABACO (valeur)",X1417=""),SUMIF('[3]Correpondance  PREPA MARG'!A:A,'Prépa marge'!T1423,'[3]Correpondance  PREPA MARG'!DB:DB),""))</f>
        <v/>
      </c>
      <c r="Y1423" t="str">
        <f>IF(U1423="","",IF(U1423="Frais accessoires",SUMIF('[3]Correpondance  PREPA MARG'!A:A,'Prépa marge'!T1423,'[3]Correpondance  PREPA MARG'!AO:AO),""))</f>
        <v/>
      </c>
      <c r="Z1423" t="str">
        <f>IF(U1423="","",IF(U1423="Cotisation Centrale",SUMIF('[3]Correpondance  PREPA MARG'!A:A,'Prépa marge'!T1423,'[3]Correpondance  PREPA MARG'!BO:BO),""))</f>
        <v/>
      </c>
      <c r="AA1423" t="str">
        <f>IF(U1423="","",IF(U1423="CA HT REEL",SUMIF('[3]Correpondance  PREPA MARG'!A:A,'Prépa marge'!T1423,'[3]Correpondance  PREPA MARG'!AB:AB),""))</f>
        <v/>
      </c>
      <c r="AB1423" t="str">
        <f>IF(U1423="","",IF(U1423="CAMV REEL",SUMIF('[3]Correpondance  PREPA MARG'!A:A,'Prépa marge'!T1423,'[3]Correpondance  PREPA MARG'!BB:BB),""))</f>
        <v/>
      </c>
      <c r="AC1423" t="str">
        <f>IF(U1423="","",IF(U1423="démarque connue (valeur)",SUMIF('[3]Correpondance  PREPA MARG'!A:A,'Prépa marge'!T1423,'[3]Correpondance  PREPA MARG'!DO:DO),""))</f>
        <v/>
      </c>
      <c r="AD1423" s="2" t="str">
        <f t="shared" si="804"/>
        <v/>
      </c>
      <c r="AF1423" t="s">
        <v>20</v>
      </c>
    </row>
    <row r="1424" spans="1:32">
      <c r="A1424" s="23"/>
      <c r="B1424" s="23"/>
      <c r="C1424" s="50" t="s">
        <v>37</v>
      </c>
      <c r="D1424" s="67">
        <f t="shared" ref="D1424:L1424" si="810">D1416+D1417+D1420+D1422</f>
        <v>0</v>
      </c>
      <c r="E1424" s="67">
        <f t="shared" si="810"/>
        <v>0</v>
      </c>
      <c r="F1424" s="67">
        <f t="shared" si="810"/>
        <v>0</v>
      </c>
      <c r="G1424" s="67">
        <f t="shared" si="810"/>
        <v>0</v>
      </c>
      <c r="H1424" s="67">
        <f t="shared" si="810"/>
        <v>0</v>
      </c>
      <c r="I1424" s="67">
        <f t="shared" si="810"/>
        <v>0</v>
      </c>
      <c r="J1424" s="67">
        <f t="shared" si="810"/>
        <v>0</v>
      </c>
      <c r="K1424" s="67">
        <f t="shared" si="810"/>
        <v>0</v>
      </c>
      <c r="L1424" s="67">
        <f t="shared" si="810"/>
        <v>0</v>
      </c>
      <c r="M1424" s="67">
        <f>M1416+M1417+M1420+M1422</f>
        <v>0</v>
      </c>
      <c r="N1424" s="67">
        <f>N1416+N1417+N1420+N1422</f>
        <v>0</v>
      </c>
      <c r="O1424" s="67">
        <f>O1416+O1417+O1420+O1422</f>
        <v>0</v>
      </c>
      <c r="P1424" s="67">
        <f>P1416+P1417+P1420+P1422</f>
        <v>0</v>
      </c>
      <c r="Q1424" s="23"/>
      <c r="R1424" s="68" t="s">
        <v>20</v>
      </c>
      <c r="S1424" s="92"/>
      <c r="T1424" s="23" t="str">
        <f>IF(COUNTIF('[3]Correpondance  PREPA MARG'!A:A,'Prépa marge'!C1424)=0,IF(U1423="démarque connue (valeur)","",T1423),'Prépa marge'!C1424)</f>
        <v/>
      </c>
      <c r="U1424" s="23" t="str">
        <f t="shared" si="806"/>
        <v/>
      </c>
      <c r="V1424" t="str">
        <f>IF(U1424="","",IF(U1424="CA HT",SUMIF('[3]Correpondance  PREPA MARG'!A:A,'Prépa marge'!T1424,'[3]Correpondance  PREPA MARG'!CO:CO),""))</f>
        <v/>
      </c>
      <c r="W1424" t="str">
        <f t="shared" si="801"/>
        <v/>
      </c>
      <c r="X1424" t="str">
        <f>IF(U1424="","",IF(AND(U1424="Marge ABACO (valeur)",X1418=""),SUMIF('[3]Correpondance  PREPA MARG'!A:A,'Prépa marge'!T1424,'[3]Correpondance  PREPA MARG'!DB:DB),""))</f>
        <v/>
      </c>
      <c r="Y1424" t="str">
        <f>IF(U1424="","",IF(U1424="Frais accessoires",SUMIF('[3]Correpondance  PREPA MARG'!A:A,'Prépa marge'!T1424,'[3]Correpondance  PREPA MARG'!AO:AO),""))</f>
        <v/>
      </c>
      <c r="Z1424" t="str">
        <f>IF(U1424="","",IF(U1424="Cotisation Centrale",SUMIF('[3]Correpondance  PREPA MARG'!A:A,'Prépa marge'!T1424,'[3]Correpondance  PREPA MARG'!BO:BO),""))</f>
        <v/>
      </c>
      <c r="AA1424" t="str">
        <f>IF(U1424="","",IF(U1424="CA HT REEL",SUMIF('[3]Correpondance  PREPA MARG'!A:A,'Prépa marge'!T1424,'[3]Correpondance  PREPA MARG'!AB:AB),""))</f>
        <v/>
      </c>
      <c r="AB1424" t="str">
        <f>IF(U1424="","",IF(U1424="CAMV REEL",SUMIF('[3]Correpondance  PREPA MARG'!A:A,'Prépa marge'!T1424,'[3]Correpondance  PREPA MARG'!BB:BB),""))</f>
        <v/>
      </c>
      <c r="AC1424" t="str">
        <f>IF(U1424="","",IF(U1424="démarque connue (valeur)",SUMIF('[3]Correpondance  PREPA MARG'!A:A,'Prépa marge'!T1424,'[3]Correpondance  PREPA MARG'!DO:DO),""))</f>
        <v/>
      </c>
      <c r="AD1424" s="2" t="str">
        <f t="shared" si="804"/>
        <v/>
      </c>
      <c r="AF1424" t="s">
        <v>20</v>
      </c>
    </row>
    <row r="1425" spans="1:32">
      <c r="A1425" s="23"/>
      <c r="B1425" s="23"/>
      <c r="C1425" s="50" t="s">
        <v>38</v>
      </c>
      <c r="D1425" s="103">
        <f t="shared" ref="D1425:L1425" si="811">D1415+D1418+D1419+D1421</f>
        <v>0</v>
      </c>
      <c r="E1425" s="103">
        <f t="shared" si="811"/>
        <v>0</v>
      </c>
      <c r="F1425" s="103">
        <f t="shared" si="811"/>
        <v>0</v>
      </c>
      <c r="G1425" s="103">
        <f t="shared" si="811"/>
        <v>0</v>
      </c>
      <c r="H1425" s="103">
        <f t="shared" si="811"/>
        <v>0</v>
      </c>
      <c r="I1425" s="103">
        <f t="shared" si="811"/>
        <v>0</v>
      </c>
      <c r="J1425" s="103">
        <f t="shared" si="811"/>
        <v>0</v>
      </c>
      <c r="K1425" s="103">
        <f t="shared" si="811"/>
        <v>0</v>
      </c>
      <c r="L1425" s="103">
        <f t="shared" si="811"/>
        <v>0</v>
      </c>
      <c r="M1425" s="103">
        <f>M1415+M1418+M1419+M1421</f>
        <v>0</v>
      </c>
      <c r="N1425" s="103">
        <f>N1415+N1418+N1419+N1421</f>
        <v>0</v>
      </c>
      <c r="O1425" s="103">
        <f>O1415+O1418+O1419+O1421</f>
        <v>0</v>
      </c>
      <c r="P1425" s="103">
        <f>P1415+P1418+P1419+P1421</f>
        <v>0</v>
      </c>
      <c r="Q1425" s="23"/>
      <c r="R1425" s="104" t="s">
        <v>20</v>
      </c>
      <c r="S1425" s="92"/>
      <c r="T1425" s="23" t="str">
        <f>IF(COUNTIF('[3]Correpondance  PREPA MARG'!A:A,'Prépa marge'!C1425)=0,IF(U1424="démarque connue (valeur)","",T1424),'Prépa marge'!C1425)</f>
        <v/>
      </c>
      <c r="U1425" s="23" t="str">
        <f t="shared" si="806"/>
        <v/>
      </c>
      <c r="V1425" t="str">
        <f>IF(U1425="","",IF(U1425="CA HT",SUMIF('[3]Correpondance  PREPA MARG'!A:A,'Prépa marge'!T1425,'[3]Correpondance  PREPA MARG'!CO:CO),""))</f>
        <v/>
      </c>
      <c r="W1425" t="str">
        <f t="shared" si="801"/>
        <v/>
      </c>
      <c r="X1425" t="str">
        <f>IF(U1425="","",IF(AND(U1425="Marge ABACO (valeur)",X1419=""),SUMIF('[3]Correpondance  PREPA MARG'!A:A,'Prépa marge'!T1425,'[3]Correpondance  PREPA MARG'!DB:DB),""))</f>
        <v/>
      </c>
      <c r="Y1425" t="str">
        <f>IF(U1425="","",IF(U1425="Frais accessoires",SUMIF('[3]Correpondance  PREPA MARG'!A:A,'Prépa marge'!T1425,'[3]Correpondance  PREPA MARG'!AO:AO),""))</f>
        <v/>
      </c>
      <c r="Z1425" t="str">
        <f>IF(U1425="","",IF(U1425="Cotisation Centrale",SUMIF('[3]Correpondance  PREPA MARG'!A:A,'Prépa marge'!T1425,'[3]Correpondance  PREPA MARG'!BO:BO),""))</f>
        <v/>
      </c>
      <c r="AA1425" t="str">
        <f>IF(U1425="","",IF(U1425="CA HT REEL",SUMIF('[3]Correpondance  PREPA MARG'!A:A,'Prépa marge'!T1425,'[3]Correpondance  PREPA MARG'!AB:AB),""))</f>
        <v/>
      </c>
      <c r="AB1425" t="str">
        <f>IF(U1425="","",IF(U1425="CAMV REEL",SUMIF('[3]Correpondance  PREPA MARG'!A:A,'Prépa marge'!T1425,'[3]Correpondance  PREPA MARG'!BB:BB),""))</f>
        <v/>
      </c>
      <c r="AC1425" t="str">
        <f>IF(U1425="","",IF(U1425="démarque connue (valeur)",SUMIF('[3]Correpondance  PREPA MARG'!A:A,'Prépa marge'!T1425,'[3]Correpondance  PREPA MARG'!DO:DO),""))</f>
        <v/>
      </c>
      <c r="AD1425" s="2" t="str">
        <f t="shared" si="804"/>
        <v/>
      </c>
      <c r="AF1425" t="s">
        <v>20</v>
      </c>
    </row>
    <row r="1426" spans="1:32">
      <c r="A1426" s="23"/>
      <c r="B1426" s="23"/>
      <c r="C1426" s="23"/>
      <c r="D1426" s="23"/>
      <c r="E1426" s="23"/>
      <c r="F1426" s="23"/>
      <c r="G1426" s="23"/>
      <c r="H1426" s="23"/>
      <c r="I1426" s="23"/>
      <c r="J1426" s="23"/>
      <c r="K1426" s="23"/>
      <c r="L1426" s="23"/>
      <c r="M1426" s="23"/>
      <c r="N1426" s="23"/>
      <c r="O1426" s="23"/>
      <c r="P1426" s="23"/>
      <c r="Q1426" s="23"/>
      <c r="R1426" s="29" t="s">
        <v>20</v>
      </c>
      <c r="S1426" s="23"/>
      <c r="T1426" s="23" t="str">
        <f>IF(COUNTIF('[3]Correpondance  PREPA MARG'!A:A,'Prépa marge'!C1426)=0,IF(U1425="démarque connue (valeur)","",T1425),'Prépa marge'!C1426)</f>
        <v/>
      </c>
      <c r="U1426" s="23" t="str">
        <f t="shared" si="806"/>
        <v/>
      </c>
      <c r="V1426" t="str">
        <f>IF(U1426="","",IF(U1426="CA HT",SUMIF('[3]Correpondance  PREPA MARG'!A:A,'Prépa marge'!T1426,'[3]Correpondance  PREPA MARG'!CO:CO),""))</f>
        <v/>
      </c>
      <c r="W1426" t="str">
        <f t="shared" si="801"/>
        <v/>
      </c>
      <c r="X1426" t="str">
        <f>IF(U1426="","",IF(AND(U1426="Marge ABACO (valeur)",X1420=""),SUMIF('[3]Correpondance  PREPA MARG'!A:A,'Prépa marge'!T1426,'[3]Correpondance  PREPA MARG'!DB:DB),""))</f>
        <v/>
      </c>
      <c r="Y1426" t="str">
        <f>IF(U1426="","",IF(U1426="Frais accessoires",SUMIF('[3]Correpondance  PREPA MARG'!A:A,'Prépa marge'!T1426,'[3]Correpondance  PREPA MARG'!AO:AO),""))</f>
        <v/>
      </c>
      <c r="Z1426" t="str">
        <f>IF(U1426="","",IF(U1426="Cotisation Centrale",SUMIF('[3]Correpondance  PREPA MARG'!A:A,'Prépa marge'!T1426,'[3]Correpondance  PREPA MARG'!BO:BO),""))</f>
        <v/>
      </c>
      <c r="AA1426" t="str">
        <f>IF(U1426="","",IF(U1426="CA HT REEL",SUMIF('[3]Correpondance  PREPA MARG'!A:A,'Prépa marge'!T1426,'[3]Correpondance  PREPA MARG'!AB:AB),""))</f>
        <v/>
      </c>
      <c r="AB1426" t="str">
        <f>IF(U1426="","",IF(U1426="CAMV REEL",SUMIF('[3]Correpondance  PREPA MARG'!A:A,'Prépa marge'!T1426,'[3]Correpondance  PREPA MARG'!BB:BB),""))</f>
        <v/>
      </c>
      <c r="AC1426" t="str">
        <f>IF(U1426="","",IF(U1426="démarque connue (valeur)",SUMIF('[3]Correpondance  PREPA MARG'!A:A,'Prépa marge'!T1426,'[3]Correpondance  PREPA MARG'!DO:DO),""))</f>
        <v/>
      </c>
      <c r="AD1426" s="2" t="str">
        <f t="shared" si="804"/>
        <v/>
      </c>
      <c r="AF1426" t="s">
        <v>20</v>
      </c>
    </row>
    <row r="1427" spans="1:32">
      <c r="A1427" s="23"/>
      <c r="B1427" s="23"/>
      <c r="C1427" s="30" t="s">
        <v>39</v>
      </c>
      <c r="D1427" s="105"/>
      <c r="E1427" s="105"/>
      <c r="F1427" s="105"/>
      <c r="G1427" s="105"/>
      <c r="H1427" s="105"/>
      <c r="I1427" s="105"/>
      <c r="J1427" s="105"/>
      <c r="K1427" s="105"/>
      <c r="L1427" s="105"/>
      <c r="M1427" s="105"/>
      <c r="N1427" s="105"/>
      <c r="O1427" s="105"/>
      <c r="P1427" s="32"/>
      <c r="Q1427" s="23"/>
      <c r="R1427" s="33" t="s">
        <v>20</v>
      </c>
      <c r="S1427" s="92"/>
      <c r="T1427" s="23" t="str">
        <f>IF(COUNTIF('[3]Correpondance  PREPA MARG'!A:A,'Prépa marge'!C1427)=0,IF(U1426="démarque connue (valeur)","",T1426),'Prépa marge'!C1427)</f>
        <v/>
      </c>
      <c r="U1427" s="23" t="str">
        <f t="shared" si="806"/>
        <v/>
      </c>
      <c r="V1427" t="str">
        <f>IF(U1427="","",IF(U1427="CA HT",SUMIF('[3]Correpondance  PREPA MARG'!A:A,'Prépa marge'!T1427,'[3]Correpondance  PREPA MARG'!CO:CO),""))</f>
        <v/>
      </c>
      <c r="W1427" t="str">
        <f t="shared" si="801"/>
        <v/>
      </c>
      <c r="X1427" t="str">
        <f>IF(U1427="","",IF(AND(U1427="Marge ABACO (valeur)",X1421=""),SUMIF('[3]Correpondance  PREPA MARG'!A:A,'Prépa marge'!T1427,'[3]Correpondance  PREPA MARG'!DB:DB),""))</f>
        <v/>
      </c>
      <c r="Y1427" t="str">
        <f>IF(U1427="","",IF(U1427="Frais accessoires",SUMIF('[3]Correpondance  PREPA MARG'!A:A,'Prépa marge'!T1427,'[3]Correpondance  PREPA MARG'!AO:AO),""))</f>
        <v/>
      </c>
      <c r="Z1427" t="str">
        <f>IF(U1427="","",IF(U1427="Cotisation Centrale",SUMIF('[3]Correpondance  PREPA MARG'!A:A,'Prépa marge'!T1427,'[3]Correpondance  PREPA MARG'!BO:BO),""))</f>
        <v/>
      </c>
      <c r="AA1427" t="str">
        <f>IF(U1427="","",IF(U1427="CA HT REEL",SUMIF('[3]Correpondance  PREPA MARG'!A:A,'Prépa marge'!T1427,'[3]Correpondance  PREPA MARG'!AB:AB),""))</f>
        <v/>
      </c>
      <c r="AB1427" t="str">
        <f>IF(U1427="","",IF(U1427="CAMV REEL",SUMIF('[3]Correpondance  PREPA MARG'!A:A,'Prépa marge'!T1427,'[3]Correpondance  PREPA MARG'!BB:BB),""))</f>
        <v/>
      </c>
      <c r="AC1427" t="str">
        <f>IF(U1427="","",IF(U1427="démarque connue (valeur)",SUMIF('[3]Correpondance  PREPA MARG'!A:A,'Prépa marge'!T1427,'[3]Correpondance  PREPA MARG'!DO:DO),""))</f>
        <v/>
      </c>
      <c r="AD1427" s="2" t="str">
        <f t="shared" si="804"/>
        <v/>
      </c>
      <c r="AF1427" t="s">
        <v>20</v>
      </c>
    </row>
    <row r="1428" spans="1:32">
      <c r="A1428" s="23"/>
      <c r="B1428" s="23"/>
      <c r="C1428" s="106" t="s">
        <v>40</v>
      </c>
      <c r="D1428" s="107">
        <f t="shared" ref="D1428:L1428" si="812">IF(D1407&lt;&gt;0,D1423/D1407,0)</f>
        <v>0</v>
      </c>
      <c r="E1428" s="107">
        <f t="shared" si="812"/>
        <v>0</v>
      </c>
      <c r="F1428" s="107">
        <f t="shared" si="812"/>
        <v>0</v>
      </c>
      <c r="G1428" s="107">
        <f t="shared" si="812"/>
        <v>0</v>
      </c>
      <c r="H1428" s="107">
        <f t="shared" si="812"/>
        <v>0</v>
      </c>
      <c r="I1428" s="107">
        <f t="shared" si="812"/>
        <v>0</v>
      </c>
      <c r="J1428" s="107">
        <f t="shared" si="812"/>
        <v>0</v>
      </c>
      <c r="K1428" s="107">
        <f t="shared" si="812"/>
        <v>0</v>
      </c>
      <c r="L1428" s="107">
        <f t="shared" si="812"/>
        <v>0</v>
      </c>
      <c r="M1428" s="107">
        <f>IF(M1407&lt;&gt;0,M1423/M1407,0)</f>
        <v>0</v>
      </c>
      <c r="N1428" s="107">
        <f>IF(N1407&lt;&gt;0,N1423/N1407,0)</f>
        <v>0</v>
      </c>
      <c r="O1428" s="107">
        <f>IF(O1407&lt;&gt;0,O1423/O1407,0)</f>
        <v>0</v>
      </c>
      <c r="P1428" s="107">
        <f>IF(P1407&lt;&gt;0,P1423/P1407,0)</f>
        <v>0</v>
      </c>
      <c r="Q1428" s="23"/>
      <c r="R1428" s="108" t="s">
        <v>20</v>
      </c>
      <c r="S1428" s="92"/>
      <c r="T1428" s="23" t="str">
        <f>IF(COUNTIF('[3]Correpondance  PREPA MARG'!A:A,'Prépa marge'!C1428)=0,IF(U1427="démarque connue (valeur)","",T1427),'Prépa marge'!C1428)</f>
        <v/>
      </c>
      <c r="U1428" s="23" t="str">
        <f t="shared" si="806"/>
        <v/>
      </c>
      <c r="V1428" t="str">
        <f>IF(U1428="","",IF(U1428="CA HT",SUMIF('[3]Correpondance  PREPA MARG'!A:A,'Prépa marge'!T1428,'[3]Correpondance  PREPA MARG'!CO:CO),""))</f>
        <v/>
      </c>
      <c r="W1428" t="str">
        <f t="shared" si="801"/>
        <v/>
      </c>
      <c r="X1428" t="str">
        <f>IF(U1428="","",IF(AND(U1428="Marge ABACO (valeur)",X1422=""),SUMIF('[3]Correpondance  PREPA MARG'!A:A,'Prépa marge'!T1428,'[3]Correpondance  PREPA MARG'!DB:DB),""))</f>
        <v/>
      </c>
      <c r="Y1428" t="str">
        <f>IF(U1428="","",IF(U1428="Frais accessoires",SUMIF('[3]Correpondance  PREPA MARG'!A:A,'Prépa marge'!T1428,'[3]Correpondance  PREPA MARG'!AO:AO),""))</f>
        <v/>
      </c>
      <c r="Z1428" t="str">
        <f>IF(U1428="","",IF(U1428="Cotisation Centrale",SUMIF('[3]Correpondance  PREPA MARG'!A:A,'Prépa marge'!T1428,'[3]Correpondance  PREPA MARG'!BO:BO),""))</f>
        <v/>
      </c>
      <c r="AA1428" t="str">
        <f>IF(U1428="","",IF(U1428="CA HT REEL",SUMIF('[3]Correpondance  PREPA MARG'!A:A,'Prépa marge'!T1428,'[3]Correpondance  PREPA MARG'!AB:AB),""))</f>
        <v/>
      </c>
      <c r="AB1428" t="str">
        <f>IF(U1428="","",IF(U1428="CAMV REEL",SUMIF('[3]Correpondance  PREPA MARG'!A:A,'Prépa marge'!T1428,'[3]Correpondance  PREPA MARG'!BB:BB),""))</f>
        <v/>
      </c>
      <c r="AC1428" t="str">
        <f>IF(U1428="","",IF(U1428="démarque connue (valeur)",SUMIF('[3]Correpondance  PREPA MARG'!A:A,'Prépa marge'!T1428,'[3]Correpondance  PREPA MARG'!DO:DO),""))</f>
        <v/>
      </c>
      <c r="AD1428" s="2" t="str">
        <f t="shared" si="804"/>
        <v/>
      </c>
      <c r="AF1428" t="s">
        <v>20</v>
      </c>
    </row>
    <row r="1429" spans="1:32">
      <c r="A1429" s="23"/>
      <c r="B1429" s="23"/>
      <c r="C1429" s="109" t="s">
        <v>41</v>
      </c>
      <c r="D1429" s="110">
        <f>D1423</f>
        <v>0</v>
      </c>
      <c r="E1429" s="110">
        <f t="shared" ref="E1429:L1429" si="813">D1429+E1423</f>
        <v>0</v>
      </c>
      <c r="F1429" s="110">
        <f t="shared" si="813"/>
        <v>0</v>
      </c>
      <c r="G1429" s="110">
        <f t="shared" si="813"/>
        <v>0</v>
      </c>
      <c r="H1429" s="110">
        <f t="shared" si="813"/>
        <v>0</v>
      </c>
      <c r="I1429" s="110">
        <f t="shared" si="813"/>
        <v>0</v>
      </c>
      <c r="J1429" s="110">
        <f t="shared" si="813"/>
        <v>0</v>
      </c>
      <c r="K1429" s="110">
        <f t="shared" si="813"/>
        <v>0</v>
      </c>
      <c r="L1429" s="110">
        <f t="shared" si="813"/>
        <v>0</v>
      </c>
      <c r="M1429" s="110">
        <f>L1429+M1423</f>
        <v>0</v>
      </c>
      <c r="N1429" s="110">
        <f>M1429+N1423</f>
        <v>0</v>
      </c>
      <c r="O1429" s="110">
        <f>N1429+O1423</f>
        <v>0</v>
      </c>
      <c r="P1429" s="111"/>
      <c r="Q1429" s="23"/>
      <c r="R1429" s="112" t="s">
        <v>20</v>
      </c>
      <c r="S1429" s="92"/>
      <c r="T1429" s="23" t="str">
        <f>IF(COUNTIF('[3]Correpondance  PREPA MARG'!A:A,'Prépa marge'!C1429)=0,IF(U1428="démarque connue (valeur)","",T1428),'Prépa marge'!C1429)</f>
        <v/>
      </c>
      <c r="U1429" s="23" t="str">
        <f t="shared" si="806"/>
        <v/>
      </c>
      <c r="V1429" t="str">
        <f>IF(U1429="","",IF(U1429="CA HT",SUMIF('[3]Correpondance  PREPA MARG'!A:A,'Prépa marge'!T1429,'[3]Correpondance  PREPA MARG'!CO:CO),""))</f>
        <v/>
      </c>
      <c r="W1429" t="str">
        <f t="shared" si="801"/>
        <v/>
      </c>
      <c r="X1429" t="str">
        <f>IF(U1429="","",IF(AND(U1429="Marge ABACO (valeur)",X1423=""),SUMIF('[3]Correpondance  PREPA MARG'!A:A,'Prépa marge'!T1429,'[3]Correpondance  PREPA MARG'!DB:DB),""))</f>
        <v/>
      </c>
      <c r="Y1429" t="str">
        <f>IF(U1429="","",IF(U1429="Frais accessoires",SUMIF('[3]Correpondance  PREPA MARG'!A:A,'Prépa marge'!T1429,'[3]Correpondance  PREPA MARG'!AO:AO),""))</f>
        <v/>
      </c>
      <c r="Z1429" t="str">
        <f>IF(U1429="","",IF(U1429="Cotisation Centrale",SUMIF('[3]Correpondance  PREPA MARG'!A:A,'Prépa marge'!T1429,'[3]Correpondance  PREPA MARG'!BO:BO),""))</f>
        <v/>
      </c>
      <c r="AA1429" t="str">
        <f>IF(U1429="","",IF(U1429="CA HT REEL",SUMIF('[3]Correpondance  PREPA MARG'!A:A,'Prépa marge'!T1429,'[3]Correpondance  PREPA MARG'!AB:AB),""))</f>
        <v/>
      </c>
      <c r="AB1429" t="str">
        <f>IF(U1429="","",IF(U1429="CAMV REEL",SUMIF('[3]Correpondance  PREPA MARG'!A:A,'Prépa marge'!T1429,'[3]Correpondance  PREPA MARG'!BB:BB),""))</f>
        <v/>
      </c>
      <c r="AC1429" t="str">
        <f>IF(U1429="","",IF(U1429="démarque connue (valeur)",SUMIF('[3]Correpondance  PREPA MARG'!A:A,'Prépa marge'!T1429,'[3]Correpondance  PREPA MARG'!DO:DO),""))</f>
        <v/>
      </c>
      <c r="AD1429" s="2" t="str">
        <f t="shared" si="804"/>
        <v/>
      </c>
      <c r="AF1429" t="s">
        <v>20</v>
      </c>
    </row>
    <row r="1430" spans="1:32">
      <c r="A1430" s="23"/>
      <c r="B1430" s="23"/>
      <c r="C1430" s="109" t="s">
        <v>42</v>
      </c>
      <c r="D1430" s="110">
        <f>D1407</f>
        <v>0</v>
      </c>
      <c r="E1430" s="110">
        <f t="shared" ref="E1430:L1430" si="814">D1430+E1407</f>
        <v>0</v>
      </c>
      <c r="F1430" s="110">
        <f t="shared" si="814"/>
        <v>0</v>
      </c>
      <c r="G1430" s="110">
        <f t="shared" si="814"/>
        <v>0</v>
      </c>
      <c r="H1430" s="110">
        <f t="shared" si="814"/>
        <v>0</v>
      </c>
      <c r="I1430" s="110">
        <f t="shared" si="814"/>
        <v>0</v>
      </c>
      <c r="J1430" s="110">
        <f t="shared" si="814"/>
        <v>0</v>
      </c>
      <c r="K1430" s="110">
        <f t="shared" si="814"/>
        <v>0</v>
      </c>
      <c r="L1430" s="110">
        <f t="shared" si="814"/>
        <v>0</v>
      </c>
      <c r="M1430" s="110">
        <f>L1430+M1407</f>
        <v>0</v>
      </c>
      <c r="N1430" s="110">
        <f>M1430+N1407</f>
        <v>0</v>
      </c>
      <c r="O1430" s="110">
        <f>N1430+O1407</f>
        <v>0</v>
      </c>
      <c r="P1430" s="111"/>
      <c r="Q1430" s="23"/>
      <c r="R1430" s="112" t="s">
        <v>20</v>
      </c>
      <c r="S1430" s="92"/>
      <c r="T1430" s="23" t="str">
        <f>IF(COUNTIF('[3]Correpondance  PREPA MARG'!A:A,'Prépa marge'!C1430)=0,IF(U1429="démarque connue (valeur)","",T1429),'Prépa marge'!C1430)</f>
        <v/>
      </c>
      <c r="U1430" s="23" t="str">
        <f t="shared" si="806"/>
        <v/>
      </c>
      <c r="V1430" t="str">
        <f>IF(U1430="","",IF(U1430="CA HT",SUMIF('[3]Correpondance  PREPA MARG'!A:A,'Prépa marge'!T1430,'[3]Correpondance  PREPA MARG'!CO:CO),""))</f>
        <v/>
      </c>
      <c r="W1430" t="str">
        <f t="shared" si="801"/>
        <v/>
      </c>
      <c r="X1430" t="str">
        <f>IF(U1430="","",IF(AND(U1430="Marge ABACO (valeur)",X1424=""),SUMIF('[3]Correpondance  PREPA MARG'!A:A,'Prépa marge'!T1430,'[3]Correpondance  PREPA MARG'!DB:DB),""))</f>
        <v/>
      </c>
      <c r="Y1430" t="str">
        <f>IF(U1430="","",IF(U1430="Frais accessoires",SUMIF('[3]Correpondance  PREPA MARG'!A:A,'Prépa marge'!T1430,'[3]Correpondance  PREPA MARG'!AO:AO),""))</f>
        <v/>
      </c>
      <c r="Z1430" t="str">
        <f>IF(U1430="","",IF(U1430="Cotisation Centrale",SUMIF('[3]Correpondance  PREPA MARG'!A:A,'Prépa marge'!T1430,'[3]Correpondance  PREPA MARG'!BO:BO),""))</f>
        <v/>
      </c>
      <c r="AA1430" t="str">
        <f>IF(U1430="","",IF(U1430="CA HT REEL",SUMIF('[3]Correpondance  PREPA MARG'!A:A,'Prépa marge'!T1430,'[3]Correpondance  PREPA MARG'!AB:AB),""))</f>
        <v/>
      </c>
      <c r="AB1430" t="str">
        <f>IF(U1430="","",IF(U1430="CAMV REEL",SUMIF('[3]Correpondance  PREPA MARG'!A:A,'Prépa marge'!T1430,'[3]Correpondance  PREPA MARG'!BB:BB),""))</f>
        <v/>
      </c>
      <c r="AC1430" t="str">
        <f>IF(U1430="","",IF(U1430="démarque connue (valeur)",SUMIF('[3]Correpondance  PREPA MARG'!A:A,'Prépa marge'!T1430,'[3]Correpondance  PREPA MARG'!DO:DO),""))</f>
        <v/>
      </c>
      <c r="AD1430" s="2" t="str">
        <f t="shared" si="804"/>
        <v/>
      </c>
      <c r="AF1430" t="s">
        <v>20</v>
      </c>
    </row>
    <row r="1431" spans="1:32" ht="15.75" thickBot="1">
      <c r="A1431" s="23"/>
      <c r="B1431" s="23"/>
      <c r="C1431" s="113" t="s">
        <v>43</v>
      </c>
      <c r="D1431" s="114">
        <f>D1428</f>
        <v>0</v>
      </c>
      <c r="E1431" s="114">
        <f t="shared" ref="E1431:L1431" si="815">IF(E1407&lt;&gt;0,E1429/E1430,0)</f>
        <v>0</v>
      </c>
      <c r="F1431" s="114">
        <f t="shared" si="815"/>
        <v>0</v>
      </c>
      <c r="G1431" s="114">
        <f t="shared" si="815"/>
        <v>0</v>
      </c>
      <c r="H1431" s="114">
        <f t="shared" si="815"/>
        <v>0</v>
      </c>
      <c r="I1431" s="114">
        <f t="shared" si="815"/>
        <v>0</v>
      </c>
      <c r="J1431" s="114">
        <f t="shared" si="815"/>
        <v>0</v>
      </c>
      <c r="K1431" s="114">
        <f t="shared" si="815"/>
        <v>0</v>
      </c>
      <c r="L1431" s="114">
        <f t="shared" si="815"/>
        <v>0</v>
      </c>
      <c r="M1431" s="114">
        <f>IF(M1407&lt;&gt;0,M1429/M1430,0)</f>
        <v>0</v>
      </c>
      <c r="N1431" s="114">
        <f>IF(N1407&lt;&gt;0,N1429/N1430,0)</f>
        <v>0</v>
      </c>
      <c r="O1431" s="114">
        <f>IF(O1407&lt;&gt;0,O1429/O1430,0)</f>
        <v>0</v>
      </c>
      <c r="P1431" s="115"/>
      <c r="Q1431" s="23"/>
      <c r="R1431" s="116" t="s">
        <v>20</v>
      </c>
      <c r="S1431" s="92"/>
      <c r="T1431" s="23" t="str">
        <f>IF(COUNTIF('[3]Correpondance  PREPA MARG'!A:A,'Prépa marge'!C1431)=0,IF(U1430="démarque connue (valeur)","",T1430),'Prépa marge'!C1431)</f>
        <v/>
      </c>
      <c r="U1431" s="23" t="str">
        <f t="shared" si="806"/>
        <v/>
      </c>
      <c r="V1431" t="str">
        <f>IF(U1431="","",IF(U1431="CA HT",SUMIF('[3]Correpondance  PREPA MARG'!A:A,'Prépa marge'!T1431,'[3]Correpondance  PREPA MARG'!CO:CO),""))</f>
        <v/>
      </c>
      <c r="W1431" t="str">
        <f t="shared" si="801"/>
        <v/>
      </c>
      <c r="X1431" t="str">
        <f>IF(U1431="","",IF(AND(U1431="Marge ABACO (valeur)",X1425=""),SUMIF('[3]Correpondance  PREPA MARG'!A:A,'Prépa marge'!T1431,'[3]Correpondance  PREPA MARG'!DB:DB),""))</f>
        <v/>
      </c>
      <c r="Y1431" t="str">
        <f>IF(U1431="","",IF(U1431="Frais accessoires",SUMIF('[3]Correpondance  PREPA MARG'!A:A,'Prépa marge'!T1431,'[3]Correpondance  PREPA MARG'!AO:AO),""))</f>
        <v/>
      </c>
      <c r="Z1431" t="str">
        <f>IF(U1431="","",IF(U1431="Cotisation Centrale",SUMIF('[3]Correpondance  PREPA MARG'!A:A,'Prépa marge'!T1431,'[3]Correpondance  PREPA MARG'!BO:BO),""))</f>
        <v/>
      </c>
      <c r="AA1431" t="str">
        <f>IF(U1431="","",IF(U1431="CA HT REEL",SUMIF('[3]Correpondance  PREPA MARG'!A:A,'Prépa marge'!T1431,'[3]Correpondance  PREPA MARG'!AB:AB),""))</f>
        <v/>
      </c>
      <c r="AB1431" t="str">
        <f>IF(U1431="","",IF(U1431="CAMV REEL",SUMIF('[3]Correpondance  PREPA MARG'!A:A,'Prépa marge'!T1431,'[3]Correpondance  PREPA MARG'!BB:BB),""))</f>
        <v/>
      </c>
      <c r="AC1431" t="str">
        <f>IF(U1431="","",IF(U1431="démarque connue (valeur)",SUMIF('[3]Correpondance  PREPA MARG'!A:A,'Prépa marge'!T1431,'[3]Correpondance  PREPA MARG'!DO:DO),""))</f>
        <v/>
      </c>
      <c r="AD1431" s="2" t="str">
        <f t="shared" si="804"/>
        <v/>
      </c>
      <c r="AF1431" t="s">
        <v>20</v>
      </c>
    </row>
    <row r="1432" spans="1:32" ht="15.75" thickBot="1">
      <c r="A1432" s="23"/>
      <c r="B1432" s="23"/>
      <c r="C1432" s="117" t="s">
        <v>44</v>
      </c>
      <c r="D1432" s="118" t="s">
        <v>14</v>
      </c>
      <c r="E1432" s="119" t="s">
        <v>11</v>
      </c>
      <c r="F1432" s="119" t="s">
        <v>11</v>
      </c>
      <c r="G1432" s="119" t="s">
        <v>11</v>
      </c>
      <c r="H1432" s="119" t="s">
        <v>11</v>
      </c>
      <c r="I1432" s="119" t="s">
        <v>11</v>
      </c>
      <c r="J1432" s="119" t="s">
        <v>11</v>
      </c>
      <c r="K1432" s="119" t="s">
        <v>11</v>
      </c>
      <c r="L1432" s="119" t="s">
        <v>11</v>
      </c>
      <c r="M1432" s="119" t="s">
        <v>11</v>
      </c>
      <c r="N1432" s="119" t="s">
        <v>11</v>
      </c>
      <c r="O1432" s="119" t="s">
        <v>11</v>
      </c>
      <c r="P1432" s="120" t="s">
        <v>14</v>
      </c>
      <c r="Q1432" s="23"/>
      <c r="R1432" s="121" t="s">
        <v>20</v>
      </c>
      <c r="S1432" s="92"/>
      <c r="T1432" s="23" t="str">
        <f>IF(COUNTIF('[3]Correpondance  PREPA MARG'!A:A,'Prépa marge'!C1432)=0,IF(U1431="démarque connue (valeur)","",T1431),'Prépa marge'!C1432)</f>
        <v/>
      </c>
      <c r="U1432" s="23" t="str">
        <f t="shared" si="806"/>
        <v/>
      </c>
      <c r="V1432" t="str">
        <f>IF(U1432="","",IF(U1432="CA HT",SUMIF('[3]Correpondance  PREPA MARG'!A:A,'Prépa marge'!T1432,'[3]Correpondance  PREPA MARG'!CO:CO),""))</f>
        <v/>
      </c>
      <c r="W1432" t="str">
        <f t="shared" si="801"/>
        <v/>
      </c>
      <c r="X1432" t="str">
        <f>IF(U1432="","",IF(AND(U1432="Marge ABACO (valeur)",X1426=""),SUMIF('[3]Correpondance  PREPA MARG'!A:A,'Prépa marge'!T1432,'[3]Correpondance  PREPA MARG'!DB:DB),""))</f>
        <v/>
      </c>
      <c r="Y1432" t="str">
        <f>IF(U1432="","",IF(U1432="Frais accessoires",SUMIF('[3]Correpondance  PREPA MARG'!A:A,'Prépa marge'!T1432,'[3]Correpondance  PREPA MARG'!AO:AO),""))</f>
        <v/>
      </c>
      <c r="Z1432" t="str">
        <f>IF(U1432="","",IF(U1432="Cotisation Centrale",SUMIF('[3]Correpondance  PREPA MARG'!A:A,'Prépa marge'!T1432,'[3]Correpondance  PREPA MARG'!BO:BO),""))</f>
        <v/>
      </c>
      <c r="AA1432" t="str">
        <f>IF(U1432="","",IF(U1432="CA HT REEL",SUMIF('[3]Correpondance  PREPA MARG'!A:A,'Prépa marge'!T1432,'[3]Correpondance  PREPA MARG'!AB:AB),""))</f>
        <v/>
      </c>
      <c r="AB1432" t="str">
        <f>IF(U1432="","",IF(U1432="CAMV REEL",SUMIF('[3]Correpondance  PREPA MARG'!A:A,'Prépa marge'!T1432,'[3]Correpondance  PREPA MARG'!BB:BB),""))</f>
        <v/>
      </c>
      <c r="AC1432" t="str">
        <f>IF(U1432="","",IF(U1432="démarque connue (valeur)",SUMIF('[3]Correpondance  PREPA MARG'!A:A,'Prépa marge'!T1432,'[3]Correpondance  PREPA MARG'!DO:DO),""))</f>
        <v/>
      </c>
      <c r="AD1432" s="2" t="str">
        <f t="shared" si="804"/>
        <v/>
      </c>
      <c r="AF1432" t="s">
        <v>20</v>
      </c>
    </row>
    <row r="1433" spans="1:32">
      <c r="A1433" s="23"/>
      <c r="B1433" s="23"/>
      <c r="C1433" s="23"/>
      <c r="D1433" s="23"/>
      <c r="E1433" s="23"/>
      <c r="F1433" s="23"/>
      <c r="G1433" s="23"/>
      <c r="H1433" s="23"/>
      <c r="I1433" s="23"/>
      <c r="J1433" s="23"/>
      <c r="K1433" s="23"/>
      <c r="L1433" s="23"/>
      <c r="M1433" s="23"/>
      <c r="N1433" s="23"/>
      <c r="O1433" s="23"/>
      <c r="P1433" s="23"/>
      <c r="Q1433" s="23"/>
      <c r="R1433" s="29" t="s">
        <v>20</v>
      </c>
      <c r="S1433" s="92"/>
      <c r="T1433" s="23" t="str">
        <f>IF(COUNTIF('[3]Correpondance  PREPA MARG'!A:A,'Prépa marge'!C1433)=0,IF(U1432="démarque connue (valeur)","",T1432),'Prépa marge'!C1433)</f>
        <v/>
      </c>
      <c r="U1433" s="23" t="str">
        <f t="shared" si="806"/>
        <v/>
      </c>
      <c r="V1433" t="str">
        <f>IF(U1433="","",IF(U1433="CA HT",SUMIF('[3]Correpondance  PREPA MARG'!A:A,'Prépa marge'!T1433,'[3]Correpondance  PREPA MARG'!CO:CO),""))</f>
        <v/>
      </c>
      <c r="W1433" t="str">
        <f t="shared" si="801"/>
        <v/>
      </c>
      <c r="X1433" t="str">
        <f>IF(U1433="","",IF(AND(U1433="Marge ABACO (valeur)",X1427=""),SUMIF('[3]Correpondance  PREPA MARG'!A:A,'Prépa marge'!T1433,'[3]Correpondance  PREPA MARG'!DB:DB),""))</f>
        <v/>
      </c>
      <c r="Y1433" t="str">
        <f>IF(U1433="","",IF(U1433="Frais accessoires",SUMIF('[3]Correpondance  PREPA MARG'!A:A,'Prépa marge'!T1433,'[3]Correpondance  PREPA MARG'!AO:AO),""))</f>
        <v/>
      </c>
      <c r="Z1433" t="str">
        <f>IF(U1433="","",IF(U1433="Cotisation Centrale",SUMIF('[3]Correpondance  PREPA MARG'!A:A,'Prépa marge'!T1433,'[3]Correpondance  PREPA MARG'!BO:BO),""))</f>
        <v/>
      </c>
      <c r="AA1433" t="str">
        <f>IF(U1433="","",IF(U1433="CA HT REEL",SUMIF('[3]Correpondance  PREPA MARG'!A:A,'Prépa marge'!T1433,'[3]Correpondance  PREPA MARG'!AB:AB),""))</f>
        <v/>
      </c>
      <c r="AB1433" t="str">
        <f>IF(U1433="","",IF(U1433="CAMV REEL",SUMIF('[3]Correpondance  PREPA MARG'!A:A,'Prépa marge'!T1433,'[3]Correpondance  PREPA MARG'!BB:BB),""))</f>
        <v/>
      </c>
      <c r="AC1433" t="str">
        <f>IF(U1433="","",IF(U1433="démarque connue (valeur)",SUMIF('[3]Correpondance  PREPA MARG'!A:A,'Prépa marge'!T1433,'[3]Correpondance  PREPA MARG'!DO:DO),""))</f>
        <v/>
      </c>
      <c r="AD1433" s="2" t="str">
        <f t="shared" si="804"/>
        <v/>
      </c>
      <c r="AF1433" t="s">
        <v>20</v>
      </c>
    </row>
    <row r="1434" spans="1:32">
      <c r="A1434" s="23"/>
      <c r="B1434" s="23"/>
      <c r="C1434" s="24" t="str">
        <f>[2]Rens!$C$50</f>
        <v>Drive</v>
      </c>
      <c r="D1434" s="26">
        <f>+D1392</f>
        <v>41943</v>
      </c>
      <c r="E1434" s="26">
        <f t="shared" ref="E1434:L1434" si="816">DATE(YEAR(D1434),MONTH(D1434)+2,0)</f>
        <v>41973</v>
      </c>
      <c r="F1434" s="26">
        <f t="shared" si="816"/>
        <v>42004</v>
      </c>
      <c r="G1434" s="26">
        <f t="shared" si="816"/>
        <v>42035</v>
      </c>
      <c r="H1434" s="26">
        <f t="shared" si="816"/>
        <v>42063</v>
      </c>
      <c r="I1434" s="26">
        <f t="shared" si="816"/>
        <v>42094</v>
      </c>
      <c r="J1434" s="26">
        <f t="shared" si="816"/>
        <v>42124</v>
      </c>
      <c r="K1434" s="26">
        <f t="shared" si="816"/>
        <v>42155</v>
      </c>
      <c r="L1434" s="26">
        <f t="shared" si="816"/>
        <v>42185</v>
      </c>
      <c r="M1434" s="26">
        <f>DATE(YEAR(L1434),MONTH(L1434)+2,0)</f>
        <v>42216</v>
      </c>
      <c r="N1434" s="26">
        <f>DATE(YEAR(M1434),MONTH(M1434)+2,0)</f>
        <v>42247</v>
      </c>
      <c r="O1434" s="26">
        <f>DATE(YEAR(N1434),MONTH(N1434)+2,0)</f>
        <v>42277</v>
      </c>
      <c r="P1434" s="27" t="s">
        <v>16</v>
      </c>
      <c r="Q1434" s="23"/>
      <c r="R1434" s="28" t="s">
        <v>20</v>
      </c>
      <c r="S1434" s="23"/>
      <c r="T1434" s="23" t="str">
        <f>IF(COUNTIF('[3]Correpondance  PREPA MARG'!A:A,'Prépa marge'!C1434)=0,IF(U1433="démarque connue (valeur)","",T1433),'Prépa marge'!C1434)</f>
        <v/>
      </c>
      <c r="U1434" s="23" t="str">
        <f t="shared" si="806"/>
        <v/>
      </c>
      <c r="V1434" t="str">
        <f>IF(U1434="","",IF(U1434="CA HT",SUMIF('[3]Correpondance  PREPA MARG'!A:A,'Prépa marge'!T1434,'[3]Correpondance  PREPA MARG'!CO:CO),""))</f>
        <v/>
      </c>
      <c r="W1434" t="str">
        <f t="shared" si="801"/>
        <v/>
      </c>
      <c r="X1434" t="str">
        <f>IF(U1434="","",IF(AND(U1434="Marge ABACO (valeur)",X1428=""),SUMIF('[3]Correpondance  PREPA MARG'!A:A,'Prépa marge'!T1434,'[3]Correpondance  PREPA MARG'!DB:DB),""))</f>
        <v/>
      </c>
      <c r="Y1434" t="str">
        <f>IF(U1434="","",IF(U1434="Frais accessoires",SUMIF('[3]Correpondance  PREPA MARG'!A:A,'Prépa marge'!T1434,'[3]Correpondance  PREPA MARG'!AO:AO),""))</f>
        <v/>
      </c>
      <c r="Z1434" t="str">
        <f>IF(U1434="","",IF(U1434="Cotisation Centrale",SUMIF('[3]Correpondance  PREPA MARG'!A:A,'Prépa marge'!T1434,'[3]Correpondance  PREPA MARG'!BO:BO),""))</f>
        <v/>
      </c>
      <c r="AA1434" t="str">
        <f>IF(U1434="","",IF(U1434="CA HT REEL",SUMIF('[3]Correpondance  PREPA MARG'!A:A,'Prépa marge'!T1434,'[3]Correpondance  PREPA MARG'!AB:AB),""))</f>
        <v/>
      </c>
      <c r="AB1434" t="str">
        <f>IF(U1434="","",IF(U1434="CAMV REEL",SUMIF('[3]Correpondance  PREPA MARG'!A:A,'Prépa marge'!T1434,'[3]Correpondance  PREPA MARG'!BB:BB),""))</f>
        <v/>
      </c>
      <c r="AC1434" t="str">
        <f>IF(U1434="","",IF(U1434="démarque connue (valeur)",SUMIF('[3]Correpondance  PREPA MARG'!A:A,'Prépa marge'!T1434,'[3]Correpondance  PREPA MARG'!DO:DO),""))</f>
        <v/>
      </c>
      <c r="AD1434" s="2" t="str">
        <f t="shared" si="804"/>
        <v/>
      </c>
      <c r="AF1434" t="s">
        <v>20</v>
      </c>
    </row>
    <row r="1435" spans="1:32">
      <c r="A1435" s="23"/>
      <c r="B1435" s="23"/>
      <c r="C1435" s="23"/>
      <c r="D1435" s="23"/>
      <c r="E1435" s="23"/>
      <c r="F1435" s="23"/>
      <c r="G1435" s="23"/>
      <c r="H1435" s="23"/>
      <c r="I1435" s="23"/>
      <c r="J1435" s="23"/>
      <c r="K1435" s="23"/>
      <c r="L1435" s="23"/>
      <c r="M1435" s="23"/>
      <c r="N1435" s="23"/>
      <c r="O1435" s="23"/>
      <c r="P1435" s="23"/>
      <c r="Q1435" s="23"/>
      <c r="R1435" s="29" t="s">
        <v>20</v>
      </c>
      <c r="S1435" s="23"/>
      <c r="T1435" s="23" t="str">
        <f>IF(COUNTIF('[3]Correpondance  PREPA MARG'!A:A,'Prépa marge'!C1435)=0,IF(U1434="démarque connue (valeur)","",T1434),'Prépa marge'!C1435)</f>
        <v/>
      </c>
      <c r="U1435" s="23" t="str">
        <f t="shared" si="806"/>
        <v/>
      </c>
      <c r="V1435" t="str">
        <f>IF(U1435="","",IF(U1435="CA HT",SUMIF('[3]Correpondance  PREPA MARG'!A:A,'Prépa marge'!T1435,'[3]Correpondance  PREPA MARG'!CO:CO),""))</f>
        <v/>
      </c>
      <c r="W1435" t="str">
        <f t="shared" si="801"/>
        <v/>
      </c>
      <c r="X1435" t="str">
        <f>IF(U1435="","",IF(AND(U1435="Marge ABACO (valeur)",X1429=""),SUMIF('[3]Correpondance  PREPA MARG'!A:A,'Prépa marge'!T1435,'[3]Correpondance  PREPA MARG'!DB:DB),""))</f>
        <v/>
      </c>
      <c r="Y1435" t="str">
        <f>IF(U1435="","",IF(U1435="Frais accessoires",SUMIF('[3]Correpondance  PREPA MARG'!A:A,'Prépa marge'!T1435,'[3]Correpondance  PREPA MARG'!AO:AO),""))</f>
        <v/>
      </c>
      <c r="Z1435" t="str">
        <f>IF(U1435="","",IF(U1435="Cotisation Centrale",SUMIF('[3]Correpondance  PREPA MARG'!A:A,'Prépa marge'!T1435,'[3]Correpondance  PREPA MARG'!BO:BO),""))</f>
        <v/>
      </c>
      <c r="AA1435" t="str">
        <f>IF(U1435="","",IF(U1435="CA HT REEL",SUMIF('[3]Correpondance  PREPA MARG'!A:A,'Prépa marge'!T1435,'[3]Correpondance  PREPA MARG'!AB:AB),""))</f>
        <v/>
      </c>
      <c r="AB1435" t="str">
        <f>IF(U1435="","",IF(U1435="CAMV REEL",SUMIF('[3]Correpondance  PREPA MARG'!A:A,'Prépa marge'!T1435,'[3]Correpondance  PREPA MARG'!BB:BB),""))</f>
        <v/>
      </c>
      <c r="AC1435" t="str">
        <f>IF(U1435="","",IF(U1435="démarque connue (valeur)",SUMIF('[3]Correpondance  PREPA MARG'!A:A,'Prépa marge'!T1435,'[3]Correpondance  PREPA MARG'!DO:DO),""))</f>
        <v/>
      </c>
      <c r="AD1435" s="2" t="str">
        <f t="shared" si="804"/>
        <v/>
      </c>
      <c r="AF1435" t="s">
        <v>20</v>
      </c>
    </row>
    <row r="1436" spans="1:32" ht="15.75" thickBot="1">
      <c r="A1436" s="23"/>
      <c r="B1436" s="23"/>
      <c r="C1436" s="30" t="s">
        <v>18</v>
      </c>
      <c r="D1436" s="31"/>
      <c r="E1436" s="31"/>
      <c r="F1436" s="31"/>
      <c r="G1436" s="31"/>
      <c r="H1436" s="31"/>
      <c r="I1436" s="31"/>
      <c r="J1436" s="31"/>
      <c r="K1436" s="31"/>
      <c r="L1436" s="31"/>
      <c r="M1436" s="31"/>
      <c r="N1436" s="31"/>
      <c r="O1436" s="31"/>
      <c r="P1436" s="32"/>
      <c r="Q1436" s="23"/>
      <c r="R1436" s="33" t="s">
        <v>20</v>
      </c>
      <c r="S1436" s="23"/>
      <c r="T1436" s="23" t="str">
        <f>IF(COUNTIF('[3]Correpondance  PREPA MARG'!A:A,'Prépa marge'!C1436)=0,IF(U1435="démarque connue (valeur)","",T1435),'Prépa marge'!C1436)</f>
        <v/>
      </c>
      <c r="U1436" s="23" t="str">
        <f t="shared" si="806"/>
        <v/>
      </c>
      <c r="V1436" t="str">
        <f>IF(U1436="","",IF(U1436="CA HT",SUMIF('[3]Correpondance  PREPA MARG'!A:A,'Prépa marge'!T1436,'[3]Correpondance  PREPA MARG'!CO:CO),""))</f>
        <v/>
      </c>
      <c r="W1436" t="str">
        <f t="shared" si="801"/>
        <v/>
      </c>
      <c r="X1436" t="str">
        <f>IF(U1436="","",IF(AND(U1436="Marge ABACO (valeur)",X1430=""),SUMIF('[3]Correpondance  PREPA MARG'!A:A,'Prépa marge'!T1436,'[3]Correpondance  PREPA MARG'!DB:DB),""))</f>
        <v/>
      </c>
      <c r="Y1436" t="str">
        <f>IF(U1436="","",IF(U1436="Frais accessoires",SUMIF('[3]Correpondance  PREPA MARG'!A:A,'Prépa marge'!T1436,'[3]Correpondance  PREPA MARG'!AO:AO),""))</f>
        <v/>
      </c>
      <c r="Z1436" t="str">
        <f>IF(U1436="","",IF(U1436="Cotisation Centrale",SUMIF('[3]Correpondance  PREPA MARG'!A:A,'Prépa marge'!T1436,'[3]Correpondance  PREPA MARG'!BO:BO),""))</f>
        <v/>
      </c>
      <c r="AA1436" t="str">
        <f>IF(U1436="","",IF(U1436="CA HT REEL",SUMIF('[3]Correpondance  PREPA MARG'!A:A,'Prépa marge'!T1436,'[3]Correpondance  PREPA MARG'!AB:AB),""))</f>
        <v/>
      </c>
      <c r="AB1436" t="str">
        <f>IF(U1436="","",IF(U1436="CAMV REEL",SUMIF('[3]Correpondance  PREPA MARG'!A:A,'Prépa marge'!T1436,'[3]Correpondance  PREPA MARG'!BB:BB),""))</f>
        <v/>
      </c>
      <c r="AC1436" t="str">
        <f>IF(U1436="","",IF(U1436="démarque connue (valeur)",SUMIF('[3]Correpondance  PREPA MARG'!A:A,'Prépa marge'!T1436,'[3]Correpondance  PREPA MARG'!DO:DO),""))</f>
        <v/>
      </c>
      <c r="AD1436" s="2" t="str">
        <f t="shared" si="804"/>
        <v/>
      </c>
      <c r="AF1436" t="s">
        <v>20</v>
      </c>
    </row>
    <row r="1437" spans="1:32">
      <c r="A1437" s="23"/>
      <c r="B1437" s="23"/>
      <c r="C1437" s="34" t="s">
        <v>0</v>
      </c>
      <c r="D1437" s="35"/>
      <c r="E1437" s="36"/>
      <c r="F1437" s="36"/>
      <c r="G1437" s="36"/>
      <c r="H1437" s="36"/>
      <c r="I1437" s="36"/>
      <c r="J1437" s="36"/>
      <c r="K1437" s="36"/>
      <c r="L1437" s="36"/>
      <c r="M1437" s="36"/>
      <c r="N1437" s="36"/>
      <c r="O1437" s="37"/>
      <c r="P1437" s="38">
        <f>SUM(D1437:O1437)</f>
        <v>0</v>
      </c>
      <c r="Q1437" s="23"/>
      <c r="R1437" s="39" t="s">
        <v>20</v>
      </c>
      <c r="S1437" s="23"/>
      <c r="T1437" s="23" t="str">
        <f>IF(COUNTIF('[3]Correpondance  PREPA MARG'!A:A,'Prépa marge'!C1437)=0,IF(U1436="démarque connue (valeur)","",T1436),'Prépa marge'!C1437)</f>
        <v/>
      </c>
      <c r="U1437" s="23" t="str">
        <f t="shared" si="806"/>
        <v>CA HT</v>
      </c>
      <c r="V1437">
        <f>IF(U1437="","",IF(U1437="CA HT",SUMIF('[3]Correpondance  PREPA MARG'!A:A,'Prépa marge'!T1437,'[3]Correpondance  PREPA MARG'!CO:CO),""))</f>
        <v>0</v>
      </c>
      <c r="W1437" t="str">
        <f t="shared" si="801"/>
        <v/>
      </c>
      <c r="X1437" t="str">
        <f>IF(U1437="","",IF(AND(U1437="Marge ABACO (valeur)",X1431=""),SUMIF('[3]Correpondance  PREPA MARG'!A:A,'Prépa marge'!T1437,'[3]Correpondance  PREPA MARG'!DB:DB),""))</f>
        <v/>
      </c>
      <c r="Y1437" t="str">
        <f>IF(U1437="","",IF(U1437="Frais accessoires",SUMIF('[3]Correpondance  PREPA MARG'!A:A,'Prépa marge'!T1437,'[3]Correpondance  PREPA MARG'!AO:AO),""))</f>
        <v/>
      </c>
      <c r="Z1437" t="str">
        <f>IF(U1437="","",IF(U1437="Cotisation Centrale",SUMIF('[3]Correpondance  PREPA MARG'!A:A,'Prépa marge'!T1437,'[3]Correpondance  PREPA MARG'!BO:BO),""))</f>
        <v/>
      </c>
      <c r="AA1437" t="str">
        <f>IF(U1437="","",IF(U1437="CA HT REEL",SUMIF('[3]Correpondance  PREPA MARG'!A:A,'Prépa marge'!T1437,'[3]Correpondance  PREPA MARG'!AB:AB),""))</f>
        <v/>
      </c>
      <c r="AB1437" t="str">
        <f>IF(U1437="","",IF(U1437="CAMV REEL",SUMIF('[3]Correpondance  PREPA MARG'!A:A,'Prépa marge'!T1437,'[3]Correpondance  PREPA MARG'!BB:BB),""))</f>
        <v/>
      </c>
      <c r="AC1437" t="str">
        <f>IF(U1437="","",IF(U1437="démarque connue (valeur)",SUMIF('[3]Correpondance  PREPA MARG'!A:A,'Prépa marge'!T1437,'[3]Correpondance  PREPA MARG'!DO:DO),""))</f>
        <v/>
      </c>
      <c r="AD1437" s="2" t="str">
        <f t="shared" si="804"/>
        <v/>
      </c>
      <c r="AF1437" t="s">
        <v>20</v>
      </c>
    </row>
    <row r="1438" spans="1:32" ht="15.75" thickBot="1">
      <c r="A1438" s="23"/>
      <c r="B1438" s="23"/>
      <c r="C1438" s="40" t="s">
        <v>1</v>
      </c>
      <c r="D1438" s="41"/>
      <c r="E1438" s="42"/>
      <c r="F1438" s="42"/>
      <c r="G1438" s="42"/>
      <c r="H1438" s="42"/>
      <c r="I1438" s="42"/>
      <c r="J1438" s="42"/>
      <c r="K1438" s="42"/>
      <c r="L1438" s="42"/>
      <c r="M1438" s="42"/>
      <c r="N1438" s="42"/>
      <c r="O1438" s="43"/>
      <c r="P1438" s="44">
        <f>SUM(D1438:O1438)</f>
        <v>0</v>
      </c>
      <c r="Q1438" s="23"/>
      <c r="R1438" s="45" t="s">
        <v>20</v>
      </c>
      <c r="S1438" s="23"/>
      <c r="T1438" s="23" t="str">
        <f>IF(COUNTIF('[3]Correpondance  PREPA MARG'!A:A,'Prépa marge'!C1438)=0,IF(U1437="démarque connue (valeur)","",T1437),'Prépa marge'!C1438)</f>
        <v/>
      </c>
      <c r="U1438" s="23" t="str">
        <f t="shared" si="806"/>
        <v>PRMV ABACO</v>
      </c>
      <c r="V1438" t="str">
        <f>IF(U1438="","",IF(U1438="CA HT",SUMIF('[3]Correpondance  PREPA MARG'!A:A,'Prépa marge'!T1438,'[3]Correpondance  PREPA MARG'!CO:CO),""))</f>
        <v/>
      </c>
      <c r="W1438">
        <f t="shared" si="801"/>
        <v>0</v>
      </c>
      <c r="X1438" t="str">
        <f>IF(U1438="","",IF(AND(U1438="Marge ABACO (valeur)",X1432=""),SUMIF('[3]Correpondance  PREPA MARG'!A:A,'Prépa marge'!T1438,'[3]Correpondance  PREPA MARG'!DB:DB),""))</f>
        <v/>
      </c>
      <c r="Y1438" t="str">
        <f>IF(U1438="","",IF(U1438="Frais accessoires",SUMIF('[3]Correpondance  PREPA MARG'!A:A,'Prépa marge'!T1438,'[3]Correpondance  PREPA MARG'!AO:AO),""))</f>
        <v/>
      </c>
      <c r="Z1438" t="str">
        <f>IF(U1438="","",IF(U1438="Cotisation Centrale",SUMIF('[3]Correpondance  PREPA MARG'!A:A,'Prépa marge'!T1438,'[3]Correpondance  PREPA MARG'!BO:BO),""))</f>
        <v/>
      </c>
      <c r="AA1438" t="str">
        <f>IF(U1438="","",IF(U1438="CA HT REEL",SUMIF('[3]Correpondance  PREPA MARG'!A:A,'Prépa marge'!T1438,'[3]Correpondance  PREPA MARG'!AB:AB),""))</f>
        <v/>
      </c>
      <c r="AB1438" t="str">
        <f>IF(U1438="","",IF(U1438="CAMV REEL",SUMIF('[3]Correpondance  PREPA MARG'!A:A,'Prépa marge'!T1438,'[3]Correpondance  PREPA MARG'!BB:BB),""))</f>
        <v/>
      </c>
      <c r="AC1438" t="str">
        <f>IF(U1438="","",IF(U1438="démarque connue (valeur)",SUMIF('[3]Correpondance  PREPA MARG'!A:A,'Prépa marge'!T1438,'[3]Correpondance  PREPA MARG'!DO:DO),""))</f>
        <v/>
      </c>
      <c r="AD1438" s="2" t="str">
        <f t="shared" si="804"/>
        <v/>
      </c>
      <c r="AF1438" t="s">
        <v>20</v>
      </c>
    </row>
    <row r="1439" spans="1:32">
      <c r="A1439" s="23"/>
      <c r="B1439" s="23"/>
      <c r="C1439" s="46" t="s">
        <v>19</v>
      </c>
      <c r="D1439" s="47">
        <f t="shared" ref="D1439:L1439" si="817">D1437-D1438</f>
        <v>0</v>
      </c>
      <c r="E1439" s="47">
        <f t="shared" si="817"/>
        <v>0</v>
      </c>
      <c r="F1439" s="47">
        <f t="shared" si="817"/>
        <v>0</v>
      </c>
      <c r="G1439" s="47">
        <f t="shared" si="817"/>
        <v>0</v>
      </c>
      <c r="H1439" s="47">
        <f t="shared" si="817"/>
        <v>0</v>
      </c>
      <c r="I1439" s="47">
        <f t="shared" si="817"/>
        <v>0</v>
      </c>
      <c r="J1439" s="47">
        <f t="shared" si="817"/>
        <v>0</v>
      </c>
      <c r="K1439" s="47">
        <f t="shared" si="817"/>
        <v>0</v>
      </c>
      <c r="L1439" s="47">
        <f t="shared" si="817"/>
        <v>0</v>
      </c>
      <c r="M1439" s="47">
        <f>M1437-M1438</f>
        <v>0</v>
      </c>
      <c r="N1439" s="47">
        <f>N1437-N1438</f>
        <v>0</v>
      </c>
      <c r="O1439" s="47">
        <f>O1437-O1438</f>
        <v>0</v>
      </c>
      <c r="P1439" s="48">
        <f>P1437-P1438</f>
        <v>0</v>
      </c>
      <c r="Q1439" s="23"/>
      <c r="R1439" s="49" t="s">
        <v>20</v>
      </c>
      <c r="S1439" s="23"/>
      <c r="T1439" s="23" t="str">
        <f>IF(COUNTIF('[3]Correpondance  PREPA MARG'!A:A,'Prépa marge'!C1439)=0,IF(U1438="démarque connue (valeur)","",T1438),'Prépa marge'!C1439)</f>
        <v/>
      </c>
      <c r="U1439" s="23" t="str">
        <f t="shared" si="806"/>
        <v>Marge ABACO (valeur)</v>
      </c>
      <c r="V1439" t="str">
        <f>IF(U1439="","",IF(U1439="CA HT",SUMIF('[3]Correpondance  PREPA MARG'!A:A,'Prépa marge'!T1439,'[3]Correpondance  PREPA MARG'!CO:CO),""))</f>
        <v/>
      </c>
      <c r="W1439" t="str">
        <f t="shared" si="801"/>
        <v/>
      </c>
      <c r="X1439">
        <f>IF(U1439="","",IF(AND(U1439="Marge ABACO (valeur)",X1433=""),SUMIF('[3]Correpondance  PREPA MARG'!A:A,'Prépa marge'!T1439,'[3]Correpondance  PREPA MARG'!DB:DB),""))</f>
        <v>0</v>
      </c>
      <c r="Y1439" t="str">
        <f>IF(U1439="","",IF(U1439="Frais accessoires",SUMIF('[3]Correpondance  PREPA MARG'!A:A,'Prépa marge'!T1439,'[3]Correpondance  PREPA MARG'!AO:AO),""))</f>
        <v/>
      </c>
      <c r="Z1439" t="str">
        <f>IF(U1439="","",IF(U1439="Cotisation Centrale",SUMIF('[3]Correpondance  PREPA MARG'!A:A,'Prépa marge'!T1439,'[3]Correpondance  PREPA MARG'!BO:BO),""))</f>
        <v/>
      </c>
      <c r="AA1439" t="str">
        <f>IF(U1439="","",IF(U1439="CA HT REEL",SUMIF('[3]Correpondance  PREPA MARG'!A:A,'Prépa marge'!T1439,'[3]Correpondance  PREPA MARG'!AB:AB),""))</f>
        <v/>
      </c>
      <c r="AB1439" t="str">
        <f>IF(U1439="","",IF(U1439="CAMV REEL",SUMIF('[3]Correpondance  PREPA MARG'!A:A,'Prépa marge'!T1439,'[3]Correpondance  PREPA MARG'!BB:BB),""))</f>
        <v/>
      </c>
      <c r="AC1439" t="str">
        <f>IF(U1439="","",IF(U1439="démarque connue (valeur)",SUMIF('[3]Correpondance  PREPA MARG'!A:A,'Prépa marge'!T1439,'[3]Correpondance  PREPA MARG'!DO:DO),""))</f>
        <v/>
      </c>
      <c r="AD1439" s="2" t="str">
        <f t="shared" si="804"/>
        <v/>
      </c>
      <c r="AF1439" t="s">
        <v>20</v>
      </c>
    </row>
    <row r="1440" spans="1:32" ht="15.75" thickBot="1">
      <c r="A1440" s="23"/>
      <c r="B1440" s="23"/>
      <c r="C1440" s="50" t="s">
        <v>21</v>
      </c>
      <c r="D1440" s="51">
        <f t="shared" ref="D1440:L1440" si="818">IF(D1437=0,0,D1439/D1437)</f>
        <v>0</v>
      </c>
      <c r="E1440" s="51">
        <f t="shared" si="818"/>
        <v>0</v>
      </c>
      <c r="F1440" s="51">
        <f t="shared" si="818"/>
        <v>0</v>
      </c>
      <c r="G1440" s="51">
        <f t="shared" si="818"/>
        <v>0</v>
      </c>
      <c r="H1440" s="51">
        <f t="shared" si="818"/>
        <v>0</v>
      </c>
      <c r="I1440" s="51">
        <f t="shared" si="818"/>
        <v>0</v>
      </c>
      <c r="J1440" s="51">
        <f t="shared" si="818"/>
        <v>0</v>
      </c>
      <c r="K1440" s="51">
        <f t="shared" si="818"/>
        <v>0</v>
      </c>
      <c r="L1440" s="51">
        <f t="shared" si="818"/>
        <v>0</v>
      </c>
      <c r="M1440" s="51">
        <f>IF(M1437=0,0,M1439/M1437)</f>
        <v>0</v>
      </c>
      <c r="N1440" s="51">
        <f>IF(N1437=0,0,N1439/N1437)</f>
        <v>0</v>
      </c>
      <c r="O1440" s="51">
        <f>IF(O1437=0,0,O1439/O1437)</f>
        <v>0</v>
      </c>
      <c r="P1440" s="52">
        <f>IF(P1437=0,0,P1439/P1437)</f>
        <v>0</v>
      </c>
      <c r="Q1440" s="23"/>
      <c r="R1440" s="53" t="s">
        <v>20</v>
      </c>
      <c r="S1440" s="23"/>
      <c r="T1440" s="23" t="str">
        <f>IF(COUNTIF('[3]Correpondance  PREPA MARG'!A:A,'Prépa marge'!C1440)=0,IF(U1439="démarque connue (valeur)","",T1439),'Prépa marge'!C1440)</f>
        <v/>
      </c>
      <c r="U1440" s="23" t="str">
        <f t="shared" si="806"/>
        <v/>
      </c>
      <c r="V1440" t="str">
        <f>IF(U1440="","",IF(U1440="CA HT",SUMIF('[3]Correpondance  PREPA MARG'!A:A,'Prépa marge'!T1440,'[3]Correpondance  PREPA MARG'!CO:CO),""))</f>
        <v/>
      </c>
      <c r="W1440" t="str">
        <f t="shared" si="801"/>
        <v/>
      </c>
      <c r="X1440" t="str">
        <f>IF(U1440="","",IF(AND(U1440="Marge ABACO (valeur)",X1434=""),SUMIF('[3]Correpondance  PREPA MARG'!A:A,'Prépa marge'!T1440,'[3]Correpondance  PREPA MARG'!DB:DB),""))</f>
        <v/>
      </c>
      <c r="Y1440" t="str">
        <f>IF(U1440="","",IF(U1440="Frais accessoires",SUMIF('[3]Correpondance  PREPA MARG'!A:A,'Prépa marge'!T1440,'[3]Correpondance  PREPA MARG'!AO:AO),""))</f>
        <v/>
      </c>
      <c r="Z1440" t="str">
        <f>IF(U1440="","",IF(U1440="Cotisation Centrale",SUMIF('[3]Correpondance  PREPA MARG'!A:A,'Prépa marge'!T1440,'[3]Correpondance  PREPA MARG'!BO:BO),""))</f>
        <v/>
      </c>
      <c r="AA1440" t="str">
        <f>IF(U1440="","",IF(U1440="CA HT REEL",SUMIF('[3]Correpondance  PREPA MARG'!A:A,'Prépa marge'!T1440,'[3]Correpondance  PREPA MARG'!AB:AB),""))</f>
        <v/>
      </c>
      <c r="AB1440" t="str">
        <f>IF(U1440="","",IF(U1440="CAMV REEL",SUMIF('[3]Correpondance  PREPA MARG'!A:A,'Prépa marge'!T1440,'[3]Correpondance  PREPA MARG'!BB:BB),""))</f>
        <v/>
      </c>
      <c r="AC1440" t="str">
        <f>IF(U1440="","",IF(U1440="démarque connue (valeur)",SUMIF('[3]Correpondance  PREPA MARG'!A:A,'Prépa marge'!T1440,'[3]Correpondance  PREPA MARG'!DO:DO),""))</f>
        <v/>
      </c>
      <c r="AD1440" s="2" t="str">
        <f t="shared" si="804"/>
        <v/>
      </c>
      <c r="AF1440" t="s">
        <v>20</v>
      </c>
    </row>
    <row r="1441" spans="1:32">
      <c r="A1441" s="23"/>
      <c r="B1441" s="23"/>
      <c r="C1441" s="54" t="s">
        <v>3</v>
      </c>
      <c r="D1441" s="35"/>
      <c r="E1441" s="36"/>
      <c r="F1441" s="36"/>
      <c r="G1441" s="36"/>
      <c r="H1441" s="36"/>
      <c r="I1441" s="55"/>
      <c r="J1441" s="55"/>
      <c r="K1441" s="36"/>
      <c r="L1441" s="36"/>
      <c r="M1441" s="36"/>
      <c r="N1441" s="36"/>
      <c r="O1441" s="37"/>
      <c r="P1441" s="56">
        <f>SUM(D1441:O1441)</f>
        <v>0</v>
      </c>
      <c r="Q1441" s="23"/>
      <c r="R1441" s="57" t="s">
        <v>20</v>
      </c>
      <c r="S1441" s="23"/>
      <c r="T1441" s="23" t="str">
        <f>IF(COUNTIF('[3]Correpondance  PREPA MARG'!A:A,'Prépa marge'!C1441)=0,IF(U1440="démarque connue (valeur)","",T1440),'Prépa marge'!C1441)</f>
        <v/>
      </c>
      <c r="U1441" s="23" t="str">
        <f t="shared" si="806"/>
        <v>Frais accessoires</v>
      </c>
      <c r="V1441" t="str">
        <f>IF(U1441="","",IF(U1441="CA HT",SUMIF('[3]Correpondance  PREPA MARG'!A:A,'Prépa marge'!T1441,'[3]Correpondance  PREPA MARG'!CO:CO),""))</f>
        <v/>
      </c>
      <c r="W1441" t="str">
        <f t="shared" si="801"/>
        <v/>
      </c>
      <c r="X1441" t="str">
        <f>IF(U1441="","",IF(AND(U1441="Marge ABACO (valeur)",X1435=""),SUMIF('[3]Correpondance  PREPA MARG'!A:A,'Prépa marge'!T1441,'[3]Correpondance  PREPA MARG'!DB:DB),""))</f>
        <v/>
      </c>
      <c r="Y1441">
        <f>IF(U1441="","",IF(U1441="Frais accessoires",SUMIF('[3]Correpondance  PREPA MARG'!A:A,'Prépa marge'!T1441,'[3]Correpondance  PREPA MARG'!AO:AO),""))</f>
        <v>0</v>
      </c>
      <c r="Z1441" t="str">
        <f>IF(U1441="","",IF(U1441="Cotisation Centrale",SUMIF('[3]Correpondance  PREPA MARG'!A:A,'Prépa marge'!T1441,'[3]Correpondance  PREPA MARG'!BO:BO),""))</f>
        <v/>
      </c>
      <c r="AA1441" t="str">
        <f>IF(U1441="","",IF(U1441="CA HT REEL",SUMIF('[3]Correpondance  PREPA MARG'!A:A,'Prépa marge'!T1441,'[3]Correpondance  PREPA MARG'!AB:AB),""))</f>
        <v/>
      </c>
      <c r="AB1441" t="str">
        <f>IF(U1441="","",IF(U1441="CAMV REEL",SUMIF('[3]Correpondance  PREPA MARG'!A:A,'Prépa marge'!T1441,'[3]Correpondance  PREPA MARG'!BB:BB),""))</f>
        <v/>
      </c>
      <c r="AC1441" t="str">
        <f>IF(U1441="","",IF(U1441="démarque connue (valeur)",SUMIF('[3]Correpondance  PREPA MARG'!A:A,'Prépa marge'!T1441,'[3]Correpondance  PREPA MARG'!DO:DO),""))</f>
        <v/>
      </c>
      <c r="AD1441" s="2" t="str">
        <f t="shared" si="804"/>
        <v/>
      </c>
      <c r="AF1441" t="s">
        <v>20</v>
      </c>
    </row>
    <row r="1442" spans="1:32" ht="15.75" thickBot="1">
      <c r="A1442" s="23"/>
      <c r="B1442" s="23"/>
      <c r="C1442" s="58" t="s">
        <v>4</v>
      </c>
      <c r="D1442" s="41"/>
      <c r="E1442" s="42"/>
      <c r="F1442" s="42"/>
      <c r="G1442" s="42"/>
      <c r="H1442" s="42"/>
      <c r="I1442" s="42"/>
      <c r="J1442" s="42"/>
      <c r="K1442" s="42"/>
      <c r="L1442" s="42"/>
      <c r="M1442" s="42"/>
      <c r="N1442" s="42"/>
      <c r="O1442" s="43"/>
      <c r="P1442" s="56">
        <f>SUM(D1442:O1442)</f>
        <v>0</v>
      </c>
      <c r="Q1442" s="23"/>
      <c r="R1442" s="57" t="s">
        <v>20</v>
      </c>
      <c r="S1442" s="23"/>
      <c r="T1442" s="23" t="str">
        <f>IF(COUNTIF('[3]Correpondance  PREPA MARG'!A:A,'Prépa marge'!C1442)=0,IF(U1441="démarque connue (valeur)","",T1441),'Prépa marge'!C1442)</f>
        <v/>
      </c>
      <c r="U1442" s="23" t="str">
        <f t="shared" si="806"/>
        <v>Cotisation Centrale</v>
      </c>
      <c r="V1442" t="str">
        <f>IF(U1442="","",IF(U1442="CA HT",SUMIF('[3]Correpondance  PREPA MARG'!A:A,'Prépa marge'!T1442,'[3]Correpondance  PREPA MARG'!CO:CO),""))</f>
        <v/>
      </c>
      <c r="W1442" t="str">
        <f t="shared" si="801"/>
        <v/>
      </c>
      <c r="X1442" t="str">
        <f>IF(U1442="","",IF(AND(U1442="Marge ABACO (valeur)",X1436=""),SUMIF('[3]Correpondance  PREPA MARG'!A:A,'Prépa marge'!T1442,'[3]Correpondance  PREPA MARG'!DB:DB),""))</f>
        <v/>
      </c>
      <c r="Y1442" t="str">
        <f>IF(U1442="","",IF(U1442="Frais accessoires",SUMIF('[3]Correpondance  PREPA MARG'!A:A,'Prépa marge'!T1442,'[3]Correpondance  PREPA MARG'!AO:AO),""))</f>
        <v/>
      </c>
      <c r="Z1442">
        <f>IF(U1442="","",IF(U1442="Cotisation Centrale",SUMIF('[3]Correpondance  PREPA MARG'!A:A,'Prépa marge'!T1442,'[3]Correpondance  PREPA MARG'!BO:BO),""))</f>
        <v>0</v>
      </c>
      <c r="AA1442" t="str">
        <f>IF(U1442="","",IF(U1442="CA HT REEL",SUMIF('[3]Correpondance  PREPA MARG'!A:A,'Prépa marge'!T1442,'[3]Correpondance  PREPA MARG'!AB:AB),""))</f>
        <v/>
      </c>
      <c r="AB1442" t="str">
        <f>IF(U1442="","",IF(U1442="CAMV REEL",SUMIF('[3]Correpondance  PREPA MARG'!A:A,'Prépa marge'!T1442,'[3]Correpondance  PREPA MARG'!BB:BB),""))</f>
        <v/>
      </c>
      <c r="AC1442" t="str">
        <f>IF(U1442="","",IF(U1442="démarque connue (valeur)",SUMIF('[3]Correpondance  PREPA MARG'!A:A,'Prépa marge'!T1442,'[3]Correpondance  PREPA MARG'!DO:DO),""))</f>
        <v/>
      </c>
      <c r="AD1442" s="2" t="str">
        <f t="shared" si="804"/>
        <v/>
      </c>
      <c r="AF1442" t="s">
        <v>20</v>
      </c>
    </row>
    <row r="1443" spans="1:32">
      <c r="A1443" s="23"/>
      <c r="B1443" s="23"/>
      <c r="C1443" s="59" t="s">
        <v>22</v>
      </c>
      <c r="D1443" s="60">
        <f t="shared" ref="D1443:L1443" si="819">IF(D1449&lt;&gt;0,(D1441+D1442)/D1449,0)</f>
        <v>0</v>
      </c>
      <c r="E1443" s="60">
        <f t="shared" si="819"/>
        <v>0</v>
      </c>
      <c r="F1443" s="60">
        <f t="shared" si="819"/>
        <v>0</v>
      </c>
      <c r="G1443" s="60">
        <f t="shared" si="819"/>
        <v>0</v>
      </c>
      <c r="H1443" s="60">
        <f t="shared" si="819"/>
        <v>0</v>
      </c>
      <c r="I1443" s="60">
        <f t="shared" si="819"/>
        <v>0</v>
      </c>
      <c r="J1443" s="60">
        <f t="shared" si="819"/>
        <v>0</v>
      </c>
      <c r="K1443" s="60">
        <f t="shared" si="819"/>
        <v>0</v>
      </c>
      <c r="L1443" s="60">
        <f t="shared" si="819"/>
        <v>0</v>
      </c>
      <c r="M1443" s="60">
        <f>IF(M1449&lt;&gt;0,(M1441+M1442)/M1449,0)</f>
        <v>0</v>
      </c>
      <c r="N1443" s="60">
        <f>IF(N1449&lt;&gt;0,(N1441+N1442)/N1449,0)</f>
        <v>0</v>
      </c>
      <c r="O1443" s="60">
        <f>IF(O1449&lt;&gt;0,(O1441+O1442)/O1449,0)</f>
        <v>0</v>
      </c>
      <c r="P1443" s="61">
        <f>IF(P1449&lt;&gt;0,(P1441+P1442)/P1449,0)</f>
        <v>0</v>
      </c>
      <c r="Q1443" s="23"/>
      <c r="R1443" s="62" t="s">
        <v>20</v>
      </c>
      <c r="S1443" s="23"/>
      <c r="T1443" s="23" t="str">
        <f>IF(COUNTIF('[3]Correpondance  PREPA MARG'!A:A,'Prépa marge'!C1443)=0,IF(U1442="démarque connue (valeur)","",T1442),'Prépa marge'!C1443)</f>
        <v/>
      </c>
      <c r="U1443" s="23" t="str">
        <f t="shared" si="806"/>
        <v/>
      </c>
      <c r="V1443" t="str">
        <f>IF(U1443="","",IF(U1443="CA HT",SUMIF('[3]Correpondance  PREPA MARG'!A:A,'Prépa marge'!T1443,'[3]Correpondance  PREPA MARG'!CO:CO),""))</f>
        <v/>
      </c>
      <c r="W1443" t="str">
        <f t="shared" si="801"/>
        <v/>
      </c>
      <c r="X1443" t="str">
        <f>IF(U1443="","",IF(AND(U1443="Marge ABACO (valeur)",X1437=""),SUMIF('[3]Correpondance  PREPA MARG'!A:A,'Prépa marge'!T1443,'[3]Correpondance  PREPA MARG'!DB:DB),""))</f>
        <v/>
      </c>
      <c r="Y1443" t="str">
        <f>IF(U1443="","",IF(U1443="Frais accessoires",SUMIF('[3]Correpondance  PREPA MARG'!A:A,'Prépa marge'!T1443,'[3]Correpondance  PREPA MARG'!AO:AO),""))</f>
        <v/>
      </c>
      <c r="Z1443" t="str">
        <f>IF(U1443="","",IF(U1443="Cotisation Centrale",SUMIF('[3]Correpondance  PREPA MARG'!A:A,'Prépa marge'!T1443,'[3]Correpondance  PREPA MARG'!BO:BO),""))</f>
        <v/>
      </c>
      <c r="AA1443" t="str">
        <f>IF(U1443="","",IF(U1443="CA HT REEL",SUMIF('[3]Correpondance  PREPA MARG'!A:A,'Prépa marge'!T1443,'[3]Correpondance  PREPA MARG'!AB:AB),""))</f>
        <v/>
      </c>
      <c r="AB1443" t="str">
        <f>IF(U1443="","",IF(U1443="CAMV REEL",SUMIF('[3]Correpondance  PREPA MARG'!A:A,'Prépa marge'!T1443,'[3]Correpondance  PREPA MARG'!BB:BB),""))</f>
        <v/>
      </c>
      <c r="AC1443" t="str">
        <f>IF(U1443="","",IF(U1443="démarque connue (valeur)",SUMIF('[3]Correpondance  PREPA MARG'!A:A,'Prépa marge'!T1443,'[3]Correpondance  PREPA MARG'!DO:DO),""))</f>
        <v/>
      </c>
      <c r="AD1443" s="2" t="str">
        <f t="shared" si="804"/>
        <v/>
      </c>
      <c r="AF1443" t="s">
        <v>20</v>
      </c>
    </row>
    <row r="1444" spans="1:32">
      <c r="A1444" s="23"/>
      <c r="B1444" s="23"/>
      <c r="C1444" s="63" t="s">
        <v>23</v>
      </c>
      <c r="D1444" s="64">
        <f>D1438+D1441+D1442</f>
        <v>0</v>
      </c>
      <c r="E1444" s="64">
        <f t="shared" ref="E1444:L1444" si="820">E1438+E1441+E1442</f>
        <v>0</v>
      </c>
      <c r="F1444" s="64">
        <f t="shared" si="820"/>
        <v>0</v>
      </c>
      <c r="G1444" s="64">
        <f t="shared" si="820"/>
        <v>0</v>
      </c>
      <c r="H1444" s="64">
        <f t="shared" si="820"/>
        <v>0</v>
      </c>
      <c r="I1444" s="64">
        <f t="shared" si="820"/>
        <v>0</v>
      </c>
      <c r="J1444" s="64">
        <f t="shared" si="820"/>
        <v>0</v>
      </c>
      <c r="K1444" s="64">
        <f t="shared" si="820"/>
        <v>0</v>
      </c>
      <c r="L1444" s="64">
        <f t="shared" si="820"/>
        <v>0</v>
      </c>
      <c r="M1444" s="64">
        <f>M1438+M1441+M1442</f>
        <v>0</v>
      </c>
      <c r="N1444" s="64">
        <f>N1438+N1441+N1442</f>
        <v>0</v>
      </c>
      <c r="O1444" s="64">
        <f>O1438+O1441+O1442</f>
        <v>0</v>
      </c>
      <c r="P1444" s="65">
        <f>SUM(D1444:O1444)</f>
        <v>0</v>
      </c>
      <c r="Q1444" s="23"/>
      <c r="R1444" s="66" t="s">
        <v>20</v>
      </c>
      <c r="S1444" s="23"/>
      <c r="T1444" s="23" t="str">
        <f>IF(COUNTIF('[3]Correpondance  PREPA MARG'!A:A,'Prépa marge'!C1444)=0,IF(U1443="démarque connue (valeur)","",T1443),'Prépa marge'!C1444)</f>
        <v/>
      </c>
      <c r="U1444" s="23" t="str">
        <f t="shared" si="806"/>
        <v/>
      </c>
      <c r="V1444" t="str">
        <f>IF(U1444="","",IF(U1444="CA HT",SUMIF('[3]Correpondance  PREPA MARG'!A:A,'Prépa marge'!T1444,'[3]Correpondance  PREPA MARG'!CO:CO),""))</f>
        <v/>
      </c>
      <c r="W1444" t="str">
        <f t="shared" si="801"/>
        <v/>
      </c>
      <c r="X1444" t="str">
        <f>IF(U1444="","",IF(AND(U1444="Marge ABACO (valeur)",X1438=""),SUMIF('[3]Correpondance  PREPA MARG'!A:A,'Prépa marge'!T1444,'[3]Correpondance  PREPA MARG'!DB:DB),""))</f>
        <v/>
      </c>
      <c r="Y1444" t="str">
        <f>IF(U1444="","",IF(U1444="Frais accessoires",SUMIF('[3]Correpondance  PREPA MARG'!A:A,'Prépa marge'!T1444,'[3]Correpondance  PREPA MARG'!AO:AO),""))</f>
        <v/>
      </c>
      <c r="Z1444" t="str">
        <f>IF(U1444="","",IF(U1444="Cotisation Centrale",SUMIF('[3]Correpondance  PREPA MARG'!A:A,'Prépa marge'!T1444,'[3]Correpondance  PREPA MARG'!BO:BO),""))</f>
        <v/>
      </c>
      <c r="AA1444" t="str">
        <f>IF(U1444="","",IF(U1444="CA HT REEL",SUMIF('[3]Correpondance  PREPA MARG'!A:A,'Prépa marge'!T1444,'[3]Correpondance  PREPA MARG'!AB:AB),""))</f>
        <v/>
      </c>
      <c r="AB1444" t="str">
        <f>IF(U1444="","",IF(U1444="CAMV REEL",SUMIF('[3]Correpondance  PREPA MARG'!A:A,'Prépa marge'!T1444,'[3]Correpondance  PREPA MARG'!BB:BB),""))</f>
        <v/>
      </c>
      <c r="AC1444" t="str">
        <f>IF(U1444="","",IF(U1444="démarque connue (valeur)",SUMIF('[3]Correpondance  PREPA MARG'!A:A,'Prépa marge'!T1444,'[3]Correpondance  PREPA MARG'!DO:DO),""))</f>
        <v/>
      </c>
      <c r="AD1444" s="2" t="str">
        <f t="shared" si="804"/>
        <v/>
      </c>
      <c r="AF1444" t="s">
        <v>20</v>
      </c>
    </row>
    <row r="1445" spans="1:32">
      <c r="A1445" s="23"/>
      <c r="B1445" s="23"/>
      <c r="C1445" s="63" t="s">
        <v>19</v>
      </c>
      <c r="D1445" s="64">
        <f t="shared" ref="D1445:L1445" si="821">D1437-D1444</f>
        <v>0</v>
      </c>
      <c r="E1445" s="64">
        <f t="shared" si="821"/>
        <v>0</v>
      </c>
      <c r="F1445" s="64">
        <f t="shared" si="821"/>
        <v>0</v>
      </c>
      <c r="G1445" s="64">
        <f t="shared" si="821"/>
        <v>0</v>
      </c>
      <c r="H1445" s="64">
        <f t="shared" si="821"/>
        <v>0</v>
      </c>
      <c r="I1445" s="64">
        <f t="shared" si="821"/>
        <v>0</v>
      </c>
      <c r="J1445" s="64">
        <f t="shared" si="821"/>
        <v>0</v>
      </c>
      <c r="K1445" s="64">
        <f t="shared" si="821"/>
        <v>0</v>
      </c>
      <c r="L1445" s="64">
        <f t="shared" si="821"/>
        <v>0</v>
      </c>
      <c r="M1445" s="64">
        <f>M1437-M1444</f>
        <v>0</v>
      </c>
      <c r="N1445" s="64">
        <f>N1437-N1444</f>
        <v>0</v>
      </c>
      <c r="O1445" s="64">
        <f>O1437-O1444</f>
        <v>0</v>
      </c>
      <c r="P1445" s="65">
        <f>SUM(D1445:O1445)</f>
        <v>0</v>
      </c>
      <c r="Q1445" s="23"/>
      <c r="R1445" s="66" t="s">
        <v>20</v>
      </c>
      <c r="S1445" s="23"/>
      <c r="T1445" s="23" t="str">
        <f>IF(COUNTIF('[3]Correpondance  PREPA MARG'!A:A,'Prépa marge'!C1445)=0,IF(U1444="démarque connue (valeur)","",T1444),'Prépa marge'!C1445)</f>
        <v/>
      </c>
      <c r="U1445" s="23" t="str">
        <f t="shared" si="806"/>
        <v>Marge ABACO (valeur)</v>
      </c>
      <c r="V1445" t="str">
        <f>IF(U1445="","",IF(U1445="CA HT",SUMIF('[3]Correpondance  PREPA MARG'!A:A,'Prépa marge'!T1445,'[3]Correpondance  PREPA MARG'!CO:CO),""))</f>
        <v/>
      </c>
      <c r="W1445" t="str">
        <f t="shared" si="801"/>
        <v/>
      </c>
      <c r="X1445" t="str">
        <f>IF(U1445="","",IF(AND(U1445="Marge ABACO (valeur)",X1439=""),SUMIF('[3]Correpondance  PREPA MARG'!A:A,'Prépa marge'!T1445,'[3]Correpondance  PREPA MARG'!DB:DB),""))</f>
        <v/>
      </c>
      <c r="Y1445" t="str">
        <f>IF(U1445="","",IF(U1445="Frais accessoires",SUMIF('[3]Correpondance  PREPA MARG'!A:A,'Prépa marge'!T1445,'[3]Correpondance  PREPA MARG'!AO:AO),""))</f>
        <v/>
      </c>
      <c r="Z1445" t="str">
        <f>IF(U1445="","",IF(U1445="Cotisation Centrale",SUMIF('[3]Correpondance  PREPA MARG'!A:A,'Prépa marge'!T1445,'[3]Correpondance  PREPA MARG'!BO:BO),""))</f>
        <v/>
      </c>
      <c r="AA1445" t="str">
        <f>IF(U1445="","",IF(U1445="CA HT REEL",SUMIF('[3]Correpondance  PREPA MARG'!A:A,'Prépa marge'!T1445,'[3]Correpondance  PREPA MARG'!AB:AB),""))</f>
        <v/>
      </c>
      <c r="AB1445" t="str">
        <f>IF(U1445="","",IF(U1445="CAMV REEL",SUMIF('[3]Correpondance  PREPA MARG'!A:A,'Prépa marge'!T1445,'[3]Correpondance  PREPA MARG'!BB:BB),""))</f>
        <v/>
      </c>
      <c r="AC1445" t="str">
        <f>IF(U1445="","",IF(U1445="démarque connue (valeur)",SUMIF('[3]Correpondance  PREPA MARG'!A:A,'Prépa marge'!T1445,'[3]Correpondance  PREPA MARG'!DO:DO),""))</f>
        <v/>
      </c>
      <c r="AD1445" s="2" t="str">
        <f t="shared" si="804"/>
        <v/>
      </c>
      <c r="AF1445" t="s">
        <v>20</v>
      </c>
    </row>
    <row r="1446" spans="1:32">
      <c r="A1446" s="23"/>
      <c r="B1446" s="23"/>
      <c r="C1446" s="50" t="s">
        <v>24</v>
      </c>
      <c r="D1446" s="67">
        <f t="shared" ref="D1446:L1446" si="822">IF(D1437=0,0,D1445/D1437)</f>
        <v>0</v>
      </c>
      <c r="E1446" s="67">
        <f t="shared" si="822"/>
        <v>0</v>
      </c>
      <c r="F1446" s="67">
        <f t="shared" si="822"/>
        <v>0</v>
      </c>
      <c r="G1446" s="67">
        <f t="shared" si="822"/>
        <v>0</v>
      </c>
      <c r="H1446" s="67">
        <f t="shared" si="822"/>
        <v>0</v>
      </c>
      <c r="I1446" s="67">
        <f t="shared" si="822"/>
        <v>0</v>
      </c>
      <c r="J1446" s="67">
        <f t="shared" si="822"/>
        <v>0</v>
      </c>
      <c r="K1446" s="67">
        <f t="shared" si="822"/>
        <v>0</v>
      </c>
      <c r="L1446" s="67">
        <f t="shared" si="822"/>
        <v>0</v>
      </c>
      <c r="M1446" s="67">
        <f>IF(M1437=0,0,M1445/M1437)</f>
        <v>0</v>
      </c>
      <c r="N1446" s="67">
        <f>IF(N1437=0,0,N1445/N1437)</f>
        <v>0</v>
      </c>
      <c r="O1446" s="67">
        <f>IF(O1437=0,0,O1445/O1437)</f>
        <v>0</v>
      </c>
      <c r="P1446" s="67">
        <f>IF(P1437=0,0,P1445/P1437)</f>
        <v>0</v>
      </c>
      <c r="Q1446" s="23"/>
      <c r="R1446" s="68" t="s">
        <v>20</v>
      </c>
      <c r="S1446" s="23"/>
      <c r="T1446" s="23" t="str">
        <f>IF(COUNTIF('[3]Correpondance  PREPA MARG'!A:A,'Prépa marge'!C1446)=0,IF(U1445="démarque connue (valeur)","",T1445),'Prépa marge'!C1446)</f>
        <v/>
      </c>
      <c r="U1446" s="23" t="str">
        <f t="shared" si="806"/>
        <v/>
      </c>
      <c r="V1446" t="str">
        <f>IF(U1446="","",IF(U1446="CA HT",SUMIF('[3]Correpondance  PREPA MARG'!A:A,'Prépa marge'!T1446,'[3]Correpondance  PREPA MARG'!CO:CO),""))</f>
        <v/>
      </c>
      <c r="W1446" t="str">
        <f t="shared" si="801"/>
        <v/>
      </c>
      <c r="X1446" t="str">
        <f>IF(U1446="","",IF(AND(U1446="Marge ABACO (valeur)",X1440=""),SUMIF('[3]Correpondance  PREPA MARG'!A:A,'Prépa marge'!T1446,'[3]Correpondance  PREPA MARG'!DB:DB),""))</f>
        <v/>
      </c>
      <c r="Y1446" t="str">
        <f>IF(U1446="","",IF(U1446="Frais accessoires",SUMIF('[3]Correpondance  PREPA MARG'!A:A,'Prépa marge'!T1446,'[3]Correpondance  PREPA MARG'!AO:AO),""))</f>
        <v/>
      </c>
      <c r="Z1446" t="str">
        <f>IF(U1446="","",IF(U1446="Cotisation Centrale",SUMIF('[3]Correpondance  PREPA MARG'!A:A,'Prépa marge'!T1446,'[3]Correpondance  PREPA MARG'!BO:BO),""))</f>
        <v/>
      </c>
      <c r="AA1446" t="str">
        <f>IF(U1446="","",IF(U1446="CA HT REEL",SUMIF('[3]Correpondance  PREPA MARG'!A:A,'Prépa marge'!T1446,'[3]Correpondance  PREPA MARG'!AB:AB),""))</f>
        <v/>
      </c>
      <c r="AB1446" t="str">
        <f>IF(U1446="","",IF(U1446="CAMV REEL",SUMIF('[3]Correpondance  PREPA MARG'!A:A,'Prépa marge'!T1446,'[3]Correpondance  PREPA MARG'!BB:BB),""))</f>
        <v/>
      </c>
      <c r="AC1446" t="str">
        <f>IF(U1446="","",IF(U1446="démarque connue (valeur)",SUMIF('[3]Correpondance  PREPA MARG'!A:A,'Prépa marge'!T1446,'[3]Correpondance  PREPA MARG'!DO:DO),""))</f>
        <v/>
      </c>
      <c r="AD1446" s="2" t="str">
        <f t="shared" si="804"/>
        <v/>
      </c>
      <c r="AF1446" t="s">
        <v>20</v>
      </c>
    </row>
    <row r="1447" spans="1:32">
      <c r="A1447" s="23"/>
      <c r="B1447" s="23"/>
      <c r="C1447" s="23"/>
      <c r="D1447" s="23"/>
      <c r="E1447" s="23"/>
      <c r="F1447" s="23"/>
      <c r="G1447" s="23"/>
      <c r="H1447" s="23"/>
      <c r="I1447" s="23"/>
      <c r="J1447" s="23"/>
      <c r="K1447" s="23"/>
      <c r="L1447" s="23"/>
      <c r="M1447" s="23"/>
      <c r="N1447" s="23"/>
      <c r="O1447" s="23"/>
      <c r="P1447" s="23"/>
      <c r="Q1447" s="23"/>
      <c r="R1447" s="29" t="s">
        <v>20</v>
      </c>
      <c r="S1447" s="23"/>
      <c r="T1447" s="23" t="str">
        <f>IF(COUNTIF('[3]Correpondance  PREPA MARG'!A:A,'Prépa marge'!C1447)=0,IF(U1446="démarque connue (valeur)","",T1446),'Prépa marge'!C1447)</f>
        <v/>
      </c>
      <c r="U1447" s="23" t="str">
        <f t="shared" si="806"/>
        <v/>
      </c>
      <c r="V1447" t="str">
        <f>IF(U1447="","",IF(U1447="CA HT",SUMIF('[3]Correpondance  PREPA MARG'!A:A,'Prépa marge'!T1447,'[3]Correpondance  PREPA MARG'!CO:CO),""))</f>
        <v/>
      </c>
      <c r="W1447" t="str">
        <f t="shared" si="801"/>
        <v/>
      </c>
      <c r="X1447" t="str">
        <f>IF(U1447="","",IF(AND(U1447="Marge ABACO (valeur)",X1441=""),SUMIF('[3]Correpondance  PREPA MARG'!A:A,'Prépa marge'!T1447,'[3]Correpondance  PREPA MARG'!DB:DB),""))</f>
        <v/>
      </c>
      <c r="Y1447" t="str">
        <f>IF(U1447="","",IF(U1447="Frais accessoires",SUMIF('[3]Correpondance  PREPA MARG'!A:A,'Prépa marge'!T1447,'[3]Correpondance  PREPA MARG'!AO:AO),""))</f>
        <v/>
      </c>
      <c r="Z1447" t="str">
        <f>IF(U1447="","",IF(U1447="Cotisation Centrale",SUMIF('[3]Correpondance  PREPA MARG'!A:A,'Prépa marge'!T1447,'[3]Correpondance  PREPA MARG'!BO:BO),""))</f>
        <v/>
      </c>
      <c r="AA1447" t="str">
        <f>IF(U1447="","",IF(U1447="CA HT REEL",SUMIF('[3]Correpondance  PREPA MARG'!A:A,'Prépa marge'!T1447,'[3]Correpondance  PREPA MARG'!AB:AB),""))</f>
        <v/>
      </c>
      <c r="AB1447" t="str">
        <f>IF(U1447="","",IF(U1447="CAMV REEL",SUMIF('[3]Correpondance  PREPA MARG'!A:A,'Prépa marge'!T1447,'[3]Correpondance  PREPA MARG'!BB:BB),""))</f>
        <v/>
      </c>
      <c r="AC1447" t="str">
        <f>IF(U1447="","",IF(U1447="démarque connue (valeur)",SUMIF('[3]Correpondance  PREPA MARG'!A:A,'Prépa marge'!T1447,'[3]Correpondance  PREPA MARG'!DO:DO),""))</f>
        <v/>
      </c>
      <c r="AD1447" s="2" t="str">
        <f t="shared" si="804"/>
        <v/>
      </c>
      <c r="AF1447" t="s">
        <v>20</v>
      </c>
    </row>
    <row r="1448" spans="1:32" ht="15.75" thickBot="1">
      <c r="A1448" s="23"/>
      <c r="B1448" s="23"/>
      <c r="C1448" s="30" t="s">
        <v>25</v>
      </c>
      <c r="D1448" s="31"/>
      <c r="E1448" s="31"/>
      <c r="F1448" s="31"/>
      <c r="G1448" s="31"/>
      <c r="H1448" s="31"/>
      <c r="I1448" s="31"/>
      <c r="J1448" s="31"/>
      <c r="K1448" s="31"/>
      <c r="L1448" s="31"/>
      <c r="M1448" s="31"/>
      <c r="N1448" s="31"/>
      <c r="O1448" s="31"/>
      <c r="P1448" s="32"/>
      <c r="Q1448" s="23"/>
      <c r="R1448" s="33" t="s">
        <v>20</v>
      </c>
      <c r="S1448" s="23"/>
      <c r="T1448" s="23" t="str">
        <f>IF(COUNTIF('[3]Correpondance  PREPA MARG'!A:A,'Prépa marge'!C1448)=0,IF(U1447="démarque connue (valeur)","",T1447),'Prépa marge'!C1448)</f>
        <v/>
      </c>
      <c r="U1448" s="23" t="str">
        <f t="shared" si="806"/>
        <v/>
      </c>
      <c r="V1448" t="str">
        <f>IF(U1448="","",IF(U1448="CA HT",SUMIF('[3]Correpondance  PREPA MARG'!A:A,'Prépa marge'!T1448,'[3]Correpondance  PREPA MARG'!CO:CO),""))</f>
        <v/>
      </c>
      <c r="W1448" t="str">
        <f t="shared" si="801"/>
        <v/>
      </c>
      <c r="X1448" t="str">
        <f>IF(U1448="","",IF(AND(U1448="Marge ABACO (valeur)",X1442=""),SUMIF('[3]Correpondance  PREPA MARG'!A:A,'Prépa marge'!T1448,'[3]Correpondance  PREPA MARG'!DB:DB),""))</f>
        <v/>
      </c>
      <c r="Y1448" t="str">
        <f>IF(U1448="","",IF(U1448="Frais accessoires",SUMIF('[3]Correpondance  PREPA MARG'!A:A,'Prépa marge'!T1448,'[3]Correpondance  PREPA MARG'!AO:AO),""))</f>
        <v/>
      </c>
      <c r="Z1448" t="str">
        <f>IF(U1448="","",IF(U1448="Cotisation Centrale",SUMIF('[3]Correpondance  PREPA MARG'!A:A,'Prépa marge'!T1448,'[3]Correpondance  PREPA MARG'!BO:BO),""))</f>
        <v/>
      </c>
      <c r="AA1448" t="str">
        <f>IF(U1448="","",IF(U1448="CA HT REEL",SUMIF('[3]Correpondance  PREPA MARG'!A:A,'Prépa marge'!T1448,'[3]Correpondance  PREPA MARG'!AB:AB),""))</f>
        <v/>
      </c>
      <c r="AB1448" t="str">
        <f>IF(U1448="","",IF(U1448="CAMV REEL",SUMIF('[3]Correpondance  PREPA MARG'!A:A,'Prépa marge'!T1448,'[3]Correpondance  PREPA MARG'!BB:BB),""))</f>
        <v/>
      </c>
      <c r="AC1448" t="str">
        <f>IF(U1448="","",IF(U1448="démarque connue (valeur)",SUMIF('[3]Correpondance  PREPA MARG'!A:A,'Prépa marge'!T1448,'[3]Correpondance  PREPA MARG'!DO:DO),""))</f>
        <v/>
      </c>
      <c r="AD1448" s="2" t="str">
        <f t="shared" si="804"/>
        <v/>
      </c>
      <c r="AF1448" t="s">
        <v>20</v>
      </c>
    </row>
    <row r="1449" spans="1:32">
      <c r="A1449" s="23"/>
      <c r="B1449" s="23"/>
      <c r="C1449" s="69" t="s">
        <v>5</v>
      </c>
      <c r="D1449" s="35"/>
      <c r="E1449" s="36"/>
      <c r="F1449" s="36"/>
      <c r="G1449" s="36"/>
      <c r="H1449" s="36"/>
      <c r="I1449" s="36"/>
      <c r="J1449" s="55"/>
      <c r="K1449" s="55"/>
      <c r="L1449" s="55"/>
      <c r="M1449" s="55"/>
      <c r="N1449" s="55"/>
      <c r="O1449" s="70"/>
      <c r="P1449" s="38">
        <f>SUM(D1449:O1449)</f>
        <v>0</v>
      </c>
      <c r="Q1449" s="23"/>
      <c r="R1449" s="39" t="s">
        <v>20</v>
      </c>
      <c r="S1449" s="23"/>
      <c r="T1449" s="23" t="str">
        <f>IF(COUNTIF('[3]Correpondance  PREPA MARG'!A:A,'Prépa marge'!C1449)=0,IF(U1448="démarque connue (valeur)","",T1448),'Prépa marge'!C1449)</f>
        <v/>
      </c>
      <c r="U1449" s="23" t="str">
        <f t="shared" si="806"/>
        <v>CA HT REEL</v>
      </c>
      <c r="V1449" t="str">
        <f>IF(U1449="","",IF(U1449="CA HT",SUMIF('[3]Correpondance  PREPA MARG'!A:A,'Prépa marge'!T1449,'[3]Correpondance  PREPA MARG'!CO:CO),""))</f>
        <v/>
      </c>
      <c r="W1449" t="str">
        <f t="shared" si="801"/>
        <v/>
      </c>
      <c r="X1449" t="str">
        <f>IF(U1449="","",IF(AND(U1449="Marge ABACO (valeur)",X1443=""),SUMIF('[3]Correpondance  PREPA MARG'!A:A,'Prépa marge'!T1449,'[3]Correpondance  PREPA MARG'!DB:DB),""))</f>
        <v/>
      </c>
      <c r="Y1449" t="str">
        <f>IF(U1449="","",IF(U1449="Frais accessoires",SUMIF('[3]Correpondance  PREPA MARG'!A:A,'Prépa marge'!T1449,'[3]Correpondance  PREPA MARG'!AO:AO),""))</f>
        <v/>
      </c>
      <c r="Z1449" t="str">
        <f>IF(U1449="","",IF(U1449="Cotisation Centrale",SUMIF('[3]Correpondance  PREPA MARG'!A:A,'Prépa marge'!T1449,'[3]Correpondance  PREPA MARG'!BO:BO),""))</f>
        <v/>
      </c>
      <c r="AA1449">
        <f>IF(U1449="","",IF(U1449="CA HT REEL",SUMIF('[3]Correpondance  PREPA MARG'!A:A,'Prépa marge'!T1449,'[3]Correpondance  PREPA MARG'!AB:AB),""))</f>
        <v>0</v>
      </c>
      <c r="AB1449" t="str">
        <f>IF(U1449="","",IF(U1449="CAMV REEL",SUMIF('[3]Correpondance  PREPA MARG'!A:A,'Prépa marge'!T1449,'[3]Correpondance  PREPA MARG'!BB:BB),""))</f>
        <v/>
      </c>
      <c r="AC1449" t="str">
        <f>IF(U1449="","",IF(U1449="démarque connue (valeur)",SUMIF('[3]Correpondance  PREPA MARG'!A:A,'Prépa marge'!T1449,'[3]Correpondance  PREPA MARG'!DO:DO),""))</f>
        <v/>
      </c>
      <c r="AD1449" s="2" t="str">
        <f t="shared" si="804"/>
        <v/>
      </c>
      <c r="AF1449" t="s">
        <v>20</v>
      </c>
    </row>
    <row r="1450" spans="1:32" ht="15.75" thickBot="1">
      <c r="A1450" s="23"/>
      <c r="B1450" s="23"/>
      <c r="C1450" s="58" t="s">
        <v>6</v>
      </c>
      <c r="D1450" s="41"/>
      <c r="E1450" s="42"/>
      <c r="F1450" s="42"/>
      <c r="G1450" s="42"/>
      <c r="H1450" s="42"/>
      <c r="I1450" s="42"/>
      <c r="J1450" s="71"/>
      <c r="K1450" s="71"/>
      <c r="L1450" s="71"/>
      <c r="M1450" s="71"/>
      <c r="N1450" s="71"/>
      <c r="O1450" s="72"/>
      <c r="P1450" s="56">
        <f>SUM(D1450:O1450)</f>
        <v>0</v>
      </c>
      <c r="Q1450" s="23"/>
      <c r="R1450" s="57" t="s">
        <v>20</v>
      </c>
      <c r="S1450" s="23"/>
      <c r="T1450" s="23" t="str">
        <f>IF(COUNTIF('[3]Correpondance  PREPA MARG'!A:A,'Prépa marge'!C1450)=0,IF(U1449="démarque connue (valeur)","",T1449),'Prépa marge'!C1450)</f>
        <v/>
      </c>
      <c r="U1450" s="23" t="str">
        <f t="shared" si="806"/>
        <v>CAMV REEL</v>
      </c>
      <c r="V1450" t="str">
        <f>IF(U1450="","",IF(U1450="CA HT",SUMIF('[3]Correpondance  PREPA MARG'!A:A,'Prépa marge'!T1450,'[3]Correpondance  PREPA MARG'!CO:CO),""))</f>
        <v/>
      </c>
      <c r="W1450" t="str">
        <f t="shared" si="801"/>
        <v/>
      </c>
      <c r="X1450" t="str">
        <f>IF(U1450="","",IF(AND(U1450="Marge ABACO (valeur)",X1444=""),SUMIF('[3]Correpondance  PREPA MARG'!A:A,'Prépa marge'!T1450,'[3]Correpondance  PREPA MARG'!DB:DB),""))</f>
        <v/>
      </c>
      <c r="Y1450" t="str">
        <f>IF(U1450="","",IF(U1450="Frais accessoires",SUMIF('[3]Correpondance  PREPA MARG'!A:A,'Prépa marge'!T1450,'[3]Correpondance  PREPA MARG'!AO:AO),""))</f>
        <v/>
      </c>
      <c r="Z1450" t="str">
        <f>IF(U1450="","",IF(U1450="Cotisation Centrale",SUMIF('[3]Correpondance  PREPA MARG'!A:A,'Prépa marge'!T1450,'[3]Correpondance  PREPA MARG'!BO:BO),""))</f>
        <v/>
      </c>
      <c r="AA1450" t="str">
        <f>IF(U1450="","",IF(U1450="CA HT REEL",SUMIF('[3]Correpondance  PREPA MARG'!A:A,'Prépa marge'!T1450,'[3]Correpondance  PREPA MARG'!AB:AB),""))</f>
        <v/>
      </c>
      <c r="AB1450">
        <f>IF(U1450="","",IF(U1450="CAMV REEL",SUMIF('[3]Correpondance  PREPA MARG'!A:A,'Prépa marge'!T1450,'[3]Correpondance  PREPA MARG'!BB:BB),""))</f>
        <v>0</v>
      </c>
      <c r="AC1450" t="str">
        <f>IF(U1450="","",IF(U1450="démarque connue (valeur)",SUMIF('[3]Correpondance  PREPA MARG'!A:A,'Prépa marge'!T1450,'[3]Correpondance  PREPA MARG'!DO:DO),""))</f>
        <v/>
      </c>
      <c r="AD1450" s="2" t="str">
        <f t="shared" si="804"/>
        <v/>
      </c>
      <c r="AF1450" t="s">
        <v>20</v>
      </c>
    </row>
    <row r="1451" spans="1:32">
      <c r="A1451" s="23"/>
      <c r="B1451" s="23"/>
      <c r="C1451" s="59" t="s">
        <v>26</v>
      </c>
      <c r="D1451" s="73">
        <f t="shared" ref="D1451:L1451" si="823">D1449-D1450-D1441-D1442</f>
        <v>0</v>
      </c>
      <c r="E1451" s="73">
        <f t="shared" si="823"/>
        <v>0</v>
      </c>
      <c r="F1451" s="73">
        <f t="shared" si="823"/>
        <v>0</v>
      </c>
      <c r="G1451" s="73">
        <f t="shared" si="823"/>
        <v>0</v>
      </c>
      <c r="H1451" s="73">
        <f t="shared" si="823"/>
        <v>0</v>
      </c>
      <c r="I1451" s="73">
        <f t="shared" si="823"/>
        <v>0</v>
      </c>
      <c r="J1451" s="73">
        <f t="shared" si="823"/>
        <v>0</v>
      </c>
      <c r="K1451" s="73">
        <f t="shared" si="823"/>
        <v>0</v>
      </c>
      <c r="L1451" s="73">
        <f t="shared" si="823"/>
        <v>0</v>
      </c>
      <c r="M1451" s="73">
        <f>M1449-M1450-M1441-M1442</f>
        <v>0</v>
      </c>
      <c r="N1451" s="73">
        <f>N1449-N1450-N1441-N1442</f>
        <v>0</v>
      </c>
      <c r="O1451" s="73">
        <f>O1449-O1450-O1441-O1442</f>
        <v>0</v>
      </c>
      <c r="P1451" s="74">
        <f>SUM(D1451:O1451)</f>
        <v>0</v>
      </c>
      <c r="Q1451" s="23"/>
      <c r="R1451" s="57" t="s">
        <v>20</v>
      </c>
      <c r="S1451" s="23"/>
      <c r="T1451" s="23" t="str">
        <f>IF(COUNTIF('[3]Correpondance  PREPA MARG'!A:A,'Prépa marge'!C1451)=0,IF(U1450="démarque connue (valeur)","",T1450),'Prépa marge'!C1451)</f>
        <v/>
      </c>
      <c r="U1451" s="23" t="str">
        <f t="shared" si="806"/>
        <v/>
      </c>
      <c r="V1451" t="str">
        <f>IF(U1451="","",IF(U1451="CA HT",SUMIF('[3]Correpondance  PREPA MARG'!A:A,'Prépa marge'!T1451,'[3]Correpondance  PREPA MARG'!CO:CO),""))</f>
        <v/>
      </c>
      <c r="W1451" t="str">
        <f t="shared" si="801"/>
        <v/>
      </c>
      <c r="X1451" t="str">
        <f>IF(U1451="","",IF(AND(U1451="Marge ABACO (valeur)",X1445=""),SUMIF('[3]Correpondance  PREPA MARG'!A:A,'Prépa marge'!T1451,'[3]Correpondance  PREPA MARG'!DB:DB),""))</f>
        <v/>
      </c>
      <c r="Y1451" t="str">
        <f>IF(U1451="","",IF(U1451="Frais accessoires",SUMIF('[3]Correpondance  PREPA MARG'!A:A,'Prépa marge'!T1451,'[3]Correpondance  PREPA MARG'!AO:AO),""))</f>
        <v/>
      </c>
      <c r="Z1451" t="str">
        <f>IF(U1451="","",IF(U1451="Cotisation Centrale",SUMIF('[3]Correpondance  PREPA MARG'!A:A,'Prépa marge'!T1451,'[3]Correpondance  PREPA MARG'!BO:BO),""))</f>
        <v/>
      </c>
      <c r="AA1451" t="str">
        <f>IF(U1451="","",IF(U1451="CA HT REEL",SUMIF('[3]Correpondance  PREPA MARG'!A:A,'Prépa marge'!T1451,'[3]Correpondance  PREPA MARG'!AB:AB),""))</f>
        <v/>
      </c>
      <c r="AB1451" t="str">
        <f>IF(U1451="","",IF(U1451="CAMV REEL",SUMIF('[3]Correpondance  PREPA MARG'!A:A,'Prépa marge'!T1451,'[3]Correpondance  PREPA MARG'!BB:BB),""))</f>
        <v/>
      </c>
      <c r="AC1451" t="str">
        <f>IF(U1451="","",IF(U1451="démarque connue (valeur)",SUMIF('[3]Correpondance  PREPA MARG'!A:A,'Prépa marge'!T1451,'[3]Correpondance  PREPA MARG'!DO:DO),""))</f>
        <v/>
      </c>
      <c r="AD1451" s="2" t="str">
        <f t="shared" si="804"/>
        <v/>
      </c>
      <c r="AF1451" t="s">
        <v>20</v>
      </c>
    </row>
    <row r="1452" spans="1:32">
      <c r="A1452" s="23"/>
      <c r="B1452" s="23"/>
      <c r="C1452" s="50" t="s">
        <v>27</v>
      </c>
      <c r="D1452" s="67">
        <f t="shared" ref="D1452:L1452" si="824">IF(D1474="ABACO","     néant",IF(D1437=0,0,D1451/D1449))</f>
        <v>0</v>
      </c>
      <c r="E1452" s="67" t="str">
        <f t="shared" si="824"/>
        <v xml:space="preserve">     néant</v>
      </c>
      <c r="F1452" s="67" t="str">
        <f t="shared" si="824"/>
        <v xml:space="preserve">     néant</v>
      </c>
      <c r="G1452" s="67" t="str">
        <f t="shared" si="824"/>
        <v xml:space="preserve">     néant</v>
      </c>
      <c r="H1452" s="67" t="str">
        <f t="shared" si="824"/>
        <v xml:space="preserve">     néant</v>
      </c>
      <c r="I1452" s="67" t="str">
        <f t="shared" si="824"/>
        <v xml:space="preserve">     néant</v>
      </c>
      <c r="J1452" s="67" t="str">
        <f t="shared" si="824"/>
        <v xml:space="preserve">     néant</v>
      </c>
      <c r="K1452" s="67" t="str">
        <f t="shared" si="824"/>
        <v xml:space="preserve">     néant</v>
      </c>
      <c r="L1452" s="67" t="str">
        <f t="shared" si="824"/>
        <v xml:space="preserve">     néant</v>
      </c>
      <c r="M1452" s="67" t="str">
        <f>IF(M1474="ABACO","     néant",IF(M1437=0,0,M1451/M1449))</f>
        <v xml:space="preserve">     néant</v>
      </c>
      <c r="N1452" s="67" t="str">
        <f>IF(N1474="ABACO","     néant",IF(N1437=0,0,N1451/N1449))</f>
        <v xml:space="preserve">     néant</v>
      </c>
      <c r="O1452" s="67" t="str">
        <f>IF(O1474="ABACO","     néant",IF(O1437=0,0,O1451/O1449))</f>
        <v xml:space="preserve">     néant</v>
      </c>
      <c r="P1452" s="67">
        <f>IF(P1474="ABACO","     néant",IF(P1437=0,0,P1451/P1449))</f>
        <v>0</v>
      </c>
      <c r="Q1452" s="23"/>
      <c r="R1452" s="68" t="s">
        <v>20</v>
      </c>
      <c r="S1452" s="23"/>
      <c r="T1452" s="23" t="str">
        <f>IF(COUNTIF('[3]Correpondance  PREPA MARG'!A:A,'Prépa marge'!C1452)=0,IF(U1451="démarque connue (valeur)","",T1451),'Prépa marge'!C1452)</f>
        <v/>
      </c>
      <c r="U1452" s="23" t="str">
        <f t="shared" si="806"/>
        <v/>
      </c>
      <c r="V1452" t="str">
        <f>IF(U1452="","",IF(U1452="CA HT",SUMIF('[3]Correpondance  PREPA MARG'!A:A,'Prépa marge'!T1452,'[3]Correpondance  PREPA MARG'!CO:CO),""))</f>
        <v/>
      </c>
      <c r="W1452" t="str">
        <f t="shared" si="801"/>
        <v/>
      </c>
      <c r="X1452" t="str">
        <f>IF(U1452="","",IF(AND(U1452="Marge ABACO (valeur)",X1446=""),SUMIF('[3]Correpondance  PREPA MARG'!A:A,'Prépa marge'!T1452,'[3]Correpondance  PREPA MARG'!DB:DB),""))</f>
        <v/>
      </c>
      <c r="Y1452" t="str">
        <f>IF(U1452="","",IF(U1452="Frais accessoires",SUMIF('[3]Correpondance  PREPA MARG'!A:A,'Prépa marge'!T1452,'[3]Correpondance  PREPA MARG'!AO:AO),""))</f>
        <v/>
      </c>
      <c r="Z1452" t="str">
        <f>IF(U1452="","",IF(U1452="Cotisation Centrale",SUMIF('[3]Correpondance  PREPA MARG'!A:A,'Prépa marge'!T1452,'[3]Correpondance  PREPA MARG'!BO:BO),""))</f>
        <v/>
      </c>
      <c r="AA1452" t="str">
        <f>IF(U1452="","",IF(U1452="CA HT REEL",SUMIF('[3]Correpondance  PREPA MARG'!A:A,'Prépa marge'!T1452,'[3]Correpondance  PREPA MARG'!AB:AB),""))</f>
        <v/>
      </c>
      <c r="AB1452" t="str">
        <f>IF(U1452="","",IF(U1452="CAMV REEL",SUMIF('[3]Correpondance  PREPA MARG'!A:A,'Prépa marge'!T1452,'[3]Correpondance  PREPA MARG'!BB:BB),""))</f>
        <v/>
      </c>
      <c r="AC1452" t="str">
        <f>IF(U1452="","",IF(U1452="démarque connue (valeur)",SUMIF('[3]Correpondance  PREPA MARG'!A:A,'Prépa marge'!T1452,'[3]Correpondance  PREPA MARG'!DO:DO),""))</f>
        <v/>
      </c>
      <c r="AD1452" s="2" t="str">
        <f t="shared" si="804"/>
        <v/>
      </c>
      <c r="AF1452" t="s">
        <v>20</v>
      </c>
    </row>
    <row r="1453" spans="1:32">
      <c r="A1453" s="23"/>
      <c r="B1453" s="23"/>
      <c r="C1453" s="23"/>
      <c r="D1453" s="23"/>
      <c r="E1453" s="23"/>
      <c r="F1453" s="23"/>
      <c r="G1453" s="23"/>
      <c r="H1453" s="23"/>
      <c r="I1453" s="23"/>
      <c r="J1453" s="23"/>
      <c r="K1453" s="23"/>
      <c r="L1453" s="23"/>
      <c r="M1453" s="23"/>
      <c r="N1453" s="23"/>
      <c r="O1453" s="23"/>
      <c r="P1453" s="23"/>
      <c r="Q1453" s="23"/>
      <c r="R1453" s="29" t="s">
        <v>20</v>
      </c>
      <c r="S1453" s="23"/>
      <c r="T1453" s="23" t="str">
        <f>IF(COUNTIF('[3]Correpondance  PREPA MARG'!A:A,'Prépa marge'!C1453)=0,IF(U1452="démarque connue (valeur)","",T1452),'Prépa marge'!C1453)</f>
        <v/>
      </c>
      <c r="U1453" s="23" t="str">
        <f t="shared" si="806"/>
        <v/>
      </c>
      <c r="V1453" t="str">
        <f>IF(U1453="","",IF(U1453="CA HT",SUMIF('[3]Correpondance  PREPA MARG'!A:A,'Prépa marge'!T1453,'[3]Correpondance  PREPA MARG'!CO:CO),""))</f>
        <v/>
      </c>
      <c r="W1453" t="str">
        <f t="shared" si="801"/>
        <v/>
      </c>
      <c r="X1453" t="str">
        <f>IF(U1453="","",IF(AND(U1453="Marge ABACO (valeur)",X1447=""),SUMIF('[3]Correpondance  PREPA MARG'!A:A,'Prépa marge'!T1453,'[3]Correpondance  PREPA MARG'!DB:DB),""))</f>
        <v/>
      </c>
      <c r="Y1453" t="str">
        <f>IF(U1453="","",IF(U1453="Frais accessoires",SUMIF('[3]Correpondance  PREPA MARG'!A:A,'Prépa marge'!T1453,'[3]Correpondance  PREPA MARG'!AO:AO),""))</f>
        <v/>
      </c>
      <c r="Z1453" t="str">
        <f>IF(U1453="","",IF(U1453="Cotisation Centrale",SUMIF('[3]Correpondance  PREPA MARG'!A:A,'Prépa marge'!T1453,'[3]Correpondance  PREPA MARG'!BO:BO),""))</f>
        <v/>
      </c>
      <c r="AA1453" t="str">
        <f>IF(U1453="","",IF(U1453="CA HT REEL",SUMIF('[3]Correpondance  PREPA MARG'!A:A,'Prépa marge'!T1453,'[3]Correpondance  PREPA MARG'!AB:AB),""))</f>
        <v/>
      </c>
      <c r="AB1453" t="str">
        <f>IF(U1453="","",IF(U1453="CAMV REEL",SUMIF('[3]Correpondance  PREPA MARG'!A:A,'Prépa marge'!T1453,'[3]Correpondance  PREPA MARG'!BB:BB),""))</f>
        <v/>
      </c>
      <c r="AC1453" t="str">
        <f>IF(U1453="","",IF(U1453="démarque connue (valeur)",SUMIF('[3]Correpondance  PREPA MARG'!A:A,'Prépa marge'!T1453,'[3]Correpondance  PREPA MARG'!DO:DO),""))</f>
        <v/>
      </c>
      <c r="AD1453" s="2" t="str">
        <f t="shared" si="804"/>
        <v/>
      </c>
      <c r="AF1453" t="s">
        <v>20</v>
      </c>
    </row>
    <row r="1454" spans="1:32">
      <c r="A1454" s="23"/>
      <c r="B1454" s="23"/>
      <c r="C1454" s="75" t="s">
        <v>28</v>
      </c>
      <c r="D1454" s="76">
        <f t="shared" ref="D1454:L1454" si="825">IF(D1474="ABACO","       NA",D1446-D1452)</f>
        <v>0</v>
      </c>
      <c r="E1454" s="76" t="str">
        <f t="shared" si="825"/>
        <v xml:space="preserve">       NA</v>
      </c>
      <c r="F1454" s="76" t="str">
        <f t="shared" si="825"/>
        <v xml:space="preserve">       NA</v>
      </c>
      <c r="G1454" s="76" t="str">
        <f t="shared" si="825"/>
        <v xml:space="preserve">       NA</v>
      </c>
      <c r="H1454" s="76" t="str">
        <f t="shared" si="825"/>
        <v xml:space="preserve">       NA</v>
      </c>
      <c r="I1454" s="76" t="str">
        <f t="shared" si="825"/>
        <v xml:space="preserve">       NA</v>
      </c>
      <c r="J1454" s="76" t="str">
        <f t="shared" si="825"/>
        <v xml:space="preserve">       NA</v>
      </c>
      <c r="K1454" s="76" t="str">
        <f t="shared" si="825"/>
        <v xml:space="preserve">       NA</v>
      </c>
      <c r="L1454" s="76" t="str">
        <f t="shared" si="825"/>
        <v xml:space="preserve">       NA</v>
      </c>
      <c r="M1454" s="76" t="str">
        <f>IF(M1474="ABACO","       NA",M1446-M1452)</f>
        <v xml:space="preserve">       NA</v>
      </c>
      <c r="N1454" s="76" t="str">
        <f>IF(N1474="ABACO","       NA",N1446-N1452)</f>
        <v xml:space="preserve">       NA</v>
      </c>
      <c r="O1454" s="76" t="str">
        <f>IF(O1474="ABACO","       NA",O1446-O1452)</f>
        <v xml:space="preserve">       NA</v>
      </c>
      <c r="P1454" s="76">
        <f>IF(P1474="ABACO","       NA",P1446-P1452)</f>
        <v>0</v>
      </c>
      <c r="Q1454" s="23"/>
      <c r="R1454" s="77" t="s">
        <v>20</v>
      </c>
      <c r="S1454" s="23"/>
      <c r="T1454" s="23" t="str">
        <f>IF(COUNTIF('[3]Correpondance  PREPA MARG'!A:A,'Prépa marge'!C1454)=0,IF(U1453="démarque connue (valeur)","",T1453),'Prépa marge'!C1454)</f>
        <v/>
      </c>
      <c r="U1454" s="23" t="str">
        <f t="shared" si="806"/>
        <v/>
      </c>
      <c r="V1454" t="str">
        <f>IF(U1454="","",IF(U1454="CA HT",SUMIF('[3]Correpondance  PREPA MARG'!A:A,'Prépa marge'!T1454,'[3]Correpondance  PREPA MARG'!CO:CO),""))</f>
        <v/>
      </c>
      <c r="W1454" t="str">
        <f t="shared" si="801"/>
        <v/>
      </c>
      <c r="X1454" t="str">
        <f>IF(U1454="","",IF(AND(U1454="Marge ABACO (valeur)",X1448=""),SUMIF('[3]Correpondance  PREPA MARG'!A:A,'Prépa marge'!T1454,'[3]Correpondance  PREPA MARG'!DB:DB),""))</f>
        <v/>
      </c>
      <c r="Y1454" t="str">
        <f>IF(U1454="","",IF(U1454="Frais accessoires",SUMIF('[3]Correpondance  PREPA MARG'!A:A,'Prépa marge'!T1454,'[3]Correpondance  PREPA MARG'!AO:AO),""))</f>
        <v/>
      </c>
      <c r="Z1454" t="str">
        <f>IF(U1454="","",IF(U1454="Cotisation Centrale",SUMIF('[3]Correpondance  PREPA MARG'!A:A,'Prépa marge'!T1454,'[3]Correpondance  PREPA MARG'!BO:BO),""))</f>
        <v/>
      </c>
      <c r="AA1454" t="str">
        <f>IF(U1454="","",IF(U1454="CA HT REEL",SUMIF('[3]Correpondance  PREPA MARG'!A:A,'Prépa marge'!T1454,'[3]Correpondance  PREPA MARG'!AB:AB),""))</f>
        <v/>
      </c>
      <c r="AB1454" t="str">
        <f>IF(U1454="","",IF(U1454="CAMV REEL",SUMIF('[3]Correpondance  PREPA MARG'!A:A,'Prépa marge'!T1454,'[3]Correpondance  PREPA MARG'!BB:BB),""))</f>
        <v/>
      </c>
      <c r="AC1454" t="str">
        <f>IF(U1454="","",IF(U1454="démarque connue (valeur)",SUMIF('[3]Correpondance  PREPA MARG'!A:A,'Prépa marge'!T1454,'[3]Correpondance  PREPA MARG'!DO:DO),""))</f>
        <v/>
      </c>
      <c r="AD1454" s="2" t="str">
        <f t="shared" si="804"/>
        <v/>
      </c>
      <c r="AF1454" t="s">
        <v>20</v>
      </c>
    </row>
    <row r="1455" spans="1:32">
      <c r="A1455" s="23"/>
      <c r="B1455" s="23"/>
      <c r="C1455" s="23"/>
      <c r="D1455" s="23"/>
      <c r="E1455" s="23"/>
      <c r="F1455" s="23"/>
      <c r="G1455" s="23"/>
      <c r="H1455" s="23"/>
      <c r="I1455" s="23"/>
      <c r="J1455" s="23"/>
      <c r="K1455" s="23"/>
      <c r="L1455" s="23"/>
      <c r="M1455" s="23"/>
      <c r="N1455" s="23"/>
      <c r="O1455" s="23"/>
      <c r="P1455" s="23"/>
      <c r="Q1455" s="23"/>
      <c r="R1455" s="29" t="s">
        <v>20</v>
      </c>
      <c r="S1455" s="23"/>
      <c r="T1455" s="23" t="str">
        <f>IF(COUNTIF('[3]Correpondance  PREPA MARG'!A:A,'Prépa marge'!C1455)=0,IF(U1454="démarque connue (valeur)","",T1454),'Prépa marge'!C1455)</f>
        <v/>
      </c>
      <c r="U1455" s="23" t="str">
        <f t="shared" si="806"/>
        <v/>
      </c>
      <c r="V1455" t="str">
        <f>IF(U1455="","",IF(U1455="CA HT",SUMIF('[3]Correpondance  PREPA MARG'!A:A,'Prépa marge'!T1455,'[3]Correpondance  PREPA MARG'!CO:CO),""))</f>
        <v/>
      </c>
      <c r="W1455" t="str">
        <f t="shared" si="801"/>
        <v/>
      </c>
      <c r="X1455" t="str">
        <f>IF(U1455="","",IF(AND(U1455="Marge ABACO (valeur)",X1449=""),SUMIF('[3]Correpondance  PREPA MARG'!A:A,'Prépa marge'!T1455,'[3]Correpondance  PREPA MARG'!DB:DB),""))</f>
        <v/>
      </c>
      <c r="Y1455" t="str">
        <f>IF(U1455="","",IF(U1455="Frais accessoires",SUMIF('[3]Correpondance  PREPA MARG'!A:A,'Prépa marge'!T1455,'[3]Correpondance  PREPA MARG'!AO:AO),""))</f>
        <v/>
      </c>
      <c r="Z1455" t="str">
        <f>IF(U1455="","",IF(U1455="Cotisation Centrale",SUMIF('[3]Correpondance  PREPA MARG'!A:A,'Prépa marge'!T1455,'[3]Correpondance  PREPA MARG'!BO:BO),""))</f>
        <v/>
      </c>
      <c r="AA1455" t="str">
        <f>IF(U1455="","",IF(U1455="CA HT REEL",SUMIF('[3]Correpondance  PREPA MARG'!A:A,'Prépa marge'!T1455,'[3]Correpondance  PREPA MARG'!AB:AB),""))</f>
        <v/>
      </c>
      <c r="AB1455" t="str">
        <f>IF(U1455="","",IF(U1455="CAMV REEL",SUMIF('[3]Correpondance  PREPA MARG'!A:A,'Prépa marge'!T1455,'[3]Correpondance  PREPA MARG'!BB:BB),""))</f>
        <v/>
      </c>
      <c r="AC1455" t="str">
        <f>IF(U1455="","",IF(U1455="démarque connue (valeur)",SUMIF('[3]Correpondance  PREPA MARG'!A:A,'Prépa marge'!T1455,'[3]Correpondance  PREPA MARG'!DO:DO),""))</f>
        <v/>
      </c>
      <c r="AD1455" s="2" t="str">
        <f t="shared" si="804"/>
        <v/>
      </c>
      <c r="AF1455" t="s">
        <v>20</v>
      </c>
    </row>
    <row r="1456" spans="1:32" ht="15.75" thickBot="1">
      <c r="A1456" s="23"/>
      <c r="B1456" s="23"/>
      <c r="C1456" s="30" t="s">
        <v>29</v>
      </c>
      <c r="D1456" s="31"/>
      <c r="E1456" s="31"/>
      <c r="F1456" s="31"/>
      <c r="G1456" s="31"/>
      <c r="H1456" s="31"/>
      <c r="I1456" s="31"/>
      <c r="J1456" s="31"/>
      <c r="K1456" s="31"/>
      <c r="L1456" s="31"/>
      <c r="M1456" s="31"/>
      <c r="N1456" s="31"/>
      <c r="O1456" s="31"/>
      <c r="P1456" s="32"/>
      <c r="Q1456" s="23"/>
      <c r="R1456" s="33" t="s">
        <v>20</v>
      </c>
      <c r="S1456" s="23"/>
      <c r="T1456" s="23" t="str">
        <f>IF(COUNTIF('[3]Correpondance  PREPA MARG'!A:A,'Prépa marge'!C1456)=0,IF(U1455="démarque connue (valeur)","",T1455),'Prépa marge'!C1456)</f>
        <v/>
      </c>
      <c r="U1456" s="23" t="str">
        <f t="shared" si="806"/>
        <v/>
      </c>
      <c r="V1456" t="str">
        <f>IF(U1456="","",IF(U1456="CA HT",SUMIF('[3]Correpondance  PREPA MARG'!A:A,'Prépa marge'!T1456,'[3]Correpondance  PREPA MARG'!CO:CO),""))</f>
        <v/>
      </c>
      <c r="W1456" t="str">
        <f t="shared" si="801"/>
        <v/>
      </c>
      <c r="X1456" t="str">
        <f>IF(U1456="","",IF(AND(U1456="Marge ABACO (valeur)",X1450=""),SUMIF('[3]Correpondance  PREPA MARG'!A:A,'Prépa marge'!T1456,'[3]Correpondance  PREPA MARG'!DB:DB),""))</f>
        <v/>
      </c>
      <c r="Y1456" t="str">
        <f>IF(U1456="","",IF(U1456="Frais accessoires",SUMIF('[3]Correpondance  PREPA MARG'!A:A,'Prépa marge'!T1456,'[3]Correpondance  PREPA MARG'!AO:AO),""))</f>
        <v/>
      </c>
      <c r="Z1456" t="str">
        <f>IF(U1456="","",IF(U1456="Cotisation Centrale",SUMIF('[3]Correpondance  PREPA MARG'!A:A,'Prépa marge'!T1456,'[3]Correpondance  PREPA MARG'!BO:BO),""))</f>
        <v/>
      </c>
      <c r="AA1456" t="str">
        <f>IF(U1456="","",IF(U1456="CA HT REEL",SUMIF('[3]Correpondance  PREPA MARG'!A:A,'Prépa marge'!T1456,'[3]Correpondance  PREPA MARG'!AB:AB),""))</f>
        <v/>
      </c>
      <c r="AB1456" t="str">
        <f>IF(U1456="","",IF(U1456="CAMV REEL",SUMIF('[3]Correpondance  PREPA MARG'!A:A,'Prépa marge'!T1456,'[3]Correpondance  PREPA MARG'!BB:BB),""))</f>
        <v/>
      </c>
      <c r="AC1456" t="str">
        <f>IF(U1456="","",IF(U1456="démarque connue (valeur)",SUMIF('[3]Correpondance  PREPA MARG'!A:A,'Prépa marge'!T1456,'[3]Correpondance  PREPA MARG'!DO:DO),""))</f>
        <v/>
      </c>
      <c r="AD1456" s="2" t="str">
        <f t="shared" si="804"/>
        <v/>
      </c>
      <c r="AF1456" t="s">
        <v>20</v>
      </c>
    </row>
    <row r="1457" spans="1:32" ht="15.75" thickBot="1">
      <c r="A1457" s="23"/>
      <c r="B1457" s="23"/>
      <c r="C1457" s="54" t="s">
        <v>7</v>
      </c>
      <c r="D1457" s="78"/>
      <c r="E1457" s="79"/>
      <c r="F1457" s="79"/>
      <c r="G1457" s="79"/>
      <c r="H1457" s="79"/>
      <c r="I1457" s="79"/>
      <c r="J1457" s="79"/>
      <c r="K1457" s="79"/>
      <c r="L1457" s="79"/>
      <c r="M1457" s="79"/>
      <c r="N1457" s="79"/>
      <c r="O1457" s="80"/>
      <c r="P1457" s="44">
        <f>SUM(D1457:O1457)</f>
        <v>0</v>
      </c>
      <c r="Q1457" s="23"/>
      <c r="R1457" s="45" t="s">
        <v>20</v>
      </c>
      <c r="S1457" s="23"/>
      <c r="T1457" s="23" t="str">
        <f>IF(COUNTIF('[3]Correpondance  PREPA MARG'!A:A,'Prépa marge'!C1457)=0,IF(U1456="démarque connue (valeur)","",T1456),'Prépa marge'!C1457)</f>
        <v/>
      </c>
      <c r="U1457" s="23" t="str">
        <f t="shared" si="806"/>
        <v>démarque connue (valeur)</v>
      </c>
      <c r="V1457" t="str">
        <f>IF(U1457="","",IF(U1457="CA HT",SUMIF('[3]Correpondance  PREPA MARG'!A:A,'Prépa marge'!T1457,'[3]Correpondance  PREPA MARG'!CO:CO),""))</f>
        <v/>
      </c>
      <c r="W1457" t="str">
        <f t="shared" si="801"/>
        <v/>
      </c>
      <c r="X1457" t="str">
        <f>IF(U1457="","",IF(AND(U1457="Marge ABACO (valeur)",X1451=""),SUMIF('[3]Correpondance  PREPA MARG'!A:A,'Prépa marge'!T1457,'[3]Correpondance  PREPA MARG'!DB:DB),""))</f>
        <v/>
      </c>
      <c r="Y1457" t="str">
        <f>IF(U1457="","",IF(U1457="Frais accessoires",SUMIF('[3]Correpondance  PREPA MARG'!A:A,'Prépa marge'!T1457,'[3]Correpondance  PREPA MARG'!AO:AO),""))</f>
        <v/>
      </c>
      <c r="Z1457" t="str">
        <f>IF(U1457="","",IF(U1457="Cotisation Centrale",SUMIF('[3]Correpondance  PREPA MARG'!A:A,'Prépa marge'!T1457,'[3]Correpondance  PREPA MARG'!BO:BO),""))</f>
        <v/>
      </c>
      <c r="AA1457" t="str">
        <f>IF(U1457="","",IF(U1457="CA HT REEL",SUMIF('[3]Correpondance  PREPA MARG'!A:A,'Prépa marge'!T1457,'[3]Correpondance  PREPA MARG'!AB:AB),""))</f>
        <v/>
      </c>
      <c r="AB1457" t="str">
        <f>IF(U1457="","",IF(U1457="CAMV REEL",SUMIF('[3]Correpondance  PREPA MARG'!A:A,'Prépa marge'!T1457,'[3]Correpondance  PREPA MARG'!BB:BB),""))</f>
        <v/>
      </c>
      <c r="AC1457">
        <f>IF(U1457="","",IF(U1457="démarque connue (valeur)",SUMIF('[3]Correpondance  PREPA MARG'!A:A,'Prépa marge'!T1457,'[3]Correpondance  PREPA MARG'!DO:DO),""))</f>
        <v>0</v>
      </c>
      <c r="AD1457" s="2" t="str">
        <f t="shared" si="804"/>
        <v/>
      </c>
      <c r="AF1457" t="s">
        <v>20</v>
      </c>
    </row>
    <row r="1458" spans="1:32" ht="15.75" thickBot="1">
      <c r="A1458" s="23"/>
      <c r="B1458" s="23"/>
      <c r="C1458" s="59" t="s">
        <v>30</v>
      </c>
      <c r="D1458" s="81">
        <f t="shared" ref="D1458:L1458" si="826">IF(D1449=0,0,D1457/D1449)</f>
        <v>0</v>
      </c>
      <c r="E1458" s="81">
        <f t="shared" si="826"/>
        <v>0</v>
      </c>
      <c r="F1458" s="81">
        <f t="shared" si="826"/>
        <v>0</v>
      </c>
      <c r="G1458" s="81">
        <f t="shared" si="826"/>
        <v>0</v>
      </c>
      <c r="H1458" s="81">
        <f t="shared" si="826"/>
        <v>0</v>
      </c>
      <c r="I1458" s="81">
        <f t="shared" si="826"/>
        <v>0</v>
      </c>
      <c r="J1458" s="81">
        <f t="shared" si="826"/>
        <v>0</v>
      </c>
      <c r="K1458" s="81">
        <f t="shared" si="826"/>
        <v>0</v>
      </c>
      <c r="L1458" s="81">
        <f t="shared" si="826"/>
        <v>0</v>
      </c>
      <c r="M1458" s="81">
        <f>IF(M1449=0,0,M1457/M1449)</f>
        <v>0</v>
      </c>
      <c r="N1458" s="81">
        <f>IF(N1449=0,0,N1457/N1449)</f>
        <v>0</v>
      </c>
      <c r="O1458" s="81">
        <f>IF(O1449=0,0,O1457/O1449)</f>
        <v>0</v>
      </c>
      <c r="P1458" s="82">
        <f>IF(P1449=0,0,P1457/P1449)</f>
        <v>0</v>
      </c>
      <c r="Q1458" s="23"/>
      <c r="R1458" s="83" t="s">
        <v>20</v>
      </c>
      <c r="S1458" s="23"/>
      <c r="T1458" s="23" t="str">
        <f>IF(COUNTIF('[3]Correpondance  PREPA MARG'!A:A,'Prépa marge'!C1458)=0,IF(U1457="démarque connue (valeur)","",T1457),'Prépa marge'!C1458)</f>
        <v/>
      </c>
      <c r="U1458" s="23" t="str">
        <f t="shared" si="806"/>
        <v/>
      </c>
      <c r="V1458" t="str">
        <f>IF(U1458="","",IF(U1458="CA HT",SUMIF('[3]Correpondance  PREPA MARG'!A:A,'Prépa marge'!T1458,'[3]Correpondance  PREPA MARG'!CO:CO),""))</f>
        <v/>
      </c>
      <c r="W1458" t="str">
        <f t="shared" si="801"/>
        <v/>
      </c>
      <c r="X1458" t="str">
        <f>IF(U1458="","",IF(AND(U1458="Marge ABACO (valeur)",X1452=""),SUMIF('[3]Correpondance  PREPA MARG'!A:A,'Prépa marge'!T1458,'[3]Correpondance  PREPA MARG'!DB:DB),""))</f>
        <v/>
      </c>
      <c r="Y1458" t="str">
        <f>IF(U1458="","",IF(U1458="Frais accessoires",SUMIF('[3]Correpondance  PREPA MARG'!A:A,'Prépa marge'!T1458,'[3]Correpondance  PREPA MARG'!AO:AO),""))</f>
        <v/>
      </c>
      <c r="Z1458" t="str">
        <f>IF(U1458="","",IF(U1458="Cotisation Centrale",SUMIF('[3]Correpondance  PREPA MARG'!A:A,'Prépa marge'!T1458,'[3]Correpondance  PREPA MARG'!BO:BO),""))</f>
        <v/>
      </c>
      <c r="AA1458" t="str">
        <f>IF(U1458="","",IF(U1458="CA HT REEL",SUMIF('[3]Correpondance  PREPA MARG'!A:A,'Prépa marge'!T1458,'[3]Correpondance  PREPA MARG'!AB:AB),""))</f>
        <v/>
      </c>
      <c r="AB1458" t="str">
        <f>IF(U1458="","",IF(U1458="CAMV REEL",SUMIF('[3]Correpondance  PREPA MARG'!A:A,'Prépa marge'!T1458,'[3]Correpondance  PREPA MARG'!BB:BB),""))</f>
        <v/>
      </c>
      <c r="AC1458" t="str">
        <f>IF(U1458="","",IF(U1458="démarque connue (valeur)",SUMIF('[3]Correpondance  PREPA MARG'!A:A,'Prépa marge'!T1458,'[3]Correpondance  PREPA MARG'!DO:DO),""))</f>
        <v/>
      </c>
      <c r="AD1458" s="2" t="str">
        <f t="shared" si="804"/>
        <v/>
      </c>
      <c r="AF1458" t="s">
        <v>20</v>
      </c>
    </row>
    <row r="1459" spans="1:32" ht="15.75" thickBot="1">
      <c r="A1459" s="23"/>
      <c r="B1459" s="23"/>
      <c r="C1459" s="84" t="s">
        <v>31</v>
      </c>
      <c r="D1459" s="85"/>
      <c r="E1459" s="86"/>
      <c r="F1459" s="86"/>
      <c r="G1459" s="86"/>
      <c r="H1459" s="86"/>
      <c r="I1459" s="86"/>
      <c r="J1459" s="86"/>
      <c r="K1459" s="86"/>
      <c r="L1459" s="86"/>
      <c r="M1459" s="86"/>
      <c r="N1459" s="86"/>
      <c r="O1459" s="87"/>
      <c r="P1459" s="88">
        <f>IF(P1449&lt;&gt;0,P1460/P1449,0)</f>
        <v>0</v>
      </c>
      <c r="Q1459" s="23"/>
      <c r="R1459" s="83" t="s">
        <v>20</v>
      </c>
      <c r="S1459" s="23"/>
      <c r="T1459" s="23" t="str">
        <f>IF(COUNTIF('[3]Correpondance  PREPA MARG'!A:A,'Prépa marge'!C1459)=0,IF(U1458="démarque connue (valeur)","",T1458),'Prépa marge'!C1459)</f>
        <v/>
      </c>
      <c r="U1459" s="23" t="str">
        <f t="shared" si="806"/>
        <v/>
      </c>
      <c r="V1459" t="str">
        <f>IF(U1459="","",IF(U1459="CA HT",SUMIF('[3]Correpondance  PREPA MARG'!A:A,'Prépa marge'!T1459,'[3]Correpondance  PREPA MARG'!CO:CO),""))</f>
        <v/>
      </c>
      <c r="W1459" t="str">
        <f t="shared" si="801"/>
        <v/>
      </c>
      <c r="X1459" t="str">
        <f>IF(U1459="","",IF(AND(U1459="Marge ABACO (valeur)",X1453=""),SUMIF('[3]Correpondance  PREPA MARG'!A:A,'Prépa marge'!T1459,'[3]Correpondance  PREPA MARG'!DB:DB),""))</f>
        <v/>
      </c>
      <c r="Y1459" t="str">
        <f>IF(U1459="","",IF(U1459="Frais accessoires",SUMIF('[3]Correpondance  PREPA MARG'!A:A,'Prépa marge'!T1459,'[3]Correpondance  PREPA MARG'!AO:AO),""))</f>
        <v/>
      </c>
      <c r="Z1459" t="str">
        <f>IF(U1459="","",IF(U1459="Cotisation Centrale",SUMIF('[3]Correpondance  PREPA MARG'!A:A,'Prépa marge'!T1459,'[3]Correpondance  PREPA MARG'!BO:BO),""))</f>
        <v/>
      </c>
      <c r="AA1459" t="str">
        <f>IF(U1459="","",IF(U1459="CA HT REEL",SUMIF('[3]Correpondance  PREPA MARG'!A:A,'Prépa marge'!T1459,'[3]Correpondance  PREPA MARG'!AB:AB),""))</f>
        <v/>
      </c>
      <c r="AB1459" t="str">
        <f>IF(U1459="","",IF(U1459="CAMV REEL",SUMIF('[3]Correpondance  PREPA MARG'!A:A,'Prépa marge'!T1459,'[3]Correpondance  PREPA MARG'!BB:BB),""))</f>
        <v/>
      </c>
      <c r="AC1459" t="str">
        <f>IF(U1459="","",IF(U1459="démarque connue (valeur)",SUMIF('[3]Correpondance  PREPA MARG'!A:A,'Prépa marge'!T1459,'[3]Correpondance  PREPA MARG'!DO:DO),""))</f>
        <v/>
      </c>
      <c r="AD1459" s="2" t="str">
        <f t="shared" si="804"/>
        <v/>
      </c>
      <c r="AF1459" t="s">
        <v>20</v>
      </c>
    </row>
    <row r="1460" spans="1:32" ht="15.75" thickBot="1">
      <c r="A1460" s="23"/>
      <c r="B1460" s="23"/>
      <c r="C1460" s="89" t="s">
        <v>32</v>
      </c>
      <c r="D1460" s="47">
        <f t="shared" ref="D1460:L1460" si="827">D1449*D1459</f>
        <v>0</v>
      </c>
      <c r="E1460" s="47">
        <f t="shared" si="827"/>
        <v>0</v>
      </c>
      <c r="F1460" s="47">
        <f t="shared" si="827"/>
        <v>0</v>
      </c>
      <c r="G1460" s="47">
        <f t="shared" si="827"/>
        <v>0</v>
      </c>
      <c r="H1460" s="47">
        <f t="shared" si="827"/>
        <v>0</v>
      </c>
      <c r="I1460" s="47">
        <f t="shared" si="827"/>
        <v>0</v>
      </c>
      <c r="J1460" s="47">
        <f t="shared" si="827"/>
        <v>0</v>
      </c>
      <c r="K1460" s="47">
        <f t="shared" si="827"/>
        <v>0</v>
      </c>
      <c r="L1460" s="47">
        <f t="shared" si="827"/>
        <v>0</v>
      </c>
      <c r="M1460" s="47">
        <f>M1449*M1459</f>
        <v>0</v>
      </c>
      <c r="N1460" s="47">
        <f>N1449*N1459</f>
        <v>0</v>
      </c>
      <c r="O1460" s="47">
        <f>O1449*O1459</f>
        <v>0</v>
      </c>
      <c r="P1460" s="90">
        <f>SUM(D1460:O1460)</f>
        <v>0</v>
      </c>
      <c r="Q1460" s="23"/>
      <c r="R1460" s="91" t="s">
        <v>20</v>
      </c>
      <c r="S1460" s="92"/>
      <c r="T1460" s="23" t="str">
        <f>IF(COUNTIF('[3]Correpondance  PREPA MARG'!A:A,'Prépa marge'!C1460)=0,IF(U1459="démarque connue (valeur)","",T1459),'Prépa marge'!C1460)</f>
        <v/>
      </c>
      <c r="U1460" s="23" t="str">
        <f t="shared" si="806"/>
        <v/>
      </c>
      <c r="V1460" t="str">
        <f>IF(U1460="","",IF(U1460="CA HT",SUMIF('[3]Correpondance  PREPA MARG'!A:A,'Prépa marge'!T1460,'[3]Correpondance  PREPA MARG'!CO:CO),""))</f>
        <v/>
      </c>
      <c r="W1460" t="str">
        <f t="shared" si="801"/>
        <v/>
      </c>
      <c r="X1460" t="str">
        <f>IF(U1460="","",IF(AND(U1460="Marge ABACO (valeur)",X1454=""),SUMIF('[3]Correpondance  PREPA MARG'!A:A,'Prépa marge'!T1460,'[3]Correpondance  PREPA MARG'!DB:DB),""))</f>
        <v/>
      </c>
      <c r="Y1460" t="str">
        <f>IF(U1460="","",IF(U1460="Frais accessoires",SUMIF('[3]Correpondance  PREPA MARG'!A:A,'Prépa marge'!T1460,'[3]Correpondance  PREPA MARG'!AO:AO),""))</f>
        <v/>
      </c>
      <c r="Z1460" t="str">
        <f>IF(U1460="","",IF(U1460="Cotisation Centrale",SUMIF('[3]Correpondance  PREPA MARG'!A:A,'Prépa marge'!T1460,'[3]Correpondance  PREPA MARG'!BO:BO),""))</f>
        <v/>
      </c>
      <c r="AA1460" t="str">
        <f>IF(U1460="","",IF(U1460="CA HT REEL",SUMIF('[3]Correpondance  PREPA MARG'!A:A,'Prépa marge'!T1460,'[3]Correpondance  PREPA MARG'!AB:AB),""))</f>
        <v/>
      </c>
      <c r="AB1460" t="str">
        <f>IF(U1460="","",IF(U1460="CAMV REEL",SUMIF('[3]Correpondance  PREPA MARG'!A:A,'Prépa marge'!T1460,'[3]Correpondance  PREPA MARG'!BB:BB),""))</f>
        <v/>
      </c>
      <c r="AC1460" t="str">
        <f>IF(U1460="","",IF(U1460="démarque connue (valeur)",SUMIF('[3]Correpondance  PREPA MARG'!A:A,'Prépa marge'!T1460,'[3]Correpondance  PREPA MARG'!DO:DO),""))</f>
        <v/>
      </c>
      <c r="AD1460" s="2" t="str">
        <f t="shared" si="804"/>
        <v/>
      </c>
      <c r="AF1460" t="s">
        <v>20</v>
      </c>
    </row>
    <row r="1461" spans="1:32" ht="15.75" thickBot="1">
      <c r="A1461" s="23"/>
      <c r="B1461" s="23"/>
      <c r="C1461" s="84" t="s">
        <v>33</v>
      </c>
      <c r="D1461" s="93"/>
      <c r="E1461" s="94"/>
      <c r="F1461" s="94"/>
      <c r="G1461" s="94"/>
      <c r="H1461" s="94"/>
      <c r="I1461" s="94"/>
      <c r="J1461" s="94"/>
      <c r="K1461" s="94"/>
      <c r="L1461" s="94"/>
      <c r="M1461" s="94"/>
      <c r="N1461" s="94"/>
      <c r="O1461" s="95"/>
      <c r="P1461" s="96">
        <f>SUM(D1461:O1461)</f>
        <v>0</v>
      </c>
      <c r="Q1461" s="23"/>
      <c r="R1461" s="91" t="s">
        <v>20</v>
      </c>
      <c r="S1461" s="92"/>
      <c r="T1461" s="23" t="str">
        <f>IF(COUNTIF('[3]Correpondance  PREPA MARG'!A:A,'Prépa marge'!C1461)=0,IF(U1460="démarque connue (valeur)","",T1460),'Prépa marge'!C1461)</f>
        <v/>
      </c>
      <c r="U1461" s="23" t="str">
        <f t="shared" si="806"/>
        <v/>
      </c>
      <c r="V1461" t="str">
        <f>IF(U1461="","",IF(U1461="CA HT",SUMIF('[3]Correpondance  PREPA MARG'!A:A,'Prépa marge'!T1461,'[3]Correpondance  PREPA MARG'!CO:CO),""))</f>
        <v/>
      </c>
      <c r="W1461" t="str">
        <f t="shared" si="801"/>
        <v/>
      </c>
      <c r="X1461" t="str">
        <f>IF(U1461="","",IF(AND(U1461="Marge ABACO (valeur)",X1455=""),SUMIF('[3]Correpondance  PREPA MARG'!A:A,'Prépa marge'!T1461,'[3]Correpondance  PREPA MARG'!DB:DB),""))</f>
        <v/>
      </c>
      <c r="Y1461" t="str">
        <f>IF(U1461="","",IF(U1461="Frais accessoires",SUMIF('[3]Correpondance  PREPA MARG'!A:A,'Prépa marge'!T1461,'[3]Correpondance  PREPA MARG'!AO:AO),""))</f>
        <v/>
      </c>
      <c r="Z1461" t="str">
        <f>IF(U1461="","",IF(U1461="Cotisation Centrale",SUMIF('[3]Correpondance  PREPA MARG'!A:A,'Prépa marge'!T1461,'[3]Correpondance  PREPA MARG'!BO:BO),""))</f>
        <v/>
      </c>
      <c r="AA1461" t="str">
        <f>IF(U1461="","",IF(U1461="CA HT REEL",SUMIF('[3]Correpondance  PREPA MARG'!A:A,'Prépa marge'!T1461,'[3]Correpondance  PREPA MARG'!AB:AB),""))</f>
        <v/>
      </c>
      <c r="AB1461" t="str">
        <f>IF(U1461="","",IF(U1461="CAMV REEL",SUMIF('[3]Correpondance  PREPA MARG'!A:A,'Prépa marge'!T1461,'[3]Correpondance  PREPA MARG'!BB:BB),""))</f>
        <v/>
      </c>
      <c r="AC1461" t="str">
        <f>IF(U1461="","",IF(U1461="démarque connue (valeur)",SUMIF('[3]Correpondance  PREPA MARG'!A:A,'Prépa marge'!T1461,'[3]Correpondance  PREPA MARG'!DO:DO),""))</f>
        <v/>
      </c>
      <c r="AD1461" s="2" t="str">
        <f t="shared" si="804"/>
        <v/>
      </c>
      <c r="AF1461" t="s">
        <v>20</v>
      </c>
    </row>
    <row r="1462" spans="1:32">
      <c r="A1462" s="23"/>
      <c r="B1462" s="23"/>
      <c r="C1462" s="59" t="s">
        <v>34</v>
      </c>
      <c r="D1462" s="81">
        <f t="shared" ref="D1462:L1462" si="828">IF(D1449&lt;&gt;0,D1461/D1449,0)</f>
        <v>0</v>
      </c>
      <c r="E1462" s="81">
        <f t="shared" si="828"/>
        <v>0</v>
      </c>
      <c r="F1462" s="81">
        <f t="shared" si="828"/>
        <v>0</v>
      </c>
      <c r="G1462" s="81">
        <f t="shared" si="828"/>
        <v>0</v>
      </c>
      <c r="H1462" s="81">
        <f t="shared" si="828"/>
        <v>0</v>
      </c>
      <c r="I1462" s="81">
        <f t="shared" si="828"/>
        <v>0</v>
      </c>
      <c r="J1462" s="81">
        <f t="shared" si="828"/>
        <v>0</v>
      </c>
      <c r="K1462" s="81">
        <f t="shared" si="828"/>
        <v>0</v>
      </c>
      <c r="L1462" s="81">
        <f t="shared" si="828"/>
        <v>0</v>
      </c>
      <c r="M1462" s="81">
        <f>IF(M1449&lt;&gt;0,M1461/M1449,0)</f>
        <v>0</v>
      </c>
      <c r="N1462" s="81">
        <f>IF(N1449&lt;&gt;0,N1461/N1449,0)</f>
        <v>0</v>
      </c>
      <c r="O1462" s="81">
        <f>IF(O1449&lt;&gt;0,O1461/O1449,0)</f>
        <v>0</v>
      </c>
      <c r="P1462" s="82">
        <f>IF(P1449&lt;&gt;0,P1461/P1449,0)</f>
        <v>0</v>
      </c>
      <c r="Q1462" s="23"/>
      <c r="R1462" s="83" t="s">
        <v>20</v>
      </c>
      <c r="S1462" s="97"/>
      <c r="T1462" s="23" t="str">
        <f>IF(COUNTIF('[3]Correpondance  PREPA MARG'!A:A,'Prépa marge'!C1462)=0,IF(U1461="démarque connue (valeur)","",T1461),'Prépa marge'!C1462)</f>
        <v/>
      </c>
      <c r="U1462" s="23" t="str">
        <f t="shared" si="806"/>
        <v/>
      </c>
      <c r="V1462" t="str">
        <f>IF(U1462="","",IF(U1462="CA HT",SUMIF('[3]Correpondance  PREPA MARG'!A:A,'Prépa marge'!T1462,'[3]Correpondance  PREPA MARG'!CO:CO),""))</f>
        <v/>
      </c>
      <c r="W1462" t="str">
        <f t="shared" si="801"/>
        <v/>
      </c>
      <c r="X1462" t="str">
        <f>IF(U1462="","",IF(AND(U1462="Marge ABACO (valeur)",X1456=""),SUMIF('[3]Correpondance  PREPA MARG'!A:A,'Prépa marge'!T1462,'[3]Correpondance  PREPA MARG'!DB:DB),""))</f>
        <v/>
      </c>
      <c r="Y1462" t="str">
        <f>IF(U1462="","",IF(U1462="Frais accessoires",SUMIF('[3]Correpondance  PREPA MARG'!A:A,'Prépa marge'!T1462,'[3]Correpondance  PREPA MARG'!AO:AO),""))</f>
        <v/>
      </c>
      <c r="Z1462" t="str">
        <f>IF(U1462="","",IF(U1462="Cotisation Centrale",SUMIF('[3]Correpondance  PREPA MARG'!A:A,'Prépa marge'!T1462,'[3]Correpondance  PREPA MARG'!BO:BO),""))</f>
        <v/>
      </c>
      <c r="AA1462" t="str">
        <f>IF(U1462="","",IF(U1462="CA HT REEL",SUMIF('[3]Correpondance  PREPA MARG'!A:A,'Prépa marge'!T1462,'[3]Correpondance  PREPA MARG'!AB:AB),""))</f>
        <v/>
      </c>
      <c r="AB1462" t="str">
        <f>IF(U1462="","",IF(U1462="CAMV REEL",SUMIF('[3]Correpondance  PREPA MARG'!A:A,'Prépa marge'!T1462,'[3]Correpondance  PREPA MARG'!BB:BB),""))</f>
        <v/>
      </c>
      <c r="AC1462" t="str">
        <f>IF(U1462="","",IF(U1462="démarque connue (valeur)",SUMIF('[3]Correpondance  PREPA MARG'!A:A,'Prépa marge'!T1462,'[3]Correpondance  PREPA MARG'!DO:DO),""))</f>
        <v/>
      </c>
      <c r="AD1462" s="2" t="str">
        <f t="shared" si="804"/>
        <v/>
      </c>
      <c r="AF1462" t="s">
        <v>20</v>
      </c>
    </row>
    <row r="1463" spans="1:32">
      <c r="A1463" s="23"/>
      <c r="B1463" s="23"/>
      <c r="C1463" s="59" t="s">
        <v>35</v>
      </c>
      <c r="D1463" s="98">
        <f>D1437-D1449</f>
        <v>0</v>
      </c>
      <c r="E1463" s="98">
        <f>E1437-E1449</f>
        <v>0</v>
      </c>
      <c r="F1463" s="98">
        <f>F1437-F1449</f>
        <v>0</v>
      </c>
      <c r="G1463" s="98">
        <f t="shared" ref="G1463:L1463" si="829">G1437-G1449</f>
        <v>0</v>
      </c>
      <c r="H1463" s="98">
        <f t="shared" si="829"/>
        <v>0</v>
      </c>
      <c r="I1463" s="98">
        <f t="shared" si="829"/>
        <v>0</v>
      </c>
      <c r="J1463" s="98">
        <f t="shared" si="829"/>
        <v>0</v>
      </c>
      <c r="K1463" s="98">
        <f t="shared" si="829"/>
        <v>0</v>
      </c>
      <c r="L1463" s="98">
        <f t="shared" si="829"/>
        <v>0</v>
      </c>
      <c r="M1463" s="98">
        <f>M1437-M1449</f>
        <v>0</v>
      </c>
      <c r="N1463" s="98">
        <f>N1437-N1449</f>
        <v>0</v>
      </c>
      <c r="O1463" s="98">
        <f>O1437-O1449</f>
        <v>0</v>
      </c>
      <c r="P1463" s="74">
        <f>SUM(D1463:O1463)</f>
        <v>0</v>
      </c>
      <c r="Q1463" s="23"/>
      <c r="R1463" s="57" t="s">
        <v>20</v>
      </c>
      <c r="S1463" s="92"/>
      <c r="T1463" s="23" t="str">
        <f>IF(COUNTIF('[3]Correpondance  PREPA MARG'!A:A,'Prépa marge'!C1463)=0,IF(U1462="démarque connue (valeur)","",T1462),'Prépa marge'!C1463)</f>
        <v/>
      </c>
      <c r="U1463" s="23" t="str">
        <f t="shared" si="806"/>
        <v/>
      </c>
      <c r="V1463" t="str">
        <f>IF(U1463="","",IF(U1463="CA HT",SUMIF('[3]Correpondance  PREPA MARG'!A:A,'Prépa marge'!T1463,'[3]Correpondance  PREPA MARG'!CO:CO),""))</f>
        <v/>
      </c>
      <c r="W1463" t="str">
        <f t="shared" si="801"/>
        <v/>
      </c>
      <c r="X1463" t="str">
        <f>IF(U1463="","",IF(AND(U1463="Marge ABACO (valeur)",X1457=""),SUMIF('[3]Correpondance  PREPA MARG'!A:A,'Prépa marge'!T1463,'[3]Correpondance  PREPA MARG'!DB:DB),""))</f>
        <v/>
      </c>
      <c r="Y1463" t="str">
        <f>IF(U1463="","",IF(U1463="Frais accessoires",SUMIF('[3]Correpondance  PREPA MARG'!A:A,'Prépa marge'!T1463,'[3]Correpondance  PREPA MARG'!AO:AO),""))</f>
        <v/>
      </c>
      <c r="Z1463" t="str">
        <f>IF(U1463="","",IF(U1463="Cotisation Centrale",SUMIF('[3]Correpondance  PREPA MARG'!A:A,'Prépa marge'!T1463,'[3]Correpondance  PREPA MARG'!BO:BO),""))</f>
        <v/>
      </c>
      <c r="AA1463" t="str">
        <f>IF(U1463="","",IF(U1463="CA HT REEL",SUMIF('[3]Correpondance  PREPA MARG'!A:A,'Prépa marge'!T1463,'[3]Correpondance  PREPA MARG'!AB:AB),""))</f>
        <v/>
      </c>
      <c r="AB1463" t="str">
        <f>IF(U1463="","",IF(U1463="CAMV REEL",SUMIF('[3]Correpondance  PREPA MARG'!A:A,'Prépa marge'!T1463,'[3]Correpondance  PREPA MARG'!BB:BB),""))</f>
        <v/>
      </c>
      <c r="AC1463" t="str">
        <f>IF(U1463="","",IF(U1463="démarque connue (valeur)",SUMIF('[3]Correpondance  PREPA MARG'!A:A,'Prépa marge'!T1463,'[3]Correpondance  PREPA MARG'!DO:DO),""))</f>
        <v/>
      </c>
      <c r="AD1463" s="2" t="str">
        <f t="shared" si="804"/>
        <v/>
      </c>
      <c r="AF1463" t="s">
        <v>20</v>
      </c>
    </row>
    <row r="1464" spans="1:32">
      <c r="A1464" s="23"/>
      <c r="B1464" s="23"/>
      <c r="C1464" s="59" t="s">
        <v>22</v>
      </c>
      <c r="D1464" s="99">
        <f t="shared" ref="D1464:L1464" si="830">IF(D1449&lt;&gt;0,D1463/D1449,0)</f>
        <v>0</v>
      </c>
      <c r="E1464" s="99">
        <f t="shared" si="830"/>
        <v>0</v>
      </c>
      <c r="F1464" s="99">
        <f t="shared" si="830"/>
        <v>0</v>
      </c>
      <c r="G1464" s="99">
        <f t="shared" si="830"/>
        <v>0</v>
      </c>
      <c r="H1464" s="99">
        <f t="shared" si="830"/>
        <v>0</v>
      </c>
      <c r="I1464" s="99">
        <f t="shared" si="830"/>
        <v>0</v>
      </c>
      <c r="J1464" s="99">
        <f t="shared" si="830"/>
        <v>0</v>
      </c>
      <c r="K1464" s="99">
        <f t="shared" si="830"/>
        <v>0</v>
      </c>
      <c r="L1464" s="99">
        <f t="shared" si="830"/>
        <v>0</v>
      </c>
      <c r="M1464" s="99">
        <f>IF(M1449&lt;&gt;0,M1463/M1449,0)</f>
        <v>0</v>
      </c>
      <c r="N1464" s="99">
        <f>IF(N1449&lt;&gt;0,N1463/N1449,0)</f>
        <v>0</v>
      </c>
      <c r="O1464" s="99">
        <f>IF(O1449&lt;&gt;0,O1463/O1449,0)</f>
        <v>0</v>
      </c>
      <c r="P1464" s="61">
        <f>IF(P1449&lt;&gt;0,P1463/P1449,0)</f>
        <v>0</v>
      </c>
      <c r="Q1464" s="23"/>
      <c r="R1464" s="62" t="s">
        <v>20</v>
      </c>
      <c r="S1464" s="92"/>
      <c r="T1464" s="23" t="str">
        <f>IF(COUNTIF('[3]Correpondance  PREPA MARG'!A:A,'Prépa marge'!C1464)=0,IF(U1463="démarque connue (valeur)","",T1463),'Prépa marge'!C1464)</f>
        <v/>
      </c>
      <c r="U1464" s="23" t="str">
        <f t="shared" si="806"/>
        <v/>
      </c>
      <c r="V1464" t="str">
        <f>IF(U1464="","",IF(U1464="CA HT",SUMIF('[3]Correpondance  PREPA MARG'!A:A,'Prépa marge'!T1464,'[3]Correpondance  PREPA MARG'!CO:CO),""))</f>
        <v/>
      </c>
      <c r="W1464" t="str">
        <f t="shared" si="801"/>
        <v/>
      </c>
      <c r="X1464" t="str">
        <f>IF(U1464="","",IF(AND(U1464="Marge ABACO (valeur)",X1458=""),SUMIF('[3]Correpondance  PREPA MARG'!A:A,'Prépa marge'!T1464,'[3]Correpondance  PREPA MARG'!DB:DB),""))</f>
        <v/>
      </c>
      <c r="Y1464" t="str">
        <f>IF(U1464="","",IF(U1464="Frais accessoires",SUMIF('[3]Correpondance  PREPA MARG'!A:A,'Prépa marge'!T1464,'[3]Correpondance  PREPA MARG'!AO:AO),""))</f>
        <v/>
      </c>
      <c r="Z1464" t="str">
        <f>IF(U1464="","",IF(U1464="Cotisation Centrale",SUMIF('[3]Correpondance  PREPA MARG'!A:A,'Prépa marge'!T1464,'[3]Correpondance  PREPA MARG'!BO:BO),""))</f>
        <v/>
      </c>
      <c r="AA1464" t="str">
        <f>IF(U1464="","",IF(U1464="CA HT REEL",SUMIF('[3]Correpondance  PREPA MARG'!A:A,'Prépa marge'!T1464,'[3]Correpondance  PREPA MARG'!AB:AB),""))</f>
        <v/>
      </c>
      <c r="AB1464" t="str">
        <f>IF(U1464="","",IF(U1464="CAMV REEL",SUMIF('[3]Correpondance  PREPA MARG'!A:A,'Prépa marge'!T1464,'[3]Correpondance  PREPA MARG'!BB:BB),""))</f>
        <v/>
      </c>
      <c r="AC1464" t="str">
        <f>IF(U1464="","",IF(U1464="démarque connue (valeur)",SUMIF('[3]Correpondance  PREPA MARG'!A:A,'Prépa marge'!T1464,'[3]Correpondance  PREPA MARG'!DO:DO),""))</f>
        <v/>
      </c>
      <c r="AD1464" s="2" t="str">
        <f t="shared" si="804"/>
        <v/>
      </c>
      <c r="AF1464" t="s">
        <v>20</v>
      </c>
    </row>
    <row r="1465" spans="1:32">
      <c r="A1465" s="23"/>
      <c r="B1465" s="23"/>
      <c r="C1465" s="100" t="s">
        <v>36</v>
      </c>
      <c r="D1465" s="47">
        <f t="shared" ref="D1465:L1465" si="831">D1445-D1457-D1460-D1461-D1463</f>
        <v>0</v>
      </c>
      <c r="E1465" s="47">
        <f t="shared" si="831"/>
        <v>0</v>
      </c>
      <c r="F1465" s="47">
        <f t="shared" si="831"/>
        <v>0</v>
      </c>
      <c r="G1465" s="47">
        <f t="shared" si="831"/>
        <v>0</v>
      </c>
      <c r="H1465" s="47">
        <f t="shared" si="831"/>
        <v>0</v>
      </c>
      <c r="I1465" s="47">
        <f t="shared" si="831"/>
        <v>0</v>
      </c>
      <c r="J1465" s="47">
        <f t="shared" si="831"/>
        <v>0</v>
      </c>
      <c r="K1465" s="47">
        <f t="shared" si="831"/>
        <v>0</v>
      </c>
      <c r="L1465" s="47">
        <f t="shared" si="831"/>
        <v>0</v>
      </c>
      <c r="M1465" s="47">
        <f>M1445-M1457-M1460-M1461-M1463</f>
        <v>0</v>
      </c>
      <c r="N1465" s="47">
        <f>N1445-N1457-N1460-N1461-N1463</f>
        <v>0</v>
      </c>
      <c r="O1465" s="47">
        <f>O1445-O1457-O1460-O1461-O1463</f>
        <v>0</v>
      </c>
      <c r="P1465" s="101">
        <f>SUM(D1465:O1465)</f>
        <v>0</v>
      </c>
      <c r="Q1465" s="23"/>
      <c r="R1465" s="102" t="s">
        <v>20</v>
      </c>
      <c r="S1465" s="92"/>
      <c r="T1465" s="23" t="str">
        <f>IF(COUNTIF('[3]Correpondance  PREPA MARG'!A:A,'Prépa marge'!C1465)=0,IF(U1464="démarque connue (valeur)","",T1464),'Prépa marge'!C1465)</f>
        <v/>
      </c>
      <c r="U1465" s="23" t="str">
        <f t="shared" si="806"/>
        <v/>
      </c>
      <c r="V1465" t="str">
        <f>IF(U1465="","",IF(U1465="CA HT",SUMIF('[3]Correpondance  PREPA MARG'!A:A,'Prépa marge'!T1465,'[3]Correpondance  PREPA MARG'!CO:CO),""))</f>
        <v/>
      </c>
      <c r="W1465" t="str">
        <f t="shared" si="801"/>
        <v/>
      </c>
      <c r="X1465" t="str">
        <f>IF(U1465="","",IF(AND(U1465="Marge ABACO (valeur)",X1459=""),SUMIF('[3]Correpondance  PREPA MARG'!A:A,'Prépa marge'!T1465,'[3]Correpondance  PREPA MARG'!DB:DB),""))</f>
        <v/>
      </c>
      <c r="Y1465" t="str">
        <f>IF(U1465="","",IF(U1465="Frais accessoires",SUMIF('[3]Correpondance  PREPA MARG'!A:A,'Prépa marge'!T1465,'[3]Correpondance  PREPA MARG'!AO:AO),""))</f>
        <v/>
      </c>
      <c r="Z1465" t="str">
        <f>IF(U1465="","",IF(U1465="Cotisation Centrale",SUMIF('[3]Correpondance  PREPA MARG'!A:A,'Prépa marge'!T1465,'[3]Correpondance  PREPA MARG'!BO:BO),""))</f>
        <v/>
      </c>
      <c r="AA1465" t="str">
        <f>IF(U1465="","",IF(U1465="CA HT REEL",SUMIF('[3]Correpondance  PREPA MARG'!A:A,'Prépa marge'!T1465,'[3]Correpondance  PREPA MARG'!AB:AB),""))</f>
        <v/>
      </c>
      <c r="AB1465" t="str">
        <f>IF(U1465="","",IF(U1465="CAMV REEL",SUMIF('[3]Correpondance  PREPA MARG'!A:A,'Prépa marge'!T1465,'[3]Correpondance  PREPA MARG'!BB:BB),""))</f>
        <v/>
      </c>
      <c r="AC1465" t="str">
        <f>IF(U1465="","",IF(U1465="démarque connue (valeur)",SUMIF('[3]Correpondance  PREPA MARG'!A:A,'Prépa marge'!T1465,'[3]Correpondance  PREPA MARG'!DO:DO),""))</f>
        <v/>
      </c>
      <c r="AD1465" s="2" t="str">
        <f t="shared" si="804"/>
        <v/>
      </c>
      <c r="AF1465" t="s">
        <v>20</v>
      </c>
    </row>
    <row r="1466" spans="1:32">
      <c r="A1466" s="23"/>
      <c r="B1466" s="23"/>
      <c r="C1466" s="50" t="s">
        <v>37</v>
      </c>
      <c r="D1466" s="67">
        <f t="shared" ref="D1466:L1466" si="832">D1458+D1459+D1462+D1464</f>
        <v>0</v>
      </c>
      <c r="E1466" s="67">
        <f t="shared" si="832"/>
        <v>0</v>
      </c>
      <c r="F1466" s="67">
        <f t="shared" si="832"/>
        <v>0</v>
      </c>
      <c r="G1466" s="67">
        <f t="shared" si="832"/>
        <v>0</v>
      </c>
      <c r="H1466" s="67">
        <f t="shared" si="832"/>
        <v>0</v>
      </c>
      <c r="I1466" s="67">
        <f t="shared" si="832"/>
        <v>0</v>
      </c>
      <c r="J1466" s="67">
        <f t="shared" si="832"/>
        <v>0</v>
      </c>
      <c r="K1466" s="67">
        <f t="shared" si="832"/>
        <v>0</v>
      </c>
      <c r="L1466" s="67">
        <f t="shared" si="832"/>
        <v>0</v>
      </c>
      <c r="M1466" s="67">
        <f>M1458+M1459+M1462+M1464</f>
        <v>0</v>
      </c>
      <c r="N1466" s="67">
        <f>N1458+N1459+N1462+N1464</f>
        <v>0</v>
      </c>
      <c r="O1466" s="67">
        <f>O1458+O1459+O1462+O1464</f>
        <v>0</v>
      </c>
      <c r="P1466" s="67">
        <f>P1458+P1459+P1462+P1464</f>
        <v>0</v>
      </c>
      <c r="Q1466" s="23"/>
      <c r="R1466" s="68" t="s">
        <v>20</v>
      </c>
      <c r="S1466" s="92"/>
      <c r="T1466" s="23" t="str">
        <f>IF(COUNTIF('[3]Correpondance  PREPA MARG'!A:A,'Prépa marge'!C1466)=0,IF(U1465="démarque connue (valeur)","",T1465),'Prépa marge'!C1466)</f>
        <v/>
      </c>
      <c r="U1466" s="23" t="str">
        <f t="shared" si="806"/>
        <v/>
      </c>
      <c r="V1466" t="str">
        <f>IF(U1466="","",IF(U1466="CA HT",SUMIF('[3]Correpondance  PREPA MARG'!A:A,'Prépa marge'!T1466,'[3]Correpondance  PREPA MARG'!CO:CO),""))</f>
        <v/>
      </c>
      <c r="W1466" t="str">
        <f t="shared" si="801"/>
        <v/>
      </c>
      <c r="X1466" t="str">
        <f>IF(U1466="","",IF(AND(U1466="Marge ABACO (valeur)",X1460=""),SUMIF('[3]Correpondance  PREPA MARG'!A:A,'Prépa marge'!T1466,'[3]Correpondance  PREPA MARG'!DB:DB),""))</f>
        <v/>
      </c>
      <c r="Y1466" t="str">
        <f>IF(U1466="","",IF(U1466="Frais accessoires",SUMIF('[3]Correpondance  PREPA MARG'!A:A,'Prépa marge'!T1466,'[3]Correpondance  PREPA MARG'!AO:AO),""))</f>
        <v/>
      </c>
      <c r="Z1466" t="str">
        <f>IF(U1466="","",IF(U1466="Cotisation Centrale",SUMIF('[3]Correpondance  PREPA MARG'!A:A,'Prépa marge'!T1466,'[3]Correpondance  PREPA MARG'!BO:BO),""))</f>
        <v/>
      </c>
      <c r="AA1466" t="str">
        <f>IF(U1466="","",IF(U1466="CA HT REEL",SUMIF('[3]Correpondance  PREPA MARG'!A:A,'Prépa marge'!T1466,'[3]Correpondance  PREPA MARG'!AB:AB),""))</f>
        <v/>
      </c>
      <c r="AB1466" t="str">
        <f>IF(U1466="","",IF(U1466="CAMV REEL",SUMIF('[3]Correpondance  PREPA MARG'!A:A,'Prépa marge'!T1466,'[3]Correpondance  PREPA MARG'!BB:BB),""))</f>
        <v/>
      </c>
      <c r="AC1466" t="str">
        <f>IF(U1466="","",IF(U1466="démarque connue (valeur)",SUMIF('[3]Correpondance  PREPA MARG'!A:A,'Prépa marge'!T1466,'[3]Correpondance  PREPA MARG'!DO:DO),""))</f>
        <v/>
      </c>
      <c r="AD1466" s="2" t="str">
        <f t="shared" si="804"/>
        <v/>
      </c>
      <c r="AF1466" t="s">
        <v>20</v>
      </c>
    </row>
    <row r="1467" spans="1:32">
      <c r="A1467" s="23"/>
      <c r="B1467" s="23"/>
      <c r="C1467" s="50" t="s">
        <v>38</v>
      </c>
      <c r="D1467" s="103">
        <f t="shared" ref="D1467:L1467" si="833">D1457+D1460+D1461+D1463</f>
        <v>0</v>
      </c>
      <c r="E1467" s="103">
        <f t="shared" si="833"/>
        <v>0</v>
      </c>
      <c r="F1467" s="103">
        <f t="shared" si="833"/>
        <v>0</v>
      </c>
      <c r="G1467" s="103">
        <f t="shared" si="833"/>
        <v>0</v>
      </c>
      <c r="H1467" s="103">
        <f t="shared" si="833"/>
        <v>0</v>
      </c>
      <c r="I1467" s="103">
        <f t="shared" si="833"/>
        <v>0</v>
      </c>
      <c r="J1467" s="103">
        <f t="shared" si="833"/>
        <v>0</v>
      </c>
      <c r="K1467" s="103">
        <f t="shared" si="833"/>
        <v>0</v>
      </c>
      <c r="L1467" s="103">
        <f t="shared" si="833"/>
        <v>0</v>
      </c>
      <c r="M1467" s="103">
        <f>M1457+M1460+M1461+M1463</f>
        <v>0</v>
      </c>
      <c r="N1467" s="103">
        <f>N1457+N1460+N1461+N1463</f>
        <v>0</v>
      </c>
      <c r="O1467" s="103">
        <f>O1457+O1460+O1461+O1463</f>
        <v>0</v>
      </c>
      <c r="P1467" s="103">
        <f>P1457+P1460+P1461+P1463</f>
        <v>0</v>
      </c>
      <c r="Q1467" s="23"/>
      <c r="R1467" s="104" t="s">
        <v>20</v>
      </c>
      <c r="S1467" s="92"/>
      <c r="T1467" s="23" t="str">
        <f>IF(COUNTIF('[3]Correpondance  PREPA MARG'!A:A,'Prépa marge'!C1467)=0,IF(U1466="démarque connue (valeur)","",T1466),'Prépa marge'!C1467)</f>
        <v/>
      </c>
      <c r="U1467" s="23" t="str">
        <f t="shared" si="806"/>
        <v/>
      </c>
      <c r="V1467" t="str">
        <f>IF(U1467="","",IF(U1467="CA HT",SUMIF('[3]Correpondance  PREPA MARG'!A:A,'Prépa marge'!T1467,'[3]Correpondance  PREPA MARG'!CO:CO),""))</f>
        <v/>
      </c>
      <c r="W1467" t="str">
        <f t="shared" si="801"/>
        <v/>
      </c>
      <c r="X1467" t="str">
        <f>IF(U1467="","",IF(AND(U1467="Marge ABACO (valeur)",X1461=""),SUMIF('[3]Correpondance  PREPA MARG'!A:A,'Prépa marge'!T1467,'[3]Correpondance  PREPA MARG'!DB:DB),""))</f>
        <v/>
      </c>
      <c r="Y1467" t="str">
        <f>IF(U1467="","",IF(U1467="Frais accessoires",SUMIF('[3]Correpondance  PREPA MARG'!A:A,'Prépa marge'!T1467,'[3]Correpondance  PREPA MARG'!AO:AO),""))</f>
        <v/>
      </c>
      <c r="Z1467" t="str">
        <f>IF(U1467="","",IF(U1467="Cotisation Centrale",SUMIF('[3]Correpondance  PREPA MARG'!A:A,'Prépa marge'!T1467,'[3]Correpondance  PREPA MARG'!BO:BO),""))</f>
        <v/>
      </c>
      <c r="AA1467" t="str">
        <f>IF(U1467="","",IF(U1467="CA HT REEL",SUMIF('[3]Correpondance  PREPA MARG'!A:A,'Prépa marge'!T1467,'[3]Correpondance  PREPA MARG'!AB:AB),""))</f>
        <v/>
      </c>
      <c r="AB1467" t="str">
        <f>IF(U1467="","",IF(U1467="CAMV REEL",SUMIF('[3]Correpondance  PREPA MARG'!A:A,'Prépa marge'!T1467,'[3]Correpondance  PREPA MARG'!BB:BB),""))</f>
        <v/>
      </c>
      <c r="AC1467" t="str">
        <f>IF(U1467="","",IF(U1467="démarque connue (valeur)",SUMIF('[3]Correpondance  PREPA MARG'!A:A,'Prépa marge'!T1467,'[3]Correpondance  PREPA MARG'!DO:DO),""))</f>
        <v/>
      </c>
      <c r="AD1467" s="2" t="str">
        <f t="shared" si="804"/>
        <v/>
      </c>
      <c r="AF1467" t="s">
        <v>20</v>
      </c>
    </row>
    <row r="1468" spans="1:32">
      <c r="A1468" s="23"/>
      <c r="B1468" s="23"/>
      <c r="C1468" s="23"/>
      <c r="D1468" s="23"/>
      <c r="E1468" s="23"/>
      <c r="F1468" s="23"/>
      <c r="G1468" s="23"/>
      <c r="H1468" s="23"/>
      <c r="I1468" s="23"/>
      <c r="J1468" s="23"/>
      <c r="K1468" s="23"/>
      <c r="L1468" s="23"/>
      <c r="M1468" s="23"/>
      <c r="N1468" s="23"/>
      <c r="O1468" s="23"/>
      <c r="P1468" s="23"/>
      <c r="Q1468" s="23"/>
      <c r="R1468" s="29" t="s">
        <v>20</v>
      </c>
      <c r="S1468" s="23"/>
      <c r="T1468" s="23" t="str">
        <f>IF(COUNTIF('[3]Correpondance  PREPA MARG'!A:A,'Prépa marge'!C1468)=0,IF(U1467="démarque connue (valeur)","",T1467),'Prépa marge'!C1468)</f>
        <v/>
      </c>
      <c r="U1468" s="23" t="str">
        <f t="shared" si="806"/>
        <v/>
      </c>
      <c r="V1468" t="str">
        <f>IF(U1468="","",IF(U1468="CA HT",SUMIF('[3]Correpondance  PREPA MARG'!A:A,'Prépa marge'!T1468,'[3]Correpondance  PREPA MARG'!CO:CO),""))</f>
        <v/>
      </c>
      <c r="W1468" t="str">
        <f t="shared" si="801"/>
        <v/>
      </c>
      <c r="X1468" t="str">
        <f>IF(U1468="","",IF(AND(U1468="Marge ABACO (valeur)",X1462=""),SUMIF('[3]Correpondance  PREPA MARG'!A:A,'Prépa marge'!T1468,'[3]Correpondance  PREPA MARG'!DB:DB),""))</f>
        <v/>
      </c>
      <c r="Y1468" t="str">
        <f>IF(U1468="","",IF(U1468="Frais accessoires",SUMIF('[3]Correpondance  PREPA MARG'!A:A,'Prépa marge'!T1468,'[3]Correpondance  PREPA MARG'!AO:AO),""))</f>
        <v/>
      </c>
      <c r="Z1468" t="str">
        <f>IF(U1468="","",IF(U1468="Cotisation Centrale",SUMIF('[3]Correpondance  PREPA MARG'!A:A,'Prépa marge'!T1468,'[3]Correpondance  PREPA MARG'!BO:BO),""))</f>
        <v/>
      </c>
      <c r="AA1468" t="str">
        <f>IF(U1468="","",IF(U1468="CA HT REEL",SUMIF('[3]Correpondance  PREPA MARG'!A:A,'Prépa marge'!T1468,'[3]Correpondance  PREPA MARG'!AB:AB),""))</f>
        <v/>
      </c>
      <c r="AB1468" t="str">
        <f>IF(U1468="","",IF(U1468="CAMV REEL",SUMIF('[3]Correpondance  PREPA MARG'!A:A,'Prépa marge'!T1468,'[3]Correpondance  PREPA MARG'!BB:BB),""))</f>
        <v/>
      </c>
      <c r="AC1468" t="str">
        <f>IF(U1468="","",IF(U1468="démarque connue (valeur)",SUMIF('[3]Correpondance  PREPA MARG'!A:A,'Prépa marge'!T1468,'[3]Correpondance  PREPA MARG'!DO:DO),""))</f>
        <v/>
      </c>
      <c r="AD1468" s="2" t="str">
        <f t="shared" si="804"/>
        <v/>
      </c>
      <c r="AF1468" t="s">
        <v>20</v>
      </c>
    </row>
    <row r="1469" spans="1:32">
      <c r="A1469" s="23"/>
      <c r="B1469" s="23"/>
      <c r="C1469" s="30" t="s">
        <v>39</v>
      </c>
      <c r="D1469" s="105"/>
      <c r="E1469" s="105"/>
      <c r="F1469" s="105"/>
      <c r="G1469" s="105"/>
      <c r="H1469" s="105"/>
      <c r="I1469" s="105"/>
      <c r="J1469" s="105"/>
      <c r="K1469" s="105"/>
      <c r="L1469" s="105"/>
      <c r="M1469" s="105"/>
      <c r="N1469" s="105"/>
      <c r="O1469" s="105"/>
      <c r="P1469" s="32"/>
      <c r="Q1469" s="23"/>
      <c r="R1469" s="33" t="s">
        <v>20</v>
      </c>
      <c r="S1469" s="92"/>
      <c r="T1469" s="23" t="str">
        <f>IF(COUNTIF('[3]Correpondance  PREPA MARG'!A:A,'Prépa marge'!C1469)=0,IF(U1468="démarque connue (valeur)","",T1468),'Prépa marge'!C1469)</f>
        <v/>
      </c>
      <c r="U1469" s="23" t="str">
        <f t="shared" si="806"/>
        <v/>
      </c>
      <c r="V1469" t="str">
        <f>IF(U1469="","",IF(U1469="CA HT",SUMIF('[3]Correpondance  PREPA MARG'!A:A,'Prépa marge'!T1469,'[3]Correpondance  PREPA MARG'!CO:CO),""))</f>
        <v/>
      </c>
      <c r="W1469" t="str">
        <f t="shared" si="801"/>
        <v/>
      </c>
      <c r="X1469" t="str">
        <f>IF(U1469="","",IF(AND(U1469="Marge ABACO (valeur)",X1463=""),SUMIF('[3]Correpondance  PREPA MARG'!A:A,'Prépa marge'!T1469,'[3]Correpondance  PREPA MARG'!DB:DB),""))</f>
        <v/>
      </c>
      <c r="Y1469" t="str">
        <f>IF(U1469="","",IF(U1469="Frais accessoires",SUMIF('[3]Correpondance  PREPA MARG'!A:A,'Prépa marge'!T1469,'[3]Correpondance  PREPA MARG'!AO:AO),""))</f>
        <v/>
      </c>
      <c r="Z1469" t="str">
        <f>IF(U1469="","",IF(U1469="Cotisation Centrale",SUMIF('[3]Correpondance  PREPA MARG'!A:A,'Prépa marge'!T1469,'[3]Correpondance  PREPA MARG'!BO:BO),""))</f>
        <v/>
      </c>
      <c r="AA1469" t="str">
        <f>IF(U1469="","",IF(U1469="CA HT REEL",SUMIF('[3]Correpondance  PREPA MARG'!A:A,'Prépa marge'!T1469,'[3]Correpondance  PREPA MARG'!AB:AB),""))</f>
        <v/>
      </c>
      <c r="AB1469" t="str">
        <f>IF(U1469="","",IF(U1469="CAMV REEL",SUMIF('[3]Correpondance  PREPA MARG'!A:A,'Prépa marge'!T1469,'[3]Correpondance  PREPA MARG'!BB:BB),""))</f>
        <v/>
      </c>
      <c r="AC1469" t="str">
        <f>IF(U1469="","",IF(U1469="démarque connue (valeur)",SUMIF('[3]Correpondance  PREPA MARG'!A:A,'Prépa marge'!T1469,'[3]Correpondance  PREPA MARG'!DO:DO),""))</f>
        <v/>
      </c>
      <c r="AD1469" s="2" t="str">
        <f t="shared" si="804"/>
        <v/>
      </c>
      <c r="AF1469" t="s">
        <v>20</v>
      </c>
    </row>
    <row r="1470" spans="1:32">
      <c r="A1470" s="23"/>
      <c r="B1470" s="23"/>
      <c r="C1470" s="106" t="s">
        <v>40</v>
      </c>
      <c r="D1470" s="107">
        <f t="shared" ref="D1470:L1470" si="834">IF(D1449&lt;&gt;0,D1465/D1449,0)</f>
        <v>0</v>
      </c>
      <c r="E1470" s="107">
        <f t="shared" si="834"/>
        <v>0</v>
      </c>
      <c r="F1470" s="107">
        <f t="shared" si="834"/>
        <v>0</v>
      </c>
      <c r="G1470" s="107">
        <f t="shared" si="834"/>
        <v>0</v>
      </c>
      <c r="H1470" s="107">
        <f t="shared" si="834"/>
        <v>0</v>
      </c>
      <c r="I1470" s="107">
        <f t="shared" si="834"/>
        <v>0</v>
      </c>
      <c r="J1470" s="107">
        <f t="shared" si="834"/>
        <v>0</v>
      </c>
      <c r="K1470" s="107">
        <f t="shared" si="834"/>
        <v>0</v>
      </c>
      <c r="L1470" s="107">
        <f t="shared" si="834"/>
        <v>0</v>
      </c>
      <c r="M1470" s="107">
        <f>IF(M1449&lt;&gt;0,M1465/M1449,0)</f>
        <v>0</v>
      </c>
      <c r="N1470" s="107">
        <f>IF(N1449&lt;&gt;0,N1465/N1449,0)</f>
        <v>0</v>
      </c>
      <c r="O1470" s="107">
        <f>IF(O1449&lt;&gt;0,O1465/O1449,0)</f>
        <v>0</v>
      </c>
      <c r="P1470" s="107">
        <f>IF(P1449&lt;&gt;0,P1465/P1449,0)</f>
        <v>0</v>
      </c>
      <c r="Q1470" s="23"/>
      <c r="R1470" s="108" t="s">
        <v>20</v>
      </c>
      <c r="S1470" s="92"/>
      <c r="T1470" s="23" t="str">
        <f>IF(COUNTIF('[3]Correpondance  PREPA MARG'!A:A,'Prépa marge'!C1470)=0,IF(U1469="démarque connue (valeur)","",T1469),'Prépa marge'!C1470)</f>
        <v/>
      </c>
      <c r="U1470" s="23" t="str">
        <f t="shared" si="806"/>
        <v/>
      </c>
      <c r="V1470" t="str">
        <f>IF(U1470="","",IF(U1470="CA HT",SUMIF('[3]Correpondance  PREPA MARG'!A:A,'Prépa marge'!T1470,'[3]Correpondance  PREPA MARG'!CO:CO),""))</f>
        <v/>
      </c>
      <c r="W1470" t="str">
        <f t="shared" si="801"/>
        <v/>
      </c>
      <c r="X1470" t="str">
        <f>IF(U1470="","",IF(AND(U1470="Marge ABACO (valeur)",X1464=""),SUMIF('[3]Correpondance  PREPA MARG'!A:A,'Prépa marge'!T1470,'[3]Correpondance  PREPA MARG'!DB:DB),""))</f>
        <v/>
      </c>
      <c r="Y1470" t="str">
        <f>IF(U1470="","",IF(U1470="Frais accessoires",SUMIF('[3]Correpondance  PREPA MARG'!A:A,'Prépa marge'!T1470,'[3]Correpondance  PREPA MARG'!AO:AO),""))</f>
        <v/>
      </c>
      <c r="Z1470" t="str">
        <f>IF(U1470="","",IF(U1470="Cotisation Centrale",SUMIF('[3]Correpondance  PREPA MARG'!A:A,'Prépa marge'!T1470,'[3]Correpondance  PREPA MARG'!BO:BO),""))</f>
        <v/>
      </c>
      <c r="AA1470" t="str">
        <f>IF(U1470="","",IF(U1470="CA HT REEL",SUMIF('[3]Correpondance  PREPA MARG'!A:A,'Prépa marge'!T1470,'[3]Correpondance  PREPA MARG'!AB:AB),""))</f>
        <v/>
      </c>
      <c r="AB1470" t="str">
        <f>IF(U1470="","",IF(U1470="CAMV REEL",SUMIF('[3]Correpondance  PREPA MARG'!A:A,'Prépa marge'!T1470,'[3]Correpondance  PREPA MARG'!BB:BB),""))</f>
        <v/>
      </c>
      <c r="AC1470" t="str">
        <f>IF(U1470="","",IF(U1470="démarque connue (valeur)",SUMIF('[3]Correpondance  PREPA MARG'!A:A,'Prépa marge'!T1470,'[3]Correpondance  PREPA MARG'!DO:DO),""))</f>
        <v/>
      </c>
      <c r="AD1470" s="2" t="str">
        <f t="shared" si="804"/>
        <v/>
      </c>
      <c r="AF1470" t="s">
        <v>20</v>
      </c>
    </row>
    <row r="1471" spans="1:32">
      <c r="A1471" s="23"/>
      <c r="B1471" s="23"/>
      <c r="C1471" s="109" t="s">
        <v>41</v>
      </c>
      <c r="D1471" s="110">
        <f>D1465</f>
        <v>0</v>
      </c>
      <c r="E1471" s="110">
        <f t="shared" ref="E1471:L1471" si="835">D1471+E1465</f>
        <v>0</v>
      </c>
      <c r="F1471" s="110">
        <f t="shared" si="835"/>
        <v>0</v>
      </c>
      <c r="G1471" s="110">
        <f t="shared" si="835"/>
        <v>0</v>
      </c>
      <c r="H1471" s="110">
        <f t="shared" si="835"/>
        <v>0</v>
      </c>
      <c r="I1471" s="110">
        <f t="shared" si="835"/>
        <v>0</v>
      </c>
      <c r="J1471" s="110">
        <f t="shared" si="835"/>
        <v>0</v>
      </c>
      <c r="K1471" s="110">
        <f t="shared" si="835"/>
        <v>0</v>
      </c>
      <c r="L1471" s="110">
        <f t="shared" si="835"/>
        <v>0</v>
      </c>
      <c r="M1471" s="110">
        <f>L1471+M1465</f>
        <v>0</v>
      </c>
      <c r="N1471" s="110">
        <f>M1471+N1465</f>
        <v>0</v>
      </c>
      <c r="O1471" s="110">
        <f>N1471+O1465</f>
        <v>0</v>
      </c>
      <c r="P1471" s="111"/>
      <c r="Q1471" s="23"/>
      <c r="R1471" s="112" t="s">
        <v>20</v>
      </c>
      <c r="S1471" s="92"/>
      <c r="T1471" s="23" t="str">
        <f>IF(COUNTIF('[3]Correpondance  PREPA MARG'!A:A,'Prépa marge'!C1471)=0,IF(U1470="démarque connue (valeur)","",T1470),'Prépa marge'!C1471)</f>
        <v/>
      </c>
      <c r="U1471" s="23" t="str">
        <f t="shared" si="806"/>
        <v/>
      </c>
      <c r="V1471" t="str">
        <f>IF(U1471="","",IF(U1471="CA HT",SUMIF('[3]Correpondance  PREPA MARG'!A:A,'Prépa marge'!T1471,'[3]Correpondance  PREPA MARG'!CO:CO),""))</f>
        <v/>
      </c>
      <c r="W1471" t="str">
        <f t="shared" si="801"/>
        <v/>
      </c>
      <c r="X1471" t="str">
        <f>IF(U1471="","",IF(AND(U1471="Marge ABACO (valeur)",X1465=""),SUMIF('[3]Correpondance  PREPA MARG'!A:A,'Prépa marge'!T1471,'[3]Correpondance  PREPA MARG'!DB:DB),""))</f>
        <v/>
      </c>
      <c r="Y1471" t="str">
        <f>IF(U1471="","",IF(U1471="Frais accessoires",SUMIF('[3]Correpondance  PREPA MARG'!A:A,'Prépa marge'!T1471,'[3]Correpondance  PREPA MARG'!AO:AO),""))</f>
        <v/>
      </c>
      <c r="Z1471" t="str">
        <f>IF(U1471="","",IF(U1471="Cotisation Centrale",SUMIF('[3]Correpondance  PREPA MARG'!A:A,'Prépa marge'!T1471,'[3]Correpondance  PREPA MARG'!BO:BO),""))</f>
        <v/>
      </c>
      <c r="AA1471" t="str">
        <f>IF(U1471="","",IF(U1471="CA HT REEL",SUMIF('[3]Correpondance  PREPA MARG'!A:A,'Prépa marge'!T1471,'[3]Correpondance  PREPA MARG'!AB:AB),""))</f>
        <v/>
      </c>
      <c r="AB1471" t="str">
        <f>IF(U1471="","",IF(U1471="CAMV REEL",SUMIF('[3]Correpondance  PREPA MARG'!A:A,'Prépa marge'!T1471,'[3]Correpondance  PREPA MARG'!BB:BB),""))</f>
        <v/>
      </c>
      <c r="AC1471" t="str">
        <f>IF(U1471="","",IF(U1471="démarque connue (valeur)",SUMIF('[3]Correpondance  PREPA MARG'!A:A,'Prépa marge'!T1471,'[3]Correpondance  PREPA MARG'!DO:DO),""))</f>
        <v/>
      </c>
      <c r="AD1471" s="2" t="str">
        <f t="shared" si="804"/>
        <v/>
      </c>
      <c r="AF1471" t="s">
        <v>20</v>
      </c>
    </row>
    <row r="1472" spans="1:32">
      <c r="A1472" s="23"/>
      <c r="B1472" s="23"/>
      <c r="C1472" s="109" t="s">
        <v>42</v>
      </c>
      <c r="D1472" s="110">
        <f>D1449</f>
        <v>0</v>
      </c>
      <c r="E1472" s="110">
        <f t="shared" ref="E1472:L1472" si="836">D1472+E1449</f>
        <v>0</v>
      </c>
      <c r="F1472" s="110">
        <f t="shared" si="836"/>
        <v>0</v>
      </c>
      <c r="G1472" s="110">
        <f t="shared" si="836"/>
        <v>0</v>
      </c>
      <c r="H1472" s="110">
        <f t="shared" si="836"/>
        <v>0</v>
      </c>
      <c r="I1472" s="110">
        <f t="shared" si="836"/>
        <v>0</v>
      </c>
      <c r="J1472" s="110">
        <f t="shared" si="836"/>
        <v>0</v>
      </c>
      <c r="K1472" s="110">
        <f t="shared" si="836"/>
        <v>0</v>
      </c>
      <c r="L1472" s="110">
        <f t="shared" si="836"/>
        <v>0</v>
      </c>
      <c r="M1472" s="110">
        <f>L1472+M1449</f>
        <v>0</v>
      </c>
      <c r="N1472" s="110">
        <f>M1472+N1449</f>
        <v>0</v>
      </c>
      <c r="O1472" s="110">
        <f>N1472+O1449</f>
        <v>0</v>
      </c>
      <c r="P1472" s="111"/>
      <c r="Q1472" s="23"/>
      <c r="R1472" s="112" t="s">
        <v>20</v>
      </c>
      <c r="S1472" s="92"/>
      <c r="T1472" s="23" t="str">
        <f>IF(COUNTIF('[3]Correpondance  PREPA MARG'!A:A,'Prépa marge'!C1472)=0,IF(U1471="démarque connue (valeur)","",T1471),'Prépa marge'!C1472)</f>
        <v/>
      </c>
      <c r="U1472" s="23" t="str">
        <f t="shared" si="806"/>
        <v/>
      </c>
      <c r="V1472" t="str">
        <f>IF(U1472="","",IF(U1472="CA HT",SUMIF('[3]Correpondance  PREPA MARG'!A:A,'Prépa marge'!T1472,'[3]Correpondance  PREPA MARG'!CO:CO),""))</f>
        <v/>
      </c>
      <c r="W1472" t="str">
        <f t="shared" si="801"/>
        <v/>
      </c>
      <c r="X1472" t="str">
        <f>IF(U1472="","",IF(AND(U1472="Marge ABACO (valeur)",X1466=""),SUMIF('[3]Correpondance  PREPA MARG'!A:A,'Prépa marge'!T1472,'[3]Correpondance  PREPA MARG'!DB:DB),""))</f>
        <v/>
      </c>
      <c r="Y1472" t="str">
        <f>IF(U1472="","",IF(U1472="Frais accessoires",SUMIF('[3]Correpondance  PREPA MARG'!A:A,'Prépa marge'!T1472,'[3]Correpondance  PREPA MARG'!AO:AO),""))</f>
        <v/>
      </c>
      <c r="Z1472" t="str">
        <f>IF(U1472="","",IF(U1472="Cotisation Centrale",SUMIF('[3]Correpondance  PREPA MARG'!A:A,'Prépa marge'!T1472,'[3]Correpondance  PREPA MARG'!BO:BO),""))</f>
        <v/>
      </c>
      <c r="AA1472" t="str">
        <f>IF(U1472="","",IF(U1472="CA HT REEL",SUMIF('[3]Correpondance  PREPA MARG'!A:A,'Prépa marge'!T1472,'[3]Correpondance  PREPA MARG'!AB:AB),""))</f>
        <v/>
      </c>
      <c r="AB1472" t="str">
        <f>IF(U1472="","",IF(U1472="CAMV REEL",SUMIF('[3]Correpondance  PREPA MARG'!A:A,'Prépa marge'!T1472,'[3]Correpondance  PREPA MARG'!BB:BB),""))</f>
        <v/>
      </c>
      <c r="AC1472" t="str">
        <f>IF(U1472="","",IF(U1472="démarque connue (valeur)",SUMIF('[3]Correpondance  PREPA MARG'!A:A,'Prépa marge'!T1472,'[3]Correpondance  PREPA MARG'!DO:DO),""))</f>
        <v/>
      </c>
      <c r="AD1472" s="2" t="str">
        <f t="shared" si="804"/>
        <v/>
      </c>
      <c r="AF1472" t="s">
        <v>20</v>
      </c>
    </row>
    <row r="1473" spans="1:32" ht="15.75" thickBot="1">
      <c r="A1473" s="23"/>
      <c r="B1473" s="23"/>
      <c r="C1473" s="113" t="s">
        <v>43</v>
      </c>
      <c r="D1473" s="114">
        <f>D1470</f>
        <v>0</v>
      </c>
      <c r="E1473" s="114">
        <f t="shared" ref="E1473:L1473" si="837">IF(E1449&lt;&gt;0,E1471/E1472,0)</f>
        <v>0</v>
      </c>
      <c r="F1473" s="114">
        <f t="shared" si="837"/>
        <v>0</v>
      </c>
      <c r="G1473" s="114">
        <f t="shared" si="837"/>
        <v>0</v>
      </c>
      <c r="H1473" s="114">
        <f t="shared" si="837"/>
        <v>0</v>
      </c>
      <c r="I1473" s="114">
        <f t="shared" si="837"/>
        <v>0</v>
      </c>
      <c r="J1473" s="114">
        <f t="shared" si="837"/>
        <v>0</v>
      </c>
      <c r="K1473" s="114">
        <f t="shared" si="837"/>
        <v>0</v>
      </c>
      <c r="L1473" s="114">
        <f t="shared" si="837"/>
        <v>0</v>
      </c>
      <c r="M1473" s="114">
        <f>IF(M1449&lt;&gt;0,M1471/M1472,0)</f>
        <v>0</v>
      </c>
      <c r="N1473" s="114">
        <f>IF(N1449&lt;&gt;0,N1471/N1472,0)</f>
        <v>0</v>
      </c>
      <c r="O1473" s="114">
        <f>IF(O1449&lt;&gt;0,O1471/O1472,0)</f>
        <v>0</v>
      </c>
      <c r="P1473" s="115"/>
      <c r="Q1473" s="23"/>
      <c r="R1473" s="116" t="s">
        <v>20</v>
      </c>
      <c r="S1473" s="92"/>
      <c r="T1473" s="23" t="str">
        <f>IF(COUNTIF('[3]Correpondance  PREPA MARG'!A:A,'Prépa marge'!C1473)=0,IF(U1472="démarque connue (valeur)","",T1472),'Prépa marge'!C1473)</f>
        <v/>
      </c>
      <c r="U1473" s="23" t="str">
        <f t="shared" si="806"/>
        <v/>
      </c>
      <c r="V1473" t="str">
        <f>IF(U1473="","",IF(U1473="CA HT",SUMIF('[3]Correpondance  PREPA MARG'!A:A,'Prépa marge'!T1473,'[3]Correpondance  PREPA MARG'!CO:CO),""))</f>
        <v/>
      </c>
      <c r="W1473" t="str">
        <f t="shared" si="801"/>
        <v/>
      </c>
      <c r="X1473" t="str">
        <f>IF(U1473="","",IF(AND(U1473="Marge ABACO (valeur)",X1467=""),SUMIF('[3]Correpondance  PREPA MARG'!A:A,'Prépa marge'!T1473,'[3]Correpondance  PREPA MARG'!DB:DB),""))</f>
        <v/>
      </c>
      <c r="Y1473" t="str">
        <f>IF(U1473="","",IF(U1473="Frais accessoires",SUMIF('[3]Correpondance  PREPA MARG'!A:A,'Prépa marge'!T1473,'[3]Correpondance  PREPA MARG'!AO:AO),""))</f>
        <v/>
      </c>
      <c r="Z1473" t="str">
        <f>IF(U1473="","",IF(U1473="Cotisation Centrale",SUMIF('[3]Correpondance  PREPA MARG'!A:A,'Prépa marge'!T1473,'[3]Correpondance  PREPA MARG'!BO:BO),""))</f>
        <v/>
      </c>
      <c r="AA1473" t="str">
        <f>IF(U1473="","",IF(U1473="CA HT REEL",SUMIF('[3]Correpondance  PREPA MARG'!A:A,'Prépa marge'!T1473,'[3]Correpondance  PREPA MARG'!AB:AB),""))</f>
        <v/>
      </c>
      <c r="AB1473" t="str">
        <f>IF(U1473="","",IF(U1473="CAMV REEL",SUMIF('[3]Correpondance  PREPA MARG'!A:A,'Prépa marge'!T1473,'[3]Correpondance  PREPA MARG'!BB:BB),""))</f>
        <v/>
      </c>
      <c r="AC1473" t="str">
        <f>IF(U1473="","",IF(U1473="démarque connue (valeur)",SUMIF('[3]Correpondance  PREPA MARG'!A:A,'Prépa marge'!T1473,'[3]Correpondance  PREPA MARG'!DO:DO),""))</f>
        <v/>
      </c>
      <c r="AD1473" s="2" t="str">
        <f t="shared" si="804"/>
        <v/>
      </c>
      <c r="AF1473" t="s">
        <v>20</v>
      </c>
    </row>
    <row r="1474" spans="1:32" ht="15.75" thickBot="1">
      <c r="A1474" s="23"/>
      <c r="B1474" s="23"/>
      <c r="C1474" s="117" t="s">
        <v>44</v>
      </c>
      <c r="D1474" s="118" t="s">
        <v>14</v>
      </c>
      <c r="E1474" s="119" t="s">
        <v>11</v>
      </c>
      <c r="F1474" s="119" t="s">
        <v>11</v>
      </c>
      <c r="G1474" s="119" t="s">
        <v>11</v>
      </c>
      <c r="H1474" s="119" t="s">
        <v>11</v>
      </c>
      <c r="I1474" s="119" t="s">
        <v>11</v>
      </c>
      <c r="J1474" s="119" t="s">
        <v>11</v>
      </c>
      <c r="K1474" s="119" t="s">
        <v>11</v>
      </c>
      <c r="L1474" s="119" t="s">
        <v>11</v>
      </c>
      <c r="M1474" s="119" t="s">
        <v>11</v>
      </c>
      <c r="N1474" s="119" t="s">
        <v>11</v>
      </c>
      <c r="O1474" s="119" t="s">
        <v>11</v>
      </c>
      <c r="P1474" s="120" t="s">
        <v>14</v>
      </c>
      <c r="Q1474" s="23"/>
      <c r="R1474" s="121" t="s">
        <v>20</v>
      </c>
      <c r="S1474" s="92"/>
      <c r="T1474" s="23" t="str">
        <f>IF(COUNTIF('[3]Correpondance  PREPA MARG'!A:A,'Prépa marge'!C1474)=0,IF(U1473="démarque connue (valeur)","",T1473),'Prépa marge'!C1474)</f>
        <v/>
      </c>
      <c r="U1474" s="23" t="str">
        <f t="shared" si="806"/>
        <v/>
      </c>
      <c r="V1474" t="str">
        <f>IF(U1474="","",IF(U1474="CA HT",SUMIF('[3]Correpondance  PREPA MARG'!A:A,'Prépa marge'!T1474,'[3]Correpondance  PREPA MARG'!CO:CO),""))</f>
        <v/>
      </c>
      <c r="W1474" t="str">
        <f t="shared" si="801"/>
        <v/>
      </c>
      <c r="X1474" t="str">
        <f>IF(U1474="","",IF(AND(U1474="Marge ABACO (valeur)",X1468=""),SUMIF('[3]Correpondance  PREPA MARG'!A:A,'Prépa marge'!T1474,'[3]Correpondance  PREPA MARG'!DB:DB),""))</f>
        <v/>
      </c>
      <c r="Y1474" t="str">
        <f>IF(U1474="","",IF(U1474="Frais accessoires",SUMIF('[3]Correpondance  PREPA MARG'!A:A,'Prépa marge'!T1474,'[3]Correpondance  PREPA MARG'!AO:AO),""))</f>
        <v/>
      </c>
      <c r="Z1474" t="str">
        <f>IF(U1474="","",IF(U1474="Cotisation Centrale",SUMIF('[3]Correpondance  PREPA MARG'!A:A,'Prépa marge'!T1474,'[3]Correpondance  PREPA MARG'!BO:BO),""))</f>
        <v/>
      </c>
      <c r="AA1474" t="str">
        <f>IF(U1474="","",IF(U1474="CA HT REEL",SUMIF('[3]Correpondance  PREPA MARG'!A:A,'Prépa marge'!T1474,'[3]Correpondance  PREPA MARG'!AB:AB),""))</f>
        <v/>
      </c>
      <c r="AB1474" t="str">
        <f>IF(U1474="","",IF(U1474="CAMV REEL",SUMIF('[3]Correpondance  PREPA MARG'!A:A,'Prépa marge'!T1474,'[3]Correpondance  PREPA MARG'!BB:BB),""))</f>
        <v/>
      </c>
      <c r="AC1474" t="str">
        <f>IF(U1474="","",IF(U1474="démarque connue (valeur)",SUMIF('[3]Correpondance  PREPA MARG'!A:A,'Prépa marge'!T1474,'[3]Correpondance  PREPA MARG'!DO:DO),""))</f>
        <v/>
      </c>
      <c r="AD1474" s="2" t="str">
        <f t="shared" si="804"/>
        <v/>
      </c>
      <c r="AF1474" t="s">
        <v>20</v>
      </c>
    </row>
    <row r="1475" spans="1:32">
      <c r="A1475" s="23"/>
      <c r="B1475" s="23"/>
      <c r="C1475" s="23"/>
      <c r="D1475" s="23"/>
      <c r="E1475" s="23"/>
      <c r="F1475" s="23"/>
      <c r="G1475" s="23"/>
      <c r="H1475" s="23"/>
      <c r="I1475" s="23"/>
      <c r="J1475" s="23"/>
      <c r="K1475" s="23"/>
      <c r="L1475" s="23"/>
      <c r="M1475" s="23"/>
      <c r="N1475" s="23"/>
      <c r="O1475" s="23"/>
      <c r="P1475" s="23"/>
      <c r="Q1475" s="23"/>
      <c r="R1475" s="29" t="s">
        <v>20</v>
      </c>
      <c r="S1475" s="92"/>
      <c r="T1475" s="23" t="str">
        <f>IF(COUNTIF('[3]Correpondance  PREPA MARG'!A:A,'Prépa marge'!C1475)=0,IF(U1474="démarque connue (valeur)","",T1474),'Prépa marge'!C1475)</f>
        <v/>
      </c>
      <c r="U1475" s="23" t="str">
        <f t="shared" si="806"/>
        <v/>
      </c>
      <c r="V1475" t="str">
        <f>IF(U1475="","",IF(U1475="CA HT",SUMIF('[3]Correpondance  PREPA MARG'!A:A,'Prépa marge'!T1475,'[3]Correpondance  PREPA MARG'!CO:CO),""))</f>
        <v/>
      </c>
      <c r="W1475" t="str">
        <f t="shared" si="801"/>
        <v/>
      </c>
      <c r="X1475" t="str">
        <f>IF(U1475="","",IF(AND(U1475="Marge ABACO (valeur)",X1469=""),SUMIF('[3]Correpondance  PREPA MARG'!A:A,'Prépa marge'!T1475,'[3]Correpondance  PREPA MARG'!DB:DB),""))</f>
        <v/>
      </c>
      <c r="Y1475" t="str">
        <f>IF(U1475="","",IF(U1475="Frais accessoires",SUMIF('[3]Correpondance  PREPA MARG'!A:A,'Prépa marge'!T1475,'[3]Correpondance  PREPA MARG'!AO:AO),""))</f>
        <v/>
      </c>
      <c r="Z1475" t="str">
        <f>IF(U1475="","",IF(U1475="Cotisation Centrale",SUMIF('[3]Correpondance  PREPA MARG'!A:A,'Prépa marge'!T1475,'[3]Correpondance  PREPA MARG'!BO:BO),""))</f>
        <v/>
      </c>
      <c r="AA1475" t="str">
        <f>IF(U1475="","",IF(U1475="CA HT REEL",SUMIF('[3]Correpondance  PREPA MARG'!A:A,'Prépa marge'!T1475,'[3]Correpondance  PREPA MARG'!AB:AB),""))</f>
        <v/>
      </c>
      <c r="AB1475" t="str">
        <f>IF(U1475="","",IF(U1475="CAMV REEL",SUMIF('[3]Correpondance  PREPA MARG'!A:A,'Prépa marge'!T1475,'[3]Correpondance  PREPA MARG'!BB:BB),""))</f>
        <v/>
      </c>
      <c r="AC1475" t="str">
        <f>IF(U1475="","",IF(U1475="démarque connue (valeur)",SUMIF('[3]Correpondance  PREPA MARG'!A:A,'Prépa marge'!T1475,'[3]Correpondance  PREPA MARG'!DO:DO),""))</f>
        <v/>
      </c>
      <c r="AD1475" s="2" t="str">
        <f t="shared" si="804"/>
        <v/>
      </c>
      <c r="AF1475" t="s">
        <v>20</v>
      </c>
    </row>
    <row r="1476" spans="1:32">
      <c r="A1476" s="23"/>
      <c r="B1476" s="23"/>
      <c r="C1476" s="24" t="str">
        <f>[2]Rens!$C$51</f>
        <v>UHPS PARF</v>
      </c>
      <c r="D1476" s="26">
        <f>+D1434</f>
        <v>41943</v>
      </c>
      <c r="E1476" s="26">
        <f t="shared" ref="E1476:L1476" si="838">DATE(YEAR(D1476),MONTH(D1476)+2,0)</f>
        <v>41973</v>
      </c>
      <c r="F1476" s="26">
        <f t="shared" si="838"/>
        <v>42004</v>
      </c>
      <c r="G1476" s="26">
        <f t="shared" si="838"/>
        <v>42035</v>
      </c>
      <c r="H1476" s="26">
        <f t="shared" si="838"/>
        <v>42063</v>
      </c>
      <c r="I1476" s="26">
        <f t="shared" si="838"/>
        <v>42094</v>
      </c>
      <c r="J1476" s="26">
        <f t="shared" si="838"/>
        <v>42124</v>
      </c>
      <c r="K1476" s="26">
        <f t="shared" si="838"/>
        <v>42155</v>
      </c>
      <c r="L1476" s="26">
        <f t="shared" si="838"/>
        <v>42185</v>
      </c>
      <c r="M1476" s="26">
        <f>DATE(YEAR(L1476),MONTH(L1476)+2,0)</f>
        <v>42216</v>
      </c>
      <c r="N1476" s="26">
        <f>DATE(YEAR(M1476),MONTH(M1476)+2,0)</f>
        <v>42247</v>
      </c>
      <c r="O1476" s="26">
        <f>DATE(YEAR(N1476),MONTH(N1476)+2,0)</f>
        <v>42277</v>
      </c>
      <c r="P1476" s="27" t="s">
        <v>16</v>
      </c>
      <c r="Q1476" s="23"/>
      <c r="R1476" s="28" t="s">
        <v>20</v>
      </c>
      <c r="S1476" s="23"/>
      <c r="T1476" s="23" t="str">
        <f>IF(COUNTIF('[3]Correpondance  PREPA MARG'!A:A,'Prépa marge'!C1476)=0,IF(U1475="démarque connue (valeur)","",T1475),'Prépa marge'!C1476)</f>
        <v>UHPS PARF</v>
      </c>
      <c r="U1476" s="23" t="str">
        <f t="shared" si="806"/>
        <v/>
      </c>
      <c r="V1476" t="str">
        <f>IF(U1476="","",IF(U1476="CA HT",SUMIF('[3]Correpondance  PREPA MARG'!A:A,'Prépa marge'!T1476,'[3]Correpondance  PREPA MARG'!CO:CO),""))</f>
        <v/>
      </c>
      <c r="W1476" t="str">
        <f t="shared" si="801"/>
        <v/>
      </c>
      <c r="X1476" t="str">
        <f>IF(U1476="","",IF(AND(U1476="Marge ABACO (valeur)",X1470=""),SUMIF('[3]Correpondance  PREPA MARG'!A:A,'Prépa marge'!T1476,'[3]Correpondance  PREPA MARG'!DB:DB),""))</f>
        <v/>
      </c>
      <c r="Y1476" t="str">
        <f>IF(U1476="","",IF(U1476="Frais accessoires",SUMIF('[3]Correpondance  PREPA MARG'!A:A,'Prépa marge'!T1476,'[3]Correpondance  PREPA MARG'!AO:AO),""))</f>
        <v/>
      </c>
      <c r="Z1476" t="str">
        <f>IF(U1476="","",IF(U1476="Cotisation Centrale",SUMIF('[3]Correpondance  PREPA MARG'!A:A,'Prépa marge'!T1476,'[3]Correpondance  PREPA MARG'!BO:BO),""))</f>
        <v/>
      </c>
      <c r="AA1476" t="str">
        <f>IF(U1476="","",IF(U1476="CA HT REEL",SUMIF('[3]Correpondance  PREPA MARG'!A:A,'Prépa marge'!T1476,'[3]Correpondance  PREPA MARG'!AB:AB),""))</f>
        <v/>
      </c>
      <c r="AB1476" t="str">
        <f>IF(U1476="","",IF(U1476="CAMV REEL",SUMIF('[3]Correpondance  PREPA MARG'!A:A,'Prépa marge'!T1476,'[3]Correpondance  PREPA MARG'!BB:BB),""))</f>
        <v/>
      </c>
      <c r="AC1476" t="str">
        <f>IF(U1476="","",IF(U1476="démarque connue (valeur)",SUMIF('[3]Correpondance  PREPA MARG'!A:A,'Prépa marge'!T1476,'[3]Correpondance  PREPA MARG'!DO:DO),""))</f>
        <v/>
      </c>
      <c r="AD1476" s="2" t="str">
        <f t="shared" si="804"/>
        <v/>
      </c>
      <c r="AF1476" t="s">
        <v>20</v>
      </c>
    </row>
    <row r="1477" spans="1:32">
      <c r="A1477" s="23"/>
      <c r="B1477" s="23"/>
      <c r="C1477" s="23"/>
      <c r="D1477" s="23"/>
      <c r="E1477" s="23"/>
      <c r="F1477" s="23"/>
      <c r="G1477" s="23"/>
      <c r="H1477" s="23"/>
      <c r="I1477" s="23"/>
      <c r="J1477" s="23"/>
      <c r="K1477" s="23"/>
      <c r="L1477" s="23"/>
      <c r="M1477" s="23"/>
      <c r="N1477" s="23"/>
      <c r="O1477" s="23"/>
      <c r="P1477" s="23"/>
      <c r="Q1477" s="23"/>
      <c r="R1477" s="29" t="s">
        <v>20</v>
      </c>
      <c r="S1477" s="23"/>
      <c r="T1477" s="23" t="str">
        <f>IF(COUNTIF('[3]Correpondance  PREPA MARG'!A:A,'Prépa marge'!C1477)=0,IF(U1476="démarque connue (valeur)","",T1476),'Prépa marge'!C1477)</f>
        <v>UHPS PARF</v>
      </c>
      <c r="U1477" s="23" t="str">
        <f t="shared" si="806"/>
        <v/>
      </c>
      <c r="V1477" t="str">
        <f>IF(U1477="","",IF(U1477="CA HT",SUMIF('[3]Correpondance  PREPA MARG'!A:A,'Prépa marge'!T1477,'[3]Correpondance  PREPA MARG'!CO:CO),""))</f>
        <v/>
      </c>
      <c r="W1477" t="str">
        <f t="shared" si="801"/>
        <v/>
      </c>
      <c r="X1477" t="str">
        <f>IF(U1477="","",IF(AND(U1477="Marge ABACO (valeur)",X1471=""),SUMIF('[3]Correpondance  PREPA MARG'!A:A,'Prépa marge'!T1477,'[3]Correpondance  PREPA MARG'!DB:DB),""))</f>
        <v/>
      </c>
      <c r="Y1477" t="str">
        <f>IF(U1477="","",IF(U1477="Frais accessoires",SUMIF('[3]Correpondance  PREPA MARG'!A:A,'Prépa marge'!T1477,'[3]Correpondance  PREPA MARG'!AO:AO),""))</f>
        <v/>
      </c>
      <c r="Z1477" t="str">
        <f>IF(U1477="","",IF(U1477="Cotisation Centrale",SUMIF('[3]Correpondance  PREPA MARG'!A:A,'Prépa marge'!T1477,'[3]Correpondance  PREPA MARG'!BO:BO),""))</f>
        <v/>
      </c>
      <c r="AA1477" t="str">
        <f>IF(U1477="","",IF(U1477="CA HT REEL",SUMIF('[3]Correpondance  PREPA MARG'!A:A,'Prépa marge'!T1477,'[3]Correpondance  PREPA MARG'!AB:AB),""))</f>
        <v/>
      </c>
      <c r="AB1477" t="str">
        <f>IF(U1477="","",IF(U1477="CAMV REEL",SUMIF('[3]Correpondance  PREPA MARG'!A:A,'Prépa marge'!T1477,'[3]Correpondance  PREPA MARG'!BB:BB),""))</f>
        <v/>
      </c>
      <c r="AC1477" t="str">
        <f>IF(U1477="","",IF(U1477="démarque connue (valeur)",SUMIF('[3]Correpondance  PREPA MARG'!A:A,'Prépa marge'!T1477,'[3]Correpondance  PREPA MARG'!DO:DO),""))</f>
        <v/>
      </c>
      <c r="AD1477" s="2" t="str">
        <f t="shared" si="804"/>
        <v/>
      </c>
      <c r="AF1477" t="s">
        <v>20</v>
      </c>
    </row>
    <row r="1478" spans="1:32" ht="15.75" thickBot="1">
      <c r="A1478" s="23"/>
      <c r="B1478" s="23"/>
      <c r="C1478" s="30" t="s">
        <v>18</v>
      </c>
      <c r="D1478" s="31"/>
      <c r="E1478" s="31"/>
      <c r="F1478" s="31"/>
      <c r="G1478" s="31"/>
      <c r="H1478" s="31"/>
      <c r="I1478" s="31"/>
      <c r="J1478" s="31"/>
      <c r="K1478" s="31"/>
      <c r="L1478" s="31"/>
      <c r="M1478" s="31"/>
      <c r="N1478" s="31"/>
      <c r="O1478" s="31"/>
      <c r="P1478" s="32"/>
      <c r="Q1478" s="23"/>
      <c r="R1478" s="33" t="s">
        <v>20</v>
      </c>
      <c r="S1478" s="23"/>
      <c r="T1478" s="23" t="str">
        <f>IF(COUNTIF('[3]Correpondance  PREPA MARG'!A:A,'Prépa marge'!C1478)=0,IF(U1477="démarque connue (valeur)","",T1477),'Prépa marge'!C1478)</f>
        <v>UHPS PARF</v>
      </c>
      <c r="U1478" s="23" t="str">
        <f t="shared" si="806"/>
        <v/>
      </c>
      <c r="V1478" t="str">
        <f>IF(U1478="","",IF(U1478="CA HT",SUMIF('[3]Correpondance  PREPA MARG'!A:A,'Prépa marge'!T1478,'[3]Correpondance  PREPA MARG'!CO:CO),""))</f>
        <v/>
      </c>
      <c r="W1478" t="str">
        <f t="shared" si="801"/>
        <v/>
      </c>
      <c r="X1478" t="str">
        <f>IF(U1478="","",IF(AND(U1478="Marge ABACO (valeur)",X1472=""),SUMIF('[3]Correpondance  PREPA MARG'!A:A,'Prépa marge'!T1478,'[3]Correpondance  PREPA MARG'!DB:DB),""))</f>
        <v/>
      </c>
      <c r="Y1478" t="str">
        <f>IF(U1478="","",IF(U1478="Frais accessoires",SUMIF('[3]Correpondance  PREPA MARG'!A:A,'Prépa marge'!T1478,'[3]Correpondance  PREPA MARG'!AO:AO),""))</f>
        <v/>
      </c>
      <c r="Z1478" t="str">
        <f>IF(U1478="","",IF(U1478="Cotisation Centrale",SUMIF('[3]Correpondance  PREPA MARG'!A:A,'Prépa marge'!T1478,'[3]Correpondance  PREPA MARG'!BO:BO),""))</f>
        <v/>
      </c>
      <c r="AA1478" t="str">
        <f>IF(U1478="","",IF(U1478="CA HT REEL",SUMIF('[3]Correpondance  PREPA MARG'!A:A,'Prépa marge'!T1478,'[3]Correpondance  PREPA MARG'!AB:AB),""))</f>
        <v/>
      </c>
      <c r="AB1478" t="str">
        <f>IF(U1478="","",IF(U1478="CAMV REEL",SUMIF('[3]Correpondance  PREPA MARG'!A:A,'Prépa marge'!T1478,'[3]Correpondance  PREPA MARG'!BB:BB),""))</f>
        <v/>
      </c>
      <c r="AC1478" t="str">
        <f>IF(U1478="","",IF(U1478="démarque connue (valeur)",SUMIF('[3]Correpondance  PREPA MARG'!A:A,'Prépa marge'!T1478,'[3]Correpondance  PREPA MARG'!DO:DO),""))</f>
        <v/>
      </c>
      <c r="AD1478" s="2" t="str">
        <f t="shared" si="804"/>
        <v/>
      </c>
      <c r="AF1478" t="s">
        <v>20</v>
      </c>
    </row>
    <row r="1479" spans="1:32">
      <c r="A1479" s="23"/>
      <c r="B1479" s="23"/>
      <c r="C1479" s="34" t="s">
        <v>0</v>
      </c>
      <c r="D1479" s="35"/>
      <c r="E1479" s="36"/>
      <c r="F1479" s="36"/>
      <c r="G1479" s="36"/>
      <c r="H1479" s="36"/>
      <c r="I1479" s="36"/>
      <c r="J1479" s="36"/>
      <c r="K1479" s="36"/>
      <c r="L1479" s="36"/>
      <c r="M1479" s="36"/>
      <c r="N1479" s="36"/>
      <c r="O1479" s="37"/>
      <c r="P1479" s="38">
        <f>SUM(D1479:O1479)</f>
        <v>0</v>
      </c>
      <c r="Q1479" s="23"/>
      <c r="R1479" s="39">
        <v>39136</v>
      </c>
      <c r="S1479" s="23"/>
      <c r="T1479" s="23" t="str">
        <f>IF(COUNTIF('[3]Correpondance  PREPA MARG'!A:A,'Prépa marge'!C1479)=0,IF(U1478="démarque connue (valeur)","",T1478),'Prépa marge'!C1479)</f>
        <v>UHPS PARF</v>
      </c>
      <c r="U1479" s="23" t="str">
        <f t="shared" si="806"/>
        <v>CA HT</v>
      </c>
      <c r="V1479">
        <f ca="1">IF(U1479="","",IF(U1479="CA HT",SUMIF('[3]Correpondance  PREPA MARG'!A:A,'Prépa marge'!T1479,'[3]Correpondance  PREPA MARG'!CO:CO),""))</f>
        <v>0</v>
      </c>
      <c r="W1479" t="str">
        <f t="shared" ref="W1479:W1542" si="839">IF(AND(V1478&lt;&gt;"",X1480&lt;&gt;""),V1478-X1480,"")</f>
        <v/>
      </c>
      <c r="X1479" t="str">
        <f>IF(U1479="","",IF(AND(U1479="Marge ABACO (valeur)",X1473=""),SUMIF('[3]Correpondance  PREPA MARG'!A:A,'Prépa marge'!T1479,'[3]Correpondance  PREPA MARG'!DB:DB),""))</f>
        <v/>
      </c>
      <c r="Y1479" t="str">
        <f>IF(U1479="","",IF(U1479="Frais accessoires",SUMIF('[3]Correpondance  PREPA MARG'!A:A,'Prépa marge'!T1479,'[3]Correpondance  PREPA MARG'!AO:AO),""))</f>
        <v/>
      </c>
      <c r="Z1479" t="str">
        <f>IF(U1479="","",IF(U1479="Cotisation Centrale",SUMIF('[3]Correpondance  PREPA MARG'!A:A,'Prépa marge'!T1479,'[3]Correpondance  PREPA MARG'!BO:BO),""))</f>
        <v/>
      </c>
      <c r="AA1479" t="str">
        <f>IF(U1479="","",IF(U1479="CA HT REEL",SUMIF('[3]Correpondance  PREPA MARG'!A:A,'Prépa marge'!T1479,'[3]Correpondance  PREPA MARG'!AB:AB),""))</f>
        <v/>
      </c>
      <c r="AB1479" t="str">
        <f>IF(U1479="","",IF(U1479="CAMV REEL",SUMIF('[3]Correpondance  PREPA MARG'!A:A,'Prépa marge'!T1479,'[3]Correpondance  PREPA MARG'!BB:BB),""))</f>
        <v/>
      </c>
      <c r="AC1479" t="str">
        <f>IF(U1479="","",IF(U1479="démarque connue (valeur)",SUMIF('[3]Correpondance  PREPA MARG'!A:A,'Prépa marge'!T1479,'[3]Correpondance  PREPA MARG'!DO:DO),""))</f>
        <v/>
      </c>
      <c r="AD1479" s="2" t="str">
        <f t="shared" ca="1" si="804"/>
        <v/>
      </c>
      <c r="AF1479">
        <v>35715</v>
      </c>
    </row>
    <row r="1480" spans="1:32" ht="15.75" thickBot="1">
      <c r="A1480" s="23"/>
      <c r="B1480" s="23"/>
      <c r="C1480" s="40" t="s">
        <v>1</v>
      </c>
      <c r="D1480" s="41"/>
      <c r="E1480" s="42"/>
      <c r="F1480" s="42"/>
      <c r="G1480" s="42"/>
      <c r="H1480" s="42"/>
      <c r="I1480" s="42"/>
      <c r="J1480" s="42"/>
      <c r="K1480" s="42"/>
      <c r="L1480" s="42"/>
      <c r="M1480" s="42"/>
      <c r="N1480" s="42"/>
      <c r="O1480" s="43"/>
      <c r="P1480" s="44">
        <f>SUM(D1480:O1480)</f>
        <v>0</v>
      </c>
      <c r="Q1480" s="23"/>
      <c r="R1480" s="45">
        <v>22464</v>
      </c>
      <c r="S1480" s="23"/>
      <c r="T1480" s="23" t="str">
        <f>IF(COUNTIF('[3]Correpondance  PREPA MARG'!A:A,'Prépa marge'!C1480)=0,IF(U1479="démarque connue (valeur)","",T1479),'Prépa marge'!C1480)</f>
        <v>UHPS PARF</v>
      </c>
      <c r="U1480" s="23" t="str">
        <f t="shared" si="806"/>
        <v>PRMV ABACO</v>
      </c>
      <c r="V1480" t="str">
        <f>IF(U1480="","",IF(U1480="CA HT",SUMIF('[3]Correpondance  PREPA MARG'!A:A,'Prépa marge'!T1480,'[3]Correpondance  PREPA MARG'!CO:CO),""))</f>
        <v/>
      </c>
      <c r="W1480">
        <f t="shared" ca="1" si="839"/>
        <v>0</v>
      </c>
      <c r="X1480" t="str">
        <f>IF(U1480="","",IF(AND(U1480="Marge ABACO (valeur)",X1474=""),SUMIF('[3]Correpondance  PREPA MARG'!A:A,'Prépa marge'!T1480,'[3]Correpondance  PREPA MARG'!DB:DB),""))</f>
        <v/>
      </c>
      <c r="Y1480" t="str">
        <f>IF(U1480="","",IF(U1480="Frais accessoires",SUMIF('[3]Correpondance  PREPA MARG'!A:A,'Prépa marge'!T1480,'[3]Correpondance  PREPA MARG'!AO:AO),""))</f>
        <v/>
      </c>
      <c r="Z1480" t="str">
        <f>IF(U1480="","",IF(U1480="Cotisation Centrale",SUMIF('[3]Correpondance  PREPA MARG'!A:A,'Prépa marge'!T1480,'[3]Correpondance  PREPA MARG'!BO:BO),""))</f>
        <v/>
      </c>
      <c r="AA1480" t="str">
        <f>IF(U1480="","",IF(U1480="CA HT REEL",SUMIF('[3]Correpondance  PREPA MARG'!A:A,'Prépa marge'!T1480,'[3]Correpondance  PREPA MARG'!AB:AB),""))</f>
        <v/>
      </c>
      <c r="AB1480" t="str">
        <f>IF(U1480="","",IF(U1480="CAMV REEL",SUMIF('[3]Correpondance  PREPA MARG'!A:A,'Prépa marge'!T1480,'[3]Correpondance  PREPA MARG'!BB:BB),""))</f>
        <v/>
      </c>
      <c r="AC1480" t="str">
        <f>IF(U1480="","",IF(U1480="démarque connue (valeur)",SUMIF('[3]Correpondance  PREPA MARG'!A:A,'Prépa marge'!T1480,'[3]Correpondance  PREPA MARG'!DO:DO),""))</f>
        <v/>
      </c>
      <c r="AD1480" s="2" t="str">
        <f t="shared" ca="1" si="804"/>
        <v/>
      </c>
      <c r="AF1480">
        <v>19871</v>
      </c>
    </row>
    <row r="1481" spans="1:32">
      <c r="A1481" s="23"/>
      <c r="B1481" s="23"/>
      <c r="C1481" s="46" t="s">
        <v>19</v>
      </c>
      <c r="D1481" s="47">
        <f t="shared" ref="D1481:K1481" si="840">D1479-D1480</f>
        <v>0</v>
      </c>
      <c r="E1481" s="47">
        <f t="shared" si="840"/>
        <v>0</v>
      </c>
      <c r="F1481" s="47">
        <f t="shared" si="840"/>
        <v>0</v>
      </c>
      <c r="G1481" s="47">
        <f t="shared" si="840"/>
        <v>0</v>
      </c>
      <c r="H1481" s="47">
        <f t="shared" si="840"/>
        <v>0</v>
      </c>
      <c r="I1481" s="47">
        <f t="shared" si="840"/>
        <v>0</v>
      </c>
      <c r="J1481" s="47">
        <f t="shared" si="840"/>
        <v>0</v>
      </c>
      <c r="K1481" s="47">
        <f t="shared" si="840"/>
        <v>0</v>
      </c>
      <c r="L1481" s="47">
        <f>L1479-L1480</f>
        <v>0</v>
      </c>
      <c r="M1481" s="47">
        <f>M1479-M1480</f>
        <v>0</v>
      </c>
      <c r="N1481" s="47">
        <f>N1479-N1480</f>
        <v>0</v>
      </c>
      <c r="O1481" s="47">
        <f>O1479-O1480</f>
        <v>0</v>
      </c>
      <c r="P1481" s="48">
        <f>P1479-P1480</f>
        <v>0</v>
      </c>
      <c r="Q1481" s="23"/>
      <c r="R1481" s="49" t="s">
        <v>20</v>
      </c>
      <c r="S1481" s="23"/>
      <c r="T1481" s="23" t="str">
        <f>IF(COUNTIF('[3]Correpondance  PREPA MARG'!A:A,'Prépa marge'!C1481)=0,IF(U1480="démarque connue (valeur)","",T1480),'Prépa marge'!C1481)</f>
        <v>UHPS PARF</v>
      </c>
      <c r="U1481" s="23" t="str">
        <f t="shared" si="806"/>
        <v>Marge ABACO (valeur)</v>
      </c>
      <c r="V1481" t="str">
        <f>IF(U1481="","",IF(U1481="CA HT",SUMIF('[3]Correpondance  PREPA MARG'!A:A,'Prépa marge'!T1481,'[3]Correpondance  PREPA MARG'!CO:CO),""))</f>
        <v/>
      </c>
      <c r="W1481" t="str">
        <f t="shared" si="839"/>
        <v/>
      </c>
      <c r="X1481">
        <f ca="1">IF(U1481="","",IF(AND(U1481="Marge ABACO (valeur)",X1475=""),SUMIF('[3]Correpondance  PREPA MARG'!A:A,'Prépa marge'!T1481,'[3]Correpondance  PREPA MARG'!DB:DB),""))</f>
        <v>0</v>
      </c>
      <c r="Y1481" t="str">
        <f>IF(U1481="","",IF(U1481="Frais accessoires",SUMIF('[3]Correpondance  PREPA MARG'!A:A,'Prépa marge'!T1481,'[3]Correpondance  PREPA MARG'!AO:AO),""))</f>
        <v/>
      </c>
      <c r="Z1481" t="str">
        <f>IF(U1481="","",IF(U1481="Cotisation Centrale",SUMIF('[3]Correpondance  PREPA MARG'!A:A,'Prépa marge'!T1481,'[3]Correpondance  PREPA MARG'!BO:BO),""))</f>
        <v/>
      </c>
      <c r="AA1481" t="str">
        <f>IF(U1481="","",IF(U1481="CA HT REEL",SUMIF('[3]Correpondance  PREPA MARG'!A:A,'Prépa marge'!T1481,'[3]Correpondance  PREPA MARG'!AB:AB),""))</f>
        <v/>
      </c>
      <c r="AB1481" t="str">
        <f>IF(U1481="","",IF(U1481="CAMV REEL",SUMIF('[3]Correpondance  PREPA MARG'!A:A,'Prépa marge'!T1481,'[3]Correpondance  PREPA MARG'!BB:BB),""))</f>
        <v/>
      </c>
      <c r="AC1481" t="str">
        <f>IF(U1481="","",IF(U1481="démarque connue (valeur)",SUMIF('[3]Correpondance  PREPA MARG'!A:A,'Prépa marge'!T1481,'[3]Correpondance  PREPA MARG'!DO:DO),""))</f>
        <v/>
      </c>
      <c r="AD1481" s="2" t="str">
        <f t="shared" ca="1" si="804"/>
        <v/>
      </c>
      <c r="AF1481" t="s">
        <v>20</v>
      </c>
    </row>
    <row r="1482" spans="1:32" ht="15.75" thickBot="1">
      <c r="A1482" s="23"/>
      <c r="B1482" s="23"/>
      <c r="C1482" s="50" t="s">
        <v>21</v>
      </c>
      <c r="D1482" s="51">
        <f t="shared" ref="D1482:K1482" si="841">IF(D1479=0,0,D1481/D1479)</f>
        <v>0</v>
      </c>
      <c r="E1482" s="51">
        <f t="shared" si="841"/>
        <v>0</v>
      </c>
      <c r="F1482" s="51">
        <f t="shared" si="841"/>
        <v>0</v>
      </c>
      <c r="G1482" s="51">
        <f t="shared" si="841"/>
        <v>0</v>
      </c>
      <c r="H1482" s="51">
        <f t="shared" si="841"/>
        <v>0</v>
      </c>
      <c r="I1482" s="51">
        <f t="shared" si="841"/>
        <v>0</v>
      </c>
      <c r="J1482" s="51">
        <f t="shared" si="841"/>
        <v>0</v>
      </c>
      <c r="K1482" s="51">
        <f t="shared" si="841"/>
        <v>0</v>
      </c>
      <c r="L1482" s="51">
        <f>IF(L1479=0,0,L1481/L1479)</f>
        <v>0</v>
      </c>
      <c r="M1482" s="51">
        <f>IF(M1479=0,0,M1481/M1479)</f>
        <v>0</v>
      </c>
      <c r="N1482" s="51">
        <f>IF(N1479=0,0,N1481/N1479)</f>
        <v>0</v>
      </c>
      <c r="O1482" s="51">
        <f>IF(O1479=0,0,O1481/O1479)</f>
        <v>0</v>
      </c>
      <c r="P1482" s="52">
        <f>IF(P1479=0,0,P1481/P1479)</f>
        <v>0</v>
      </c>
      <c r="Q1482" s="23"/>
      <c r="R1482" s="53" t="s">
        <v>20</v>
      </c>
      <c r="S1482" s="23"/>
      <c r="T1482" s="23" t="str">
        <f>IF(COUNTIF('[3]Correpondance  PREPA MARG'!A:A,'Prépa marge'!C1482)=0,IF(U1481="démarque connue (valeur)","",T1481),'Prépa marge'!C1482)</f>
        <v>UHPS PARF</v>
      </c>
      <c r="U1482" s="23" t="str">
        <f t="shared" si="806"/>
        <v/>
      </c>
      <c r="V1482" t="str">
        <f>IF(U1482="","",IF(U1482="CA HT",SUMIF('[3]Correpondance  PREPA MARG'!A:A,'Prépa marge'!T1482,'[3]Correpondance  PREPA MARG'!CO:CO),""))</f>
        <v/>
      </c>
      <c r="W1482" t="str">
        <f t="shared" si="839"/>
        <v/>
      </c>
      <c r="X1482" t="str">
        <f>IF(U1482="","",IF(AND(U1482="Marge ABACO (valeur)",X1476=""),SUMIF('[3]Correpondance  PREPA MARG'!A:A,'Prépa marge'!T1482,'[3]Correpondance  PREPA MARG'!DB:DB),""))</f>
        <v/>
      </c>
      <c r="Y1482" t="str">
        <f>IF(U1482="","",IF(U1482="Frais accessoires",SUMIF('[3]Correpondance  PREPA MARG'!A:A,'Prépa marge'!T1482,'[3]Correpondance  PREPA MARG'!AO:AO),""))</f>
        <v/>
      </c>
      <c r="Z1482" t="str">
        <f>IF(U1482="","",IF(U1482="Cotisation Centrale",SUMIF('[3]Correpondance  PREPA MARG'!A:A,'Prépa marge'!T1482,'[3]Correpondance  PREPA MARG'!BO:BO),""))</f>
        <v/>
      </c>
      <c r="AA1482" t="str">
        <f>IF(U1482="","",IF(U1482="CA HT REEL",SUMIF('[3]Correpondance  PREPA MARG'!A:A,'Prépa marge'!T1482,'[3]Correpondance  PREPA MARG'!AB:AB),""))</f>
        <v/>
      </c>
      <c r="AB1482" t="str">
        <f>IF(U1482="","",IF(U1482="CAMV REEL",SUMIF('[3]Correpondance  PREPA MARG'!A:A,'Prépa marge'!T1482,'[3]Correpondance  PREPA MARG'!BB:BB),""))</f>
        <v/>
      </c>
      <c r="AC1482" t="str">
        <f>IF(U1482="","",IF(U1482="démarque connue (valeur)",SUMIF('[3]Correpondance  PREPA MARG'!A:A,'Prépa marge'!T1482,'[3]Correpondance  PREPA MARG'!DO:DO),""))</f>
        <v/>
      </c>
      <c r="AD1482" s="2" t="str">
        <f t="shared" si="804"/>
        <v/>
      </c>
      <c r="AF1482" t="s">
        <v>20</v>
      </c>
    </row>
    <row r="1483" spans="1:32">
      <c r="A1483" s="23"/>
      <c r="B1483" s="23"/>
      <c r="C1483" s="54" t="s">
        <v>3</v>
      </c>
      <c r="D1483" s="35"/>
      <c r="E1483" s="36"/>
      <c r="F1483" s="36"/>
      <c r="G1483" s="36"/>
      <c r="H1483" s="36"/>
      <c r="I1483" s="55"/>
      <c r="J1483" s="55"/>
      <c r="K1483" s="36"/>
      <c r="L1483" s="36"/>
      <c r="M1483" s="36"/>
      <c r="N1483" s="36"/>
      <c r="O1483" s="37"/>
      <c r="P1483" s="56">
        <f>SUM(D1483:O1483)</f>
        <v>0</v>
      </c>
      <c r="Q1483" s="23"/>
      <c r="R1483" s="57">
        <v>-2473.1799999999998</v>
      </c>
      <c r="S1483" s="23"/>
      <c r="T1483" s="23" t="str">
        <f>IF(COUNTIF('[3]Correpondance  PREPA MARG'!A:A,'Prépa marge'!C1483)=0,IF(U1482="démarque connue (valeur)","",T1482),'Prépa marge'!C1483)</f>
        <v>UHPS PARF</v>
      </c>
      <c r="U1483" s="23" t="str">
        <f t="shared" si="806"/>
        <v>Frais accessoires</v>
      </c>
      <c r="V1483" t="str">
        <f>IF(U1483="","",IF(U1483="CA HT",SUMIF('[3]Correpondance  PREPA MARG'!A:A,'Prépa marge'!T1483,'[3]Correpondance  PREPA MARG'!CO:CO),""))</f>
        <v/>
      </c>
      <c r="W1483" t="str">
        <f t="shared" si="839"/>
        <v/>
      </c>
      <c r="X1483" t="str">
        <f>IF(U1483="","",IF(AND(U1483="Marge ABACO (valeur)",X1477=""),SUMIF('[3]Correpondance  PREPA MARG'!A:A,'Prépa marge'!T1483,'[3]Correpondance  PREPA MARG'!DB:DB),""))</f>
        <v/>
      </c>
      <c r="Y1483">
        <f ca="1">IF(U1483="","",IF(U1483="Frais accessoires",SUMIF('[3]Correpondance  PREPA MARG'!A:A,'Prépa marge'!T1483,'[3]Correpondance  PREPA MARG'!AO:AO),""))</f>
        <v>0</v>
      </c>
      <c r="Z1483" t="str">
        <f>IF(U1483="","",IF(U1483="Cotisation Centrale",SUMIF('[3]Correpondance  PREPA MARG'!A:A,'Prépa marge'!T1483,'[3]Correpondance  PREPA MARG'!BO:BO),""))</f>
        <v/>
      </c>
      <c r="AA1483" t="str">
        <f>IF(U1483="","",IF(U1483="CA HT REEL",SUMIF('[3]Correpondance  PREPA MARG'!A:A,'Prépa marge'!T1483,'[3]Correpondance  PREPA MARG'!AB:AB),""))</f>
        <v/>
      </c>
      <c r="AB1483" t="str">
        <f>IF(U1483="","",IF(U1483="CAMV REEL",SUMIF('[3]Correpondance  PREPA MARG'!A:A,'Prépa marge'!T1483,'[3]Correpondance  PREPA MARG'!BB:BB),""))</f>
        <v/>
      </c>
      <c r="AC1483" t="str">
        <f>IF(U1483="","",IF(U1483="démarque connue (valeur)",SUMIF('[3]Correpondance  PREPA MARG'!A:A,'Prépa marge'!T1483,'[3]Correpondance  PREPA MARG'!DO:DO),""))</f>
        <v/>
      </c>
      <c r="AD1483" s="2" t="str">
        <f t="shared" ref="AD1483:AD1546" ca="1" si="842">IF(SUM(V1483:AC1483)=0,"",IF(U1483="Marge ABACO (valeur)","",SUM(V1483:AC1483)-P1483))</f>
        <v/>
      </c>
      <c r="AF1483" t="s">
        <v>20</v>
      </c>
    </row>
    <row r="1484" spans="1:32" ht="15.75" thickBot="1">
      <c r="A1484" s="23"/>
      <c r="B1484" s="23"/>
      <c r="C1484" s="58" t="s">
        <v>4</v>
      </c>
      <c r="D1484" s="41"/>
      <c r="E1484" s="42"/>
      <c r="F1484" s="42"/>
      <c r="G1484" s="42"/>
      <c r="H1484" s="42"/>
      <c r="I1484" s="42"/>
      <c r="J1484" s="42"/>
      <c r="K1484" s="42"/>
      <c r="L1484" s="42"/>
      <c r="M1484" s="42"/>
      <c r="N1484" s="42"/>
      <c r="O1484" s="43"/>
      <c r="P1484" s="56">
        <f>SUM(D1484:O1484)</f>
        <v>0</v>
      </c>
      <c r="Q1484" s="23"/>
      <c r="R1484" s="57" t="s">
        <v>20</v>
      </c>
      <c r="S1484" s="23"/>
      <c r="T1484" s="23" t="str">
        <f>IF(COUNTIF('[3]Correpondance  PREPA MARG'!A:A,'Prépa marge'!C1484)=0,IF(U1483="démarque connue (valeur)","",T1483),'Prépa marge'!C1484)</f>
        <v>UHPS PARF</v>
      </c>
      <c r="U1484" s="23" t="str">
        <f t="shared" ref="U1484:U1547" si="843">IF(OR(C1484="CA HT",C1484="PRMV ABACO",C1484="Frais accessoires",C1484="Cotisation Centrale",C1484="CA HT REEL",C1484="CAMV REEL",C1484="démarque connue (valeur)",C1484="Marge ABACO (valeur)"),C1484,"")</f>
        <v>Cotisation Centrale</v>
      </c>
      <c r="V1484" t="str">
        <f>IF(U1484="","",IF(U1484="CA HT",SUMIF('[3]Correpondance  PREPA MARG'!A:A,'Prépa marge'!T1484,'[3]Correpondance  PREPA MARG'!CO:CO),""))</f>
        <v/>
      </c>
      <c r="W1484" t="str">
        <f t="shared" si="839"/>
        <v/>
      </c>
      <c r="X1484" t="str">
        <f>IF(U1484="","",IF(AND(U1484="Marge ABACO (valeur)",X1478=""),SUMIF('[3]Correpondance  PREPA MARG'!A:A,'Prépa marge'!T1484,'[3]Correpondance  PREPA MARG'!DB:DB),""))</f>
        <v/>
      </c>
      <c r="Y1484" t="str">
        <f>IF(U1484="","",IF(U1484="Frais accessoires",SUMIF('[3]Correpondance  PREPA MARG'!A:A,'Prépa marge'!T1484,'[3]Correpondance  PREPA MARG'!AO:AO),""))</f>
        <v/>
      </c>
      <c r="Z1484">
        <f ca="1">IF(U1484="","",IF(U1484="Cotisation Centrale",SUMIF('[3]Correpondance  PREPA MARG'!A:A,'Prépa marge'!T1484,'[3]Correpondance  PREPA MARG'!BO:BO),""))</f>
        <v>0</v>
      </c>
      <c r="AA1484" t="str">
        <f>IF(U1484="","",IF(U1484="CA HT REEL",SUMIF('[3]Correpondance  PREPA MARG'!A:A,'Prépa marge'!T1484,'[3]Correpondance  PREPA MARG'!AB:AB),""))</f>
        <v/>
      </c>
      <c r="AB1484" t="str">
        <f>IF(U1484="","",IF(U1484="CAMV REEL",SUMIF('[3]Correpondance  PREPA MARG'!A:A,'Prépa marge'!T1484,'[3]Correpondance  PREPA MARG'!BB:BB),""))</f>
        <v/>
      </c>
      <c r="AC1484" t="str">
        <f>IF(U1484="","",IF(U1484="démarque connue (valeur)",SUMIF('[3]Correpondance  PREPA MARG'!A:A,'Prépa marge'!T1484,'[3]Correpondance  PREPA MARG'!DO:DO),""))</f>
        <v/>
      </c>
      <c r="AD1484" s="2" t="str">
        <f t="shared" ca="1" si="842"/>
        <v/>
      </c>
      <c r="AF1484" t="s">
        <v>20</v>
      </c>
    </row>
    <row r="1485" spans="1:32">
      <c r="A1485" s="23"/>
      <c r="B1485" s="23"/>
      <c r="C1485" s="59" t="s">
        <v>22</v>
      </c>
      <c r="D1485" s="60">
        <f t="shared" ref="D1485:K1485" si="844">IF(D1491&lt;&gt;0,(D1483+D1484)/D1491,0)</f>
        <v>0</v>
      </c>
      <c r="E1485" s="60">
        <f t="shared" si="844"/>
        <v>0</v>
      </c>
      <c r="F1485" s="60">
        <f t="shared" si="844"/>
        <v>0</v>
      </c>
      <c r="G1485" s="60">
        <f t="shared" si="844"/>
        <v>0</v>
      </c>
      <c r="H1485" s="60">
        <f t="shared" si="844"/>
        <v>0</v>
      </c>
      <c r="I1485" s="60">
        <f t="shared" si="844"/>
        <v>0</v>
      </c>
      <c r="J1485" s="60">
        <f t="shared" si="844"/>
        <v>0</v>
      </c>
      <c r="K1485" s="60">
        <f t="shared" si="844"/>
        <v>0</v>
      </c>
      <c r="L1485" s="60">
        <f>IF(L1491&lt;&gt;0,(L1483+L1484)/L1491,0)</f>
        <v>0</v>
      </c>
      <c r="M1485" s="60">
        <f>IF(M1491&lt;&gt;0,(M1483+M1484)/M1491,0)</f>
        <v>0</v>
      </c>
      <c r="N1485" s="60">
        <f>IF(N1491&lt;&gt;0,(N1483+N1484)/N1491,0)</f>
        <v>0</v>
      </c>
      <c r="O1485" s="60">
        <f>IF(O1491&lt;&gt;0,(O1483+O1484)/O1491,0)</f>
        <v>0</v>
      </c>
      <c r="P1485" s="61">
        <f>IF(P1491&lt;&gt;0,(P1483+P1484)/P1491,0)</f>
        <v>0</v>
      </c>
      <c r="Q1485" s="23"/>
      <c r="R1485" s="62" t="s">
        <v>20</v>
      </c>
      <c r="S1485" s="23"/>
      <c r="T1485" s="23" t="str">
        <f>IF(COUNTIF('[3]Correpondance  PREPA MARG'!A:A,'Prépa marge'!C1485)=0,IF(U1484="démarque connue (valeur)","",T1484),'Prépa marge'!C1485)</f>
        <v>UHPS PARF</v>
      </c>
      <c r="U1485" s="23" t="str">
        <f t="shared" si="843"/>
        <v/>
      </c>
      <c r="V1485" t="str">
        <f>IF(U1485="","",IF(U1485="CA HT",SUMIF('[3]Correpondance  PREPA MARG'!A:A,'Prépa marge'!T1485,'[3]Correpondance  PREPA MARG'!CO:CO),""))</f>
        <v/>
      </c>
      <c r="W1485" t="str">
        <f t="shared" si="839"/>
        <v/>
      </c>
      <c r="X1485" t="str">
        <f>IF(U1485="","",IF(AND(U1485="Marge ABACO (valeur)",X1479=""),SUMIF('[3]Correpondance  PREPA MARG'!A:A,'Prépa marge'!T1485,'[3]Correpondance  PREPA MARG'!DB:DB),""))</f>
        <v/>
      </c>
      <c r="Y1485" t="str">
        <f>IF(U1485="","",IF(U1485="Frais accessoires",SUMIF('[3]Correpondance  PREPA MARG'!A:A,'Prépa marge'!T1485,'[3]Correpondance  PREPA MARG'!AO:AO),""))</f>
        <v/>
      </c>
      <c r="Z1485" t="str">
        <f>IF(U1485="","",IF(U1485="Cotisation Centrale",SUMIF('[3]Correpondance  PREPA MARG'!A:A,'Prépa marge'!T1485,'[3]Correpondance  PREPA MARG'!BO:BO),""))</f>
        <v/>
      </c>
      <c r="AA1485" t="str">
        <f>IF(U1485="","",IF(U1485="CA HT REEL",SUMIF('[3]Correpondance  PREPA MARG'!A:A,'Prépa marge'!T1485,'[3]Correpondance  PREPA MARG'!AB:AB),""))</f>
        <v/>
      </c>
      <c r="AB1485" t="str">
        <f>IF(U1485="","",IF(U1485="CAMV REEL",SUMIF('[3]Correpondance  PREPA MARG'!A:A,'Prépa marge'!T1485,'[3]Correpondance  PREPA MARG'!BB:BB),""))</f>
        <v/>
      </c>
      <c r="AC1485" t="str">
        <f>IF(U1485="","",IF(U1485="démarque connue (valeur)",SUMIF('[3]Correpondance  PREPA MARG'!A:A,'Prépa marge'!T1485,'[3]Correpondance  PREPA MARG'!DO:DO),""))</f>
        <v/>
      </c>
      <c r="AD1485" s="2" t="str">
        <f t="shared" si="842"/>
        <v/>
      </c>
      <c r="AF1485" t="s">
        <v>20</v>
      </c>
    </row>
    <row r="1486" spans="1:32">
      <c r="A1486" s="23"/>
      <c r="B1486" s="23"/>
      <c r="C1486" s="63" t="s">
        <v>23</v>
      </c>
      <c r="D1486" s="64">
        <f>D1480+D1483+D1484</f>
        <v>0</v>
      </c>
      <c r="E1486" s="64">
        <f t="shared" ref="E1486:K1486" si="845">E1480+E1483+E1484</f>
        <v>0</v>
      </c>
      <c r="F1486" s="64">
        <f t="shared" si="845"/>
        <v>0</v>
      </c>
      <c r="G1486" s="64">
        <f t="shared" si="845"/>
        <v>0</v>
      </c>
      <c r="H1486" s="64">
        <f t="shared" si="845"/>
        <v>0</v>
      </c>
      <c r="I1486" s="64">
        <f t="shared" si="845"/>
        <v>0</v>
      </c>
      <c r="J1486" s="64">
        <f t="shared" si="845"/>
        <v>0</v>
      </c>
      <c r="K1486" s="64">
        <f t="shared" si="845"/>
        <v>0</v>
      </c>
      <c r="L1486" s="64">
        <f>L1480+L1483+L1484</f>
        <v>0</v>
      </c>
      <c r="M1486" s="64">
        <f>M1480+M1483+M1484</f>
        <v>0</v>
      </c>
      <c r="N1486" s="64">
        <f>N1480+N1483+N1484</f>
        <v>0</v>
      </c>
      <c r="O1486" s="64">
        <f>O1480+O1483+O1484</f>
        <v>0</v>
      </c>
      <c r="P1486" s="65">
        <f>SUM(D1486:O1486)</f>
        <v>0</v>
      </c>
      <c r="Q1486" s="23"/>
      <c r="R1486" s="66" t="s">
        <v>20</v>
      </c>
      <c r="S1486" s="23"/>
      <c r="T1486" s="23" t="str">
        <f>IF(COUNTIF('[3]Correpondance  PREPA MARG'!A:A,'Prépa marge'!C1486)=0,IF(U1485="démarque connue (valeur)","",T1485),'Prépa marge'!C1486)</f>
        <v>UHPS PARF</v>
      </c>
      <c r="U1486" s="23" t="str">
        <f t="shared" si="843"/>
        <v/>
      </c>
      <c r="V1486" t="str">
        <f>IF(U1486="","",IF(U1486="CA HT",SUMIF('[3]Correpondance  PREPA MARG'!A:A,'Prépa marge'!T1486,'[3]Correpondance  PREPA MARG'!CO:CO),""))</f>
        <v/>
      </c>
      <c r="W1486" t="str">
        <f t="shared" ca="1" si="839"/>
        <v/>
      </c>
      <c r="X1486" t="str">
        <f>IF(U1486="","",IF(AND(U1486="Marge ABACO (valeur)",X1480=""),SUMIF('[3]Correpondance  PREPA MARG'!A:A,'Prépa marge'!T1486,'[3]Correpondance  PREPA MARG'!DB:DB),""))</f>
        <v/>
      </c>
      <c r="Y1486" t="str">
        <f>IF(U1486="","",IF(U1486="Frais accessoires",SUMIF('[3]Correpondance  PREPA MARG'!A:A,'Prépa marge'!T1486,'[3]Correpondance  PREPA MARG'!AO:AO),""))</f>
        <v/>
      </c>
      <c r="Z1486" t="str">
        <f>IF(U1486="","",IF(U1486="Cotisation Centrale",SUMIF('[3]Correpondance  PREPA MARG'!A:A,'Prépa marge'!T1486,'[3]Correpondance  PREPA MARG'!BO:BO),""))</f>
        <v/>
      </c>
      <c r="AA1486" t="str">
        <f>IF(U1486="","",IF(U1486="CA HT REEL",SUMIF('[3]Correpondance  PREPA MARG'!A:A,'Prépa marge'!T1486,'[3]Correpondance  PREPA MARG'!AB:AB),""))</f>
        <v/>
      </c>
      <c r="AB1486" t="str">
        <f>IF(U1486="","",IF(U1486="CAMV REEL",SUMIF('[3]Correpondance  PREPA MARG'!A:A,'Prépa marge'!T1486,'[3]Correpondance  PREPA MARG'!BB:BB),""))</f>
        <v/>
      </c>
      <c r="AC1486" t="str">
        <f>IF(U1486="","",IF(U1486="démarque connue (valeur)",SUMIF('[3]Correpondance  PREPA MARG'!A:A,'Prépa marge'!T1486,'[3]Correpondance  PREPA MARG'!DO:DO),""))</f>
        <v/>
      </c>
      <c r="AD1486" s="2" t="str">
        <f t="shared" ca="1" si="842"/>
        <v/>
      </c>
      <c r="AF1486" t="s">
        <v>20</v>
      </c>
    </row>
    <row r="1487" spans="1:32">
      <c r="A1487" s="23"/>
      <c r="B1487" s="23"/>
      <c r="C1487" s="63" t="s">
        <v>19</v>
      </c>
      <c r="D1487" s="64">
        <f t="shared" ref="D1487:K1487" si="846">D1479-D1486</f>
        <v>0</v>
      </c>
      <c r="E1487" s="64">
        <f t="shared" si="846"/>
        <v>0</v>
      </c>
      <c r="F1487" s="64">
        <f t="shared" si="846"/>
        <v>0</v>
      </c>
      <c r="G1487" s="64">
        <f t="shared" si="846"/>
        <v>0</v>
      </c>
      <c r="H1487" s="64">
        <f t="shared" si="846"/>
        <v>0</v>
      </c>
      <c r="I1487" s="64">
        <f t="shared" si="846"/>
        <v>0</v>
      </c>
      <c r="J1487" s="64">
        <f t="shared" si="846"/>
        <v>0</v>
      </c>
      <c r="K1487" s="64">
        <f t="shared" si="846"/>
        <v>0</v>
      </c>
      <c r="L1487" s="64">
        <f>L1479-L1486</f>
        <v>0</v>
      </c>
      <c r="M1487" s="64">
        <f>M1479-M1486</f>
        <v>0</v>
      </c>
      <c r="N1487" s="64">
        <f>N1479-N1486</f>
        <v>0</v>
      </c>
      <c r="O1487" s="64">
        <f>O1479-O1486</f>
        <v>0</v>
      </c>
      <c r="P1487" s="65">
        <f>SUM(D1487:O1487)</f>
        <v>0</v>
      </c>
      <c r="Q1487" s="23"/>
      <c r="R1487" s="66" t="s">
        <v>20</v>
      </c>
      <c r="S1487" s="23"/>
      <c r="T1487" s="23" t="str">
        <f>IF(COUNTIF('[3]Correpondance  PREPA MARG'!A:A,'Prépa marge'!C1487)=0,IF(U1486="démarque connue (valeur)","",T1486),'Prépa marge'!C1487)</f>
        <v>UHPS PARF</v>
      </c>
      <c r="U1487" s="23" t="str">
        <f t="shared" si="843"/>
        <v>Marge ABACO (valeur)</v>
      </c>
      <c r="V1487" t="str">
        <f>IF(U1487="","",IF(U1487="CA HT",SUMIF('[3]Correpondance  PREPA MARG'!A:A,'Prépa marge'!T1487,'[3]Correpondance  PREPA MARG'!CO:CO),""))</f>
        <v/>
      </c>
      <c r="W1487" t="str">
        <f t="shared" si="839"/>
        <v/>
      </c>
      <c r="X1487" t="str">
        <f ca="1">IF(U1487="","",IF(AND(U1487="Marge ABACO (valeur)",X1481=""),SUMIF('[3]Correpondance  PREPA MARG'!A:A,'Prépa marge'!T1487,'[3]Correpondance  PREPA MARG'!DB:DB),""))</f>
        <v/>
      </c>
      <c r="Y1487" t="str">
        <f>IF(U1487="","",IF(U1487="Frais accessoires",SUMIF('[3]Correpondance  PREPA MARG'!A:A,'Prépa marge'!T1487,'[3]Correpondance  PREPA MARG'!AO:AO),""))</f>
        <v/>
      </c>
      <c r="Z1487" t="str">
        <f>IF(U1487="","",IF(U1487="Cotisation Centrale",SUMIF('[3]Correpondance  PREPA MARG'!A:A,'Prépa marge'!T1487,'[3]Correpondance  PREPA MARG'!BO:BO),""))</f>
        <v/>
      </c>
      <c r="AA1487" t="str">
        <f>IF(U1487="","",IF(U1487="CA HT REEL",SUMIF('[3]Correpondance  PREPA MARG'!A:A,'Prépa marge'!T1487,'[3]Correpondance  PREPA MARG'!AB:AB),""))</f>
        <v/>
      </c>
      <c r="AB1487" t="str">
        <f>IF(U1487="","",IF(U1487="CAMV REEL",SUMIF('[3]Correpondance  PREPA MARG'!A:A,'Prépa marge'!T1487,'[3]Correpondance  PREPA MARG'!BB:BB),""))</f>
        <v/>
      </c>
      <c r="AC1487" t="str">
        <f>IF(U1487="","",IF(U1487="démarque connue (valeur)",SUMIF('[3]Correpondance  PREPA MARG'!A:A,'Prépa marge'!T1487,'[3]Correpondance  PREPA MARG'!DO:DO),""))</f>
        <v/>
      </c>
      <c r="AD1487" s="2" t="str">
        <f t="shared" ca="1" si="842"/>
        <v/>
      </c>
      <c r="AF1487" t="s">
        <v>20</v>
      </c>
    </row>
    <row r="1488" spans="1:32">
      <c r="A1488" s="23"/>
      <c r="B1488" s="23"/>
      <c r="C1488" s="50" t="s">
        <v>24</v>
      </c>
      <c r="D1488" s="67">
        <f t="shared" ref="D1488:K1488" si="847">IF(D1479=0,0,D1487/D1479)</f>
        <v>0</v>
      </c>
      <c r="E1488" s="67">
        <f t="shared" si="847"/>
        <v>0</v>
      </c>
      <c r="F1488" s="67">
        <f t="shared" si="847"/>
        <v>0</v>
      </c>
      <c r="G1488" s="67">
        <f t="shared" si="847"/>
        <v>0</v>
      </c>
      <c r="H1488" s="67">
        <f t="shared" si="847"/>
        <v>0</v>
      </c>
      <c r="I1488" s="67">
        <f t="shared" si="847"/>
        <v>0</v>
      </c>
      <c r="J1488" s="67">
        <f t="shared" si="847"/>
        <v>0</v>
      </c>
      <c r="K1488" s="67">
        <f t="shared" si="847"/>
        <v>0</v>
      </c>
      <c r="L1488" s="67">
        <f>IF(L1479=0,0,L1487/L1479)</f>
        <v>0</v>
      </c>
      <c r="M1488" s="67">
        <f>IF(M1479=0,0,M1487/M1479)</f>
        <v>0</v>
      </c>
      <c r="N1488" s="67">
        <f>IF(N1479=0,0,N1487/N1479)</f>
        <v>0</v>
      </c>
      <c r="O1488" s="67">
        <f>IF(O1479=0,0,O1487/O1479)</f>
        <v>0</v>
      </c>
      <c r="P1488" s="67">
        <f>IF(P1479=0,0,P1487/P1479)</f>
        <v>0</v>
      </c>
      <c r="Q1488" s="23"/>
      <c r="R1488" s="68" t="s">
        <v>20</v>
      </c>
      <c r="S1488" s="23"/>
      <c r="T1488" s="23" t="str">
        <f>IF(COUNTIF('[3]Correpondance  PREPA MARG'!A:A,'Prépa marge'!C1488)=0,IF(U1487="démarque connue (valeur)","",T1487),'Prépa marge'!C1488)</f>
        <v>UHPS PARF</v>
      </c>
      <c r="U1488" s="23" t="str">
        <f t="shared" si="843"/>
        <v/>
      </c>
      <c r="V1488" t="str">
        <f>IF(U1488="","",IF(U1488="CA HT",SUMIF('[3]Correpondance  PREPA MARG'!A:A,'Prépa marge'!T1488,'[3]Correpondance  PREPA MARG'!CO:CO),""))</f>
        <v/>
      </c>
      <c r="W1488" t="str">
        <f t="shared" si="839"/>
        <v/>
      </c>
      <c r="X1488" t="str">
        <f>IF(U1488="","",IF(AND(U1488="Marge ABACO (valeur)",X1482=""),SUMIF('[3]Correpondance  PREPA MARG'!A:A,'Prépa marge'!T1488,'[3]Correpondance  PREPA MARG'!DB:DB),""))</f>
        <v/>
      </c>
      <c r="Y1488" t="str">
        <f>IF(U1488="","",IF(U1488="Frais accessoires",SUMIF('[3]Correpondance  PREPA MARG'!A:A,'Prépa marge'!T1488,'[3]Correpondance  PREPA MARG'!AO:AO),""))</f>
        <v/>
      </c>
      <c r="Z1488" t="str">
        <f>IF(U1488="","",IF(U1488="Cotisation Centrale",SUMIF('[3]Correpondance  PREPA MARG'!A:A,'Prépa marge'!T1488,'[3]Correpondance  PREPA MARG'!BO:BO),""))</f>
        <v/>
      </c>
      <c r="AA1488" t="str">
        <f>IF(U1488="","",IF(U1488="CA HT REEL",SUMIF('[3]Correpondance  PREPA MARG'!A:A,'Prépa marge'!T1488,'[3]Correpondance  PREPA MARG'!AB:AB),""))</f>
        <v/>
      </c>
      <c r="AB1488" t="str">
        <f>IF(U1488="","",IF(U1488="CAMV REEL",SUMIF('[3]Correpondance  PREPA MARG'!A:A,'Prépa marge'!T1488,'[3]Correpondance  PREPA MARG'!BB:BB),""))</f>
        <v/>
      </c>
      <c r="AC1488" t="str">
        <f>IF(U1488="","",IF(U1488="démarque connue (valeur)",SUMIF('[3]Correpondance  PREPA MARG'!A:A,'Prépa marge'!T1488,'[3]Correpondance  PREPA MARG'!DO:DO),""))</f>
        <v/>
      </c>
      <c r="AD1488" s="2" t="str">
        <f t="shared" si="842"/>
        <v/>
      </c>
      <c r="AF1488" t="s">
        <v>20</v>
      </c>
    </row>
    <row r="1489" spans="1:32">
      <c r="A1489" s="23"/>
      <c r="B1489" s="23"/>
      <c r="C1489" s="23"/>
      <c r="D1489" s="23"/>
      <c r="E1489" s="23"/>
      <c r="F1489" s="23"/>
      <c r="G1489" s="23"/>
      <c r="H1489" s="23"/>
      <c r="I1489" s="23"/>
      <c r="J1489" s="23"/>
      <c r="K1489" s="23"/>
      <c r="L1489" s="23"/>
      <c r="M1489" s="23"/>
      <c r="N1489" s="23"/>
      <c r="O1489" s="23"/>
      <c r="P1489" s="23"/>
      <c r="Q1489" s="23"/>
      <c r="R1489" s="29" t="s">
        <v>20</v>
      </c>
      <c r="S1489" s="23"/>
      <c r="T1489" s="23" t="str">
        <f>IF(COUNTIF('[3]Correpondance  PREPA MARG'!A:A,'Prépa marge'!C1489)=0,IF(U1488="démarque connue (valeur)","",T1488),'Prépa marge'!C1489)</f>
        <v>UHPS PARF</v>
      </c>
      <c r="U1489" s="23" t="str">
        <f t="shared" si="843"/>
        <v/>
      </c>
      <c r="V1489" t="str">
        <f>IF(U1489="","",IF(U1489="CA HT",SUMIF('[3]Correpondance  PREPA MARG'!A:A,'Prépa marge'!T1489,'[3]Correpondance  PREPA MARG'!CO:CO),""))</f>
        <v/>
      </c>
      <c r="W1489" t="str">
        <f t="shared" si="839"/>
        <v/>
      </c>
      <c r="X1489" t="str">
        <f>IF(U1489="","",IF(AND(U1489="Marge ABACO (valeur)",X1483=""),SUMIF('[3]Correpondance  PREPA MARG'!A:A,'Prépa marge'!T1489,'[3]Correpondance  PREPA MARG'!DB:DB),""))</f>
        <v/>
      </c>
      <c r="Y1489" t="str">
        <f>IF(U1489="","",IF(U1489="Frais accessoires",SUMIF('[3]Correpondance  PREPA MARG'!A:A,'Prépa marge'!T1489,'[3]Correpondance  PREPA MARG'!AO:AO),""))</f>
        <v/>
      </c>
      <c r="Z1489" t="str">
        <f>IF(U1489="","",IF(U1489="Cotisation Centrale",SUMIF('[3]Correpondance  PREPA MARG'!A:A,'Prépa marge'!T1489,'[3]Correpondance  PREPA MARG'!BO:BO),""))</f>
        <v/>
      </c>
      <c r="AA1489" t="str">
        <f>IF(U1489="","",IF(U1489="CA HT REEL",SUMIF('[3]Correpondance  PREPA MARG'!A:A,'Prépa marge'!T1489,'[3]Correpondance  PREPA MARG'!AB:AB),""))</f>
        <v/>
      </c>
      <c r="AB1489" t="str">
        <f>IF(U1489="","",IF(U1489="CAMV REEL",SUMIF('[3]Correpondance  PREPA MARG'!A:A,'Prépa marge'!T1489,'[3]Correpondance  PREPA MARG'!BB:BB),""))</f>
        <v/>
      </c>
      <c r="AC1489" t="str">
        <f>IF(U1489="","",IF(U1489="démarque connue (valeur)",SUMIF('[3]Correpondance  PREPA MARG'!A:A,'Prépa marge'!T1489,'[3]Correpondance  PREPA MARG'!DO:DO),""))</f>
        <v/>
      </c>
      <c r="AD1489" s="2" t="str">
        <f t="shared" si="842"/>
        <v/>
      </c>
      <c r="AF1489" t="s">
        <v>20</v>
      </c>
    </row>
    <row r="1490" spans="1:32" ht="15.75" thickBot="1">
      <c r="A1490" s="23"/>
      <c r="B1490" s="23"/>
      <c r="C1490" s="30" t="s">
        <v>25</v>
      </c>
      <c r="D1490" s="31"/>
      <c r="E1490" s="31"/>
      <c r="F1490" s="31"/>
      <c r="G1490" s="31"/>
      <c r="H1490" s="31"/>
      <c r="I1490" s="31"/>
      <c r="J1490" s="31"/>
      <c r="K1490" s="31"/>
      <c r="L1490" s="31"/>
      <c r="M1490" s="31"/>
      <c r="N1490" s="31"/>
      <c r="O1490" s="31"/>
      <c r="P1490" s="32"/>
      <c r="Q1490" s="23"/>
      <c r="R1490" s="33" t="s">
        <v>20</v>
      </c>
      <c r="S1490" s="23"/>
      <c r="T1490" s="23" t="str">
        <f>IF(COUNTIF('[3]Correpondance  PREPA MARG'!A:A,'Prépa marge'!C1490)=0,IF(U1489="démarque connue (valeur)","",T1489),'Prépa marge'!C1490)</f>
        <v>UHPS PARF</v>
      </c>
      <c r="U1490" s="23" t="str">
        <f t="shared" si="843"/>
        <v/>
      </c>
      <c r="V1490" t="str">
        <f>IF(U1490="","",IF(U1490="CA HT",SUMIF('[3]Correpondance  PREPA MARG'!A:A,'Prépa marge'!T1490,'[3]Correpondance  PREPA MARG'!CO:CO),""))</f>
        <v/>
      </c>
      <c r="W1490" t="str">
        <f t="shared" si="839"/>
        <v/>
      </c>
      <c r="X1490" t="str">
        <f>IF(U1490="","",IF(AND(U1490="Marge ABACO (valeur)",X1484=""),SUMIF('[3]Correpondance  PREPA MARG'!A:A,'Prépa marge'!T1490,'[3]Correpondance  PREPA MARG'!DB:DB),""))</f>
        <v/>
      </c>
      <c r="Y1490" t="str">
        <f>IF(U1490="","",IF(U1490="Frais accessoires",SUMIF('[3]Correpondance  PREPA MARG'!A:A,'Prépa marge'!T1490,'[3]Correpondance  PREPA MARG'!AO:AO),""))</f>
        <v/>
      </c>
      <c r="Z1490" t="str">
        <f>IF(U1490="","",IF(U1490="Cotisation Centrale",SUMIF('[3]Correpondance  PREPA MARG'!A:A,'Prépa marge'!T1490,'[3]Correpondance  PREPA MARG'!BO:BO),""))</f>
        <v/>
      </c>
      <c r="AA1490" t="str">
        <f>IF(U1490="","",IF(U1490="CA HT REEL",SUMIF('[3]Correpondance  PREPA MARG'!A:A,'Prépa marge'!T1490,'[3]Correpondance  PREPA MARG'!AB:AB),""))</f>
        <v/>
      </c>
      <c r="AB1490" t="str">
        <f>IF(U1490="","",IF(U1490="CAMV REEL",SUMIF('[3]Correpondance  PREPA MARG'!A:A,'Prépa marge'!T1490,'[3]Correpondance  PREPA MARG'!BB:BB),""))</f>
        <v/>
      </c>
      <c r="AC1490" t="str">
        <f>IF(U1490="","",IF(U1490="démarque connue (valeur)",SUMIF('[3]Correpondance  PREPA MARG'!A:A,'Prépa marge'!T1490,'[3]Correpondance  PREPA MARG'!DO:DO),""))</f>
        <v/>
      </c>
      <c r="AD1490" s="2" t="str">
        <f t="shared" si="842"/>
        <v/>
      </c>
      <c r="AF1490" t="s">
        <v>20</v>
      </c>
    </row>
    <row r="1491" spans="1:32">
      <c r="A1491" s="23"/>
      <c r="B1491" s="23"/>
      <c r="C1491" s="69" t="s">
        <v>5</v>
      </c>
      <c r="D1491" s="35"/>
      <c r="E1491" s="36"/>
      <c r="F1491" s="36"/>
      <c r="G1491" s="36"/>
      <c r="H1491" s="36"/>
      <c r="I1491" s="36"/>
      <c r="J1491" s="55"/>
      <c r="K1491" s="55"/>
      <c r="L1491" s="55"/>
      <c r="M1491" s="55"/>
      <c r="N1491" s="55"/>
      <c r="O1491" s="70"/>
      <c r="P1491" s="38">
        <f>SUM(D1491:O1491)</f>
        <v>0</v>
      </c>
      <c r="Q1491" s="23"/>
      <c r="R1491" s="39">
        <v>38965.630000000005</v>
      </c>
      <c r="S1491" s="23"/>
      <c r="T1491" s="23" t="str">
        <f>IF(COUNTIF('[3]Correpondance  PREPA MARG'!A:A,'Prépa marge'!C1491)=0,IF(U1490="démarque connue (valeur)","",T1490),'Prépa marge'!C1491)</f>
        <v>UHPS PARF</v>
      </c>
      <c r="U1491" s="23" t="str">
        <f t="shared" si="843"/>
        <v>CA HT REEL</v>
      </c>
      <c r="V1491" t="str">
        <f>IF(U1491="","",IF(U1491="CA HT",SUMIF('[3]Correpondance  PREPA MARG'!A:A,'Prépa marge'!T1491,'[3]Correpondance  PREPA MARG'!CO:CO),""))</f>
        <v/>
      </c>
      <c r="W1491" t="str">
        <f t="shared" si="839"/>
        <v/>
      </c>
      <c r="X1491" t="str">
        <f>IF(U1491="","",IF(AND(U1491="Marge ABACO (valeur)",X1485=""),SUMIF('[3]Correpondance  PREPA MARG'!A:A,'Prépa marge'!T1491,'[3]Correpondance  PREPA MARG'!DB:DB),""))</f>
        <v/>
      </c>
      <c r="Y1491" t="str">
        <f>IF(U1491="","",IF(U1491="Frais accessoires",SUMIF('[3]Correpondance  PREPA MARG'!A:A,'Prépa marge'!T1491,'[3]Correpondance  PREPA MARG'!AO:AO),""))</f>
        <v/>
      </c>
      <c r="Z1491" t="str">
        <f>IF(U1491="","",IF(U1491="Cotisation Centrale",SUMIF('[3]Correpondance  PREPA MARG'!A:A,'Prépa marge'!T1491,'[3]Correpondance  PREPA MARG'!BO:BO),""))</f>
        <v/>
      </c>
      <c r="AA1491">
        <f ca="1">IF(U1491="","",IF(U1491="CA HT REEL",SUMIF('[3]Correpondance  PREPA MARG'!A:A,'Prépa marge'!T1491,'[3]Correpondance  PREPA MARG'!AB:AB),""))</f>
        <v>0</v>
      </c>
      <c r="AB1491" t="str">
        <f>IF(U1491="","",IF(U1491="CAMV REEL",SUMIF('[3]Correpondance  PREPA MARG'!A:A,'Prépa marge'!T1491,'[3]Correpondance  PREPA MARG'!BB:BB),""))</f>
        <v/>
      </c>
      <c r="AC1491" t="str">
        <f>IF(U1491="","",IF(U1491="démarque connue (valeur)",SUMIF('[3]Correpondance  PREPA MARG'!A:A,'Prépa marge'!T1491,'[3]Correpondance  PREPA MARG'!DO:DO),""))</f>
        <v/>
      </c>
      <c r="AD1491" s="2" t="str">
        <f t="shared" ca="1" si="842"/>
        <v/>
      </c>
      <c r="AF1491">
        <v>35527.21</v>
      </c>
    </row>
    <row r="1492" spans="1:32" ht="15.75" thickBot="1">
      <c r="A1492" s="23"/>
      <c r="B1492" s="23"/>
      <c r="C1492" s="58" t="s">
        <v>6</v>
      </c>
      <c r="D1492" s="41"/>
      <c r="E1492" s="42"/>
      <c r="F1492" s="42"/>
      <c r="G1492" s="42"/>
      <c r="H1492" s="42"/>
      <c r="I1492" s="42"/>
      <c r="J1492" s="71"/>
      <c r="K1492" s="71"/>
      <c r="L1492" s="71"/>
      <c r="M1492" s="71"/>
      <c r="N1492" s="71"/>
      <c r="O1492" s="72"/>
      <c r="P1492" s="56">
        <f>SUM(D1492:O1492)</f>
        <v>0</v>
      </c>
      <c r="Q1492" s="23"/>
      <c r="R1492" s="57">
        <v>17807.819999999832</v>
      </c>
      <c r="S1492" s="23"/>
      <c r="T1492" s="23" t="str">
        <f>IF(COUNTIF('[3]Correpondance  PREPA MARG'!A:A,'Prépa marge'!C1492)=0,IF(U1491="démarque connue (valeur)","",T1491),'Prépa marge'!C1492)</f>
        <v>UHPS PARF</v>
      </c>
      <c r="U1492" s="23" t="str">
        <f t="shared" si="843"/>
        <v>CAMV REEL</v>
      </c>
      <c r="V1492" t="str">
        <f>IF(U1492="","",IF(U1492="CA HT",SUMIF('[3]Correpondance  PREPA MARG'!A:A,'Prépa marge'!T1492,'[3]Correpondance  PREPA MARG'!CO:CO),""))</f>
        <v/>
      </c>
      <c r="W1492" t="str">
        <f t="shared" si="839"/>
        <v/>
      </c>
      <c r="X1492" t="str">
        <f>IF(U1492="","",IF(AND(U1492="Marge ABACO (valeur)",X1486=""),SUMIF('[3]Correpondance  PREPA MARG'!A:A,'Prépa marge'!T1492,'[3]Correpondance  PREPA MARG'!DB:DB),""))</f>
        <v/>
      </c>
      <c r="Y1492" t="str">
        <f>IF(U1492="","",IF(U1492="Frais accessoires",SUMIF('[3]Correpondance  PREPA MARG'!A:A,'Prépa marge'!T1492,'[3]Correpondance  PREPA MARG'!AO:AO),""))</f>
        <v/>
      </c>
      <c r="Z1492" t="str">
        <f>IF(U1492="","",IF(U1492="Cotisation Centrale",SUMIF('[3]Correpondance  PREPA MARG'!A:A,'Prépa marge'!T1492,'[3]Correpondance  PREPA MARG'!BO:BO),""))</f>
        <v/>
      </c>
      <c r="AA1492" t="str">
        <f>IF(U1492="","",IF(U1492="CA HT REEL",SUMIF('[3]Correpondance  PREPA MARG'!A:A,'Prépa marge'!T1492,'[3]Correpondance  PREPA MARG'!AB:AB),""))</f>
        <v/>
      </c>
      <c r="AB1492">
        <f ca="1">IF(U1492="","",IF(U1492="CAMV REEL",SUMIF('[3]Correpondance  PREPA MARG'!A:A,'Prépa marge'!T1492,'[3]Correpondance  PREPA MARG'!BB:BB),""))</f>
        <v>0</v>
      </c>
      <c r="AC1492" t="str">
        <f>IF(U1492="","",IF(U1492="démarque connue (valeur)",SUMIF('[3]Correpondance  PREPA MARG'!A:A,'Prépa marge'!T1492,'[3]Correpondance  PREPA MARG'!DO:DO),""))</f>
        <v/>
      </c>
      <c r="AD1492" s="2" t="str">
        <f t="shared" ca="1" si="842"/>
        <v/>
      </c>
      <c r="AF1492">
        <v>17398.259999999995</v>
      </c>
    </row>
    <row r="1493" spans="1:32">
      <c r="A1493" s="23"/>
      <c r="B1493" s="23"/>
      <c r="C1493" s="59" t="s">
        <v>26</v>
      </c>
      <c r="D1493" s="73">
        <f t="shared" ref="D1493:K1493" si="848">D1491-D1492-D1483-D1484</f>
        <v>0</v>
      </c>
      <c r="E1493" s="73">
        <f t="shared" si="848"/>
        <v>0</v>
      </c>
      <c r="F1493" s="73">
        <f t="shared" si="848"/>
        <v>0</v>
      </c>
      <c r="G1493" s="73">
        <f t="shared" si="848"/>
        <v>0</v>
      </c>
      <c r="H1493" s="73">
        <f t="shared" si="848"/>
        <v>0</v>
      </c>
      <c r="I1493" s="73">
        <f t="shared" si="848"/>
        <v>0</v>
      </c>
      <c r="J1493" s="73">
        <f t="shared" si="848"/>
        <v>0</v>
      </c>
      <c r="K1493" s="73">
        <f t="shared" si="848"/>
        <v>0</v>
      </c>
      <c r="L1493" s="73">
        <f>L1491-L1492-L1483-L1484</f>
        <v>0</v>
      </c>
      <c r="M1493" s="73">
        <f>M1491-M1492-M1483-M1484</f>
        <v>0</v>
      </c>
      <c r="N1493" s="73">
        <f>N1491-N1492-N1483-N1484</f>
        <v>0</v>
      </c>
      <c r="O1493" s="73">
        <f>O1491-O1492-O1483-O1484</f>
        <v>0</v>
      </c>
      <c r="P1493" s="74">
        <f>SUM(D1493:O1493)</f>
        <v>0</v>
      </c>
      <c r="Q1493" s="23"/>
      <c r="R1493" s="57" t="s">
        <v>20</v>
      </c>
      <c r="S1493" s="23"/>
      <c r="T1493" s="23" t="str">
        <f>IF(COUNTIF('[3]Correpondance  PREPA MARG'!A:A,'Prépa marge'!C1493)=0,IF(U1492="démarque connue (valeur)","",T1492),'Prépa marge'!C1493)</f>
        <v>UHPS PARF</v>
      </c>
      <c r="U1493" s="23" t="str">
        <f t="shared" si="843"/>
        <v/>
      </c>
      <c r="V1493" t="str">
        <f>IF(U1493="","",IF(U1493="CA HT",SUMIF('[3]Correpondance  PREPA MARG'!A:A,'Prépa marge'!T1493,'[3]Correpondance  PREPA MARG'!CO:CO),""))</f>
        <v/>
      </c>
      <c r="W1493" t="str">
        <f t="shared" si="839"/>
        <v/>
      </c>
      <c r="X1493" t="str">
        <f>IF(U1493="","",IF(AND(U1493="Marge ABACO (valeur)",X1487=""),SUMIF('[3]Correpondance  PREPA MARG'!A:A,'Prépa marge'!T1493,'[3]Correpondance  PREPA MARG'!DB:DB),""))</f>
        <v/>
      </c>
      <c r="Y1493" t="str">
        <f>IF(U1493="","",IF(U1493="Frais accessoires",SUMIF('[3]Correpondance  PREPA MARG'!A:A,'Prépa marge'!T1493,'[3]Correpondance  PREPA MARG'!AO:AO),""))</f>
        <v/>
      </c>
      <c r="Z1493" t="str">
        <f>IF(U1493="","",IF(U1493="Cotisation Centrale",SUMIF('[3]Correpondance  PREPA MARG'!A:A,'Prépa marge'!T1493,'[3]Correpondance  PREPA MARG'!BO:BO),""))</f>
        <v/>
      </c>
      <c r="AA1493" t="str">
        <f>IF(U1493="","",IF(U1493="CA HT REEL",SUMIF('[3]Correpondance  PREPA MARG'!A:A,'Prépa marge'!T1493,'[3]Correpondance  PREPA MARG'!AB:AB),""))</f>
        <v/>
      </c>
      <c r="AB1493" t="str">
        <f>IF(U1493="","",IF(U1493="CAMV REEL",SUMIF('[3]Correpondance  PREPA MARG'!A:A,'Prépa marge'!T1493,'[3]Correpondance  PREPA MARG'!BB:BB),""))</f>
        <v/>
      </c>
      <c r="AC1493" t="str">
        <f>IF(U1493="","",IF(U1493="démarque connue (valeur)",SUMIF('[3]Correpondance  PREPA MARG'!A:A,'Prépa marge'!T1493,'[3]Correpondance  PREPA MARG'!DO:DO),""))</f>
        <v/>
      </c>
      <c r="AD1493" s="2" t="str">
        <f t="shared" si="842"/>
        <v/>
      </c>
      <c r="AF1493" t="s">
        <v>20</v>
      </c>
    </row>
    <row r="1494" spans="1:32">
      <c r="A1494" s="23"/>
      <c r="B1494" s="23"/>
      <c r="C1494" s="50" t="s">
        <v>27</v>
      </c>
      <c r="D1494" s="67" t="str">
        <f t="shared" ref="D1494:K1494" si="849">IF(D1516="ABACO","     néant",IF(D1479=0,0,D1493/D1491))</f>
        <v xml:space="preserve">     néant</v>
      </c>
      <c r="E1494" s="67" t="str">
        <f t="shared" si="849"/>
        <v xml:space="preserve">     néant</v>
      </c>
      <c r="F1494" s="67" t="str">
        <f t="shared" si="849"/>
        <v xml:space="preserve">     néant</v>
      </c>
      <c r="G1494" s="67" t="str">
        <f t="shared" si="849"/>
        <v xml:space="preserve">     néant</v>
      </c>
      <c r="H1494" s="67" t="str">
        <f t="shared" si="849"/>
        <v xml:space="preserve">     néant</v>
      </c>
      <c r="I1494" s="67">
        <f t="shared" si="849"/>
        <v>0</v>
      </c>
      <c r="J1494" s="67" t="str">
        <f t="shared" si="849"/>
        <v xml:space="preserve">     néant</v>
      </c>
      <c r="K1494" s="67" t="str">
        <f t="shared" si="849"/>
        <v xml:space="preserve">     néant</v>
      </c>
      <c r="L1494" s="67" t="str">
        <f>IF(L1516="ABACO","     néant",IF(L1479=0,0,L1493/L1491))</f>
        <v xml:space="preserve">     néant</v>
      </c>
      <c r="M1494" s="67" t="str">
        <f>IF(M1516="ABACO","     néant",IF(M1479=0,0,M1493/M1491))</f>
        <v xml:space="preserve">     néant</v>
      </c>
      <c r="N1494" s="67" t="str">
        <f>IF(N1516="ABACO","     néant",IF(N1479=0,0,N1493/N1491))</f>
        <v xml:space="preserve">     néant</v>
      </c>
      <c r="O1494" s="67">
        <f>IF(O1516="ABACO","     néant",IF(O1479=0,0,O1493/O1491))</f>
        <v>0</v>
      </c>
      <c r="P1494" s="67">
        <f>IF(P1516="ABACO","     néant",IF(P1479=0,0,P1493/P1491))</f>
        <v>0</v>
      </c>
      <c r="Q1494" s="23"/>
      <c r="R1494" s="68" t="s">
        <v>20</v>
      </c>
      <c r="S1494" s="23"/>
      <c r="T1494" s="23" t="str">
        <f>IF(COUNTIF('[3]Correpondance  PREPA MARG'!A:A,'Prépa marge'!C1494)=0,IF(U1493="démarque connue (valeur)","",T1493),'Prépa marge'!C1494)</f>
        <v>UHPS PARF</v>
      </c>
      <c r="U1494" s="23" t="str">
        <f t="shared" si="843"/>
        <v/>
      </c>
      <c r="V1494" t="str">
        <f>IF(U1494="","",IF(U1494="CA HT",SUMIF('[3]Correpondance  PREPA MARG'!A:A,'Prépa marge'!T1494,'[3]Correpondance  PREPA MARG'!CO:CO),""))</f>
        <v/>
      </c>
      <c r="W1494" t="str">
        <f t="shared" si="839"/>
        <v/>
      </c>
      <c r="X1494" t="str">
        <f>IF(U1494="","",IF(AND(U1494="Marge ABACO (valeur)",X1488=""),SUMIF('[3]Correpondance  PREPA MARG'!A:A,'Prépa marge'!T1494,'[3]Correpondance  PREPA MARG'!DB:DB),""))</f>
        <v/>
      </c>
      <c r="Y1494" t="str">
        <f>IF(U1494="","",IF(U1494="Frais accessoires",SUMIF('[3]Correpondance  PREPA MARG'!A:A,'Prépa marge'!T1494,'[3]Correpondance  PREPA MARG'!AO:AO),""))</f>
        <v/>
      </c>
      <c r="Z1494" t="str">
        <f>IF(U1494="","",IF(U1494="Cotisation Centrale",SUMIF('[3]Correpondance  PREPA MARG'!A:A,'Prépa marge'!T1494,'[3]Correpondance  PREPA MARG'!BO:BO),""))</f>
        <v/>
      </c>
      <c r="AA1494" t="str">
        <f>IF(U1494="","",IF(U1494="CA HT REEL",SUMIF('[3]Correpondance  PREPA MARG'!A:A,'Prépa marge'!T1494,'[3]Correpondance  PREPA MARG'!AB:AB),""))</f>
        <v/>
      </c>
      <c r="AB1494" t="str">
        <f>IF(U1494="","",IF(U1494="CAMV REEL",SUMIF('[3]Correpondance  PREPA MARG'!A:A,'Prépa marge'!T1494,'[3]Correpondance  PREPA MARG'!BB:BB),""))</f>
        <v/>
      </c>
      <c r="AC1494" t="str">
        <f>IF(U1494="","",IF(U1494="démarque connue (valeur)",SUMIF('[3]Correpondance  PREPA MARG'!A:A,'Prépa marge'!T1494,'[3]Correpondance  PREPA MARG'!DO:DO),""))</f>
        <v/>
      </c>
      <c r="AD1494" s="2" t="str">
        <f t="shared" si="842"/>
        <v/>
      </c>
      <c r="AF1494" t="s">
        <v>20</v>
      </c>
    </row>
    <row r="1495" spans="1:32">
      <c r="A1495" s="23"/>
      <c r="B1495" s="23"/>
      <c r="C1495" s="23"/>
      <c r="D1495" s="23"/>
      <c r="E1495" s="23"/>
      <c r="F1495" s="23"/>
      <c r="G1495" s="23"/>
      <c r="H1495" s="23"/>
      <c r="I1495" s="23"/>
      <c r="J1495" s="23"/>
      <c r="K1495" s="23"/>
      <c r="L1495" s="23"/>
      <c r="M1495" s="23"/>
      <c r="N1495" s="23"/>
      <c r="O1495" s="23"/>
      <c r="P1495" s="23"/>
      <c r="Q1495" s="23"/>
      <c r="R1495" s="29" t="s">
        <v>20</v>
      </c>
      <c r="S1495" s="23"/>
      <c r="T1495" s="23" t="str">
        <f>IF(COUNTIF('[3]Correpondance  PREPA MARG'!A:A,'Prépa marge'!C1495)=0,IF(U1494="démarque connue (valeur)","",T1494),'Prépa marge'!C1495)</f>
        <v>UHPS PARF</v>
      </c>
      <c r="U1495" s="23" t="str">
        <f t="shared" si="843"/>
        <v/>
      </c>
      <c r="V1495" t="str">
        <f>IF(U1495="","",IF(U1495="CA HT",SUMIF('[3]Correpondance  PREPA MARG'!A:A,'Prépa marge'!T1495,'[3]Correpondance  PREPA MARG'!CO:CO),""))</f>
        <v/>
      </c>
      <c r="W1495" t="str">
        <f t="shared" si="839"/>
        <v/>
      </c>
      <c r="X1495" t="str">
        <f>IF(U1495="","",IF(AND(U1495="Marge ABACO (valeur)",X1489=""),SUMIF('[3]Correpondance  PREPA MARG'!A:A,'Prépa marge'!T1495,'[3]Correpondance  PREPA MARG'!DB:DB),""))</f>
        <v/>
      </c>
      <c r="Y1495" t="str">
        <f>IF(U1495="","",IF(U1495="Frais accessoires",SUMIF('[3]Correpondance  PREPA MARG'!A:A,'Prépa marge'!T1495,'[3]Correpondance  PREPA MARG'!AO:AO),""))</f>
        <v/>
      </c>
      <c r="Z1495" t="str">
        <f>IF(U1495="","",IF(U1495="Cotisation Centrale",SUMIF('[3]Correpondance  PREPA MARG'!A:A,'Prépa marge'!T1495,'[3]Correpondance  PREPA MARG'!BO:BO),""))</f>
        <v/>
      </c>
      <c r="AA1495" t="str">
        <f>IF(U1495="","",IF(U1495="CA HT REEL",SUMIF('[3]Correpondance  PREPA MARG'!A:A,'Prépa marge'!T1495,'[3]Correpondance  PREPA MARG'!AB:AB),""))</f>
        <v/>
      </c>
      <c r="AB1495" t="str">
        <f>IF(U1495="","",IF(U1495="CAMV REEL",SUMIF('[3]Correpondance  PREPA MARG'!A:A,'Prépa marge'!T1495,'[3]Correpondance  PREPA MARG'!BB:BB),""))</f>
        <v/>
      </c>
      <c r="AC1495" t="str">
        <f>IF(U1495="","",IF(U1495="démarque connue (valeur)",SUMIF('[3]Correpondance  PREPA MARG'!A:A,'Prépa marge'!T1495,'[3]Correpondance  PREPA MARG'!DO:DO),""))</f>
        <v/>
      </c>
      <c r="AD1495" s="2" t="str">
        <f t="shared" si="842"/>
        <v/>
      </c>
      <c r="AF1495" t="s">
        <v>20</v>
      </c>
    </row>
    <row r="1496" spans="1:32">
      <c r="A1496" s="23"/>
      <c r="B1496" s="23"/>
      <c r="C1496" s="75" t="s">
        <v>28</v>
      </c>
      <c r="D1496" s="76" t="str">
        <f t="shared" ref="D1496:K1496" si="850">IF(D1516="ABACO","       NA",D1488-D1494)</f>
        <v xml:space="preserve">       NA</v>
      </c>
      <c r="E1496" s="76" t="str">
        <f t="shared" si="850"/>
        <v xml:space="preserve">       NA</v>
      </c>
      <c r="F1496" s="76" t="str">
        <f t="shared" si="850"/>
        <v xml:space="preserve">       NA</v>
      </c>
      <c r="G1496" s="76" t="str">
        <f t="shared" si="850"/>
        <v xml:space="preserve">       NA</v>
      </c>
      <c r="H1496" s="76" t="str">
        <f t="shared" si="850"/>
        <v xml:space="preserve">       NA</v>
      </c>
      <c r="I1496" s="76">
        <f t="shared" si="850"/>
        <v>0</v>
      </c>
      <c r="J1496" s="76" t="str">
        <f t="shared" si="850"/>
        <v xml:space="preserve">       NA</v>
      </c>
      <c r="K1496" s="76" t="str">
        <f t="shared" si="850"/>
        <v xml:space="preserve">       NA</v>
      </c>
      <c r="L1496" s="76" t="str">
        <f>IF(L1516="ABACO","       NA",L1488-L1494)</f>
        <v xml:space="preserve">       NA</v>
      </c>
      <c r="M1496" s="76" t="str">
        <f>IF(M1516="ABACO","       NA",M1488-M1494)</f>
        <v xml:space="preserve">       NA</v>
      </c>
      <c r="N1496" s="76" t="str">
        <f>IF(N1516="ABACO","       NA",N1488-N1494)</f>
        <v xml:space="preserve">       NA</v>
      </c>
      <c r="O1496" s="76">
        <f>IF(O1516="ABACO","       NA",O1488-O1494)</f>
        <v>0</v>
      </c>
      <c r="P1496" s="76">
        <f>IF(P1516="ABACO","       NA",P1488-P1494)</f>
        <v>0</v>
      </c>
      <c r="Q1496" s="23"/>
      <c r="R1496" s="77" t="s">
        <v>20</v>
      </c>
      <c r="S1496" s="23"/>
      <c r="T1496" s="23" t="str">
        <f>IF(COUNTIF('[3]Correpondance  PREPA MARG'!A:A,'Prépa marge'!C1496)=0,IF(U1495="démarque connue (valeur)","",T1495),'Prépa marge'!C1496)</f>
        <v>UHPS PARF</v>
      </c>
      <c r="U1496" s="23" t="str">
        <f t="shared" si="843"/>
        <v/>
      </c>
      <c r="V1496" t="str">
        <f>IF(U1496="","",IF(U1496="CA HT",SUMIF('[3]Correpondance  PREPA MARG'!A:A,'Prépa marge'!T1496,'[3]Correpondance  PREPA MARG'!CO:CO),""))</f>
        <v/>
      </c>
      <c r="W1496" t="str">
        <f t="shared" si="839"/>
        <v/>
      </c>
      <c r="X1496" t="str">
        <f>IF(U1496="","",IF(AND(U1496="Marge ABACO (valeur)",X1490=""),SUMIF('[3]Correpondance  PREPA MARG'!A:A,'Prépa marge'!T1496,'[3]Correpondance  PREPA MARG'!DB:DB),""))</f>
        <v/>
      </c>
      <c r="Y1496" t="str">
        <f>IF(U1496="","",IF(U1496="Frais accessoires",SUMIF('[3]Correpondance  PREPA MARG'!A:A,'Prépa marge'!T1496,'[3]Correpondance  PREPA MARG'!AO:AO),""))</f>
        <v/>
      </c>
      <c r="Z1496" t="str">
        <f>IF(U1496="","",IF(U1496="Cotisation Centrale",SUMIF('[3]Correpondance  PREPA MARG'!A:A,'Prépa marge'!T1496,'[3]Correpondance  PREPA MARG'!BO:BO),""))</f>
        <v/>
      </c>
      <c r="AA1496" t="str">
        <f>IF(U1496="","",IF(U1496="CA HT REEL",SUMIF('[3]Correpondance  PREPA MARG'!A:A,'Prépa marge'!T1496,'[3]Correpondance  PREPA MARG'!AB:AB),""))</f>
        <v/>
      </c>
      <c r="AB1496" t="str">
        <f>IF(U1496="","",IF(U1496="CAMV REEL",SUMIF('[3]Correpondance  PREPA MARG'!A:A,'Prépa marge'!T1496,'[3]Correpondance  PREPA MARG'!BB:BB),""))</f>
        <v/>
      </c>
      <c r="AC1496" t="str">
        <f>IF(U1496="","",IF(U1496="démarque connue (valeur)",SUMIF('[3]Correpondance  PREPA MARG'!A:A,'Prépa marge'!T1496,'[3]Correpondance  PREPA MARG'!DO:DO),""))</f>
        <v/>
      </c>
      <c r="AD1496" s="2" t="str">
        <f t="shared" si="842"/>
        <v/>
      </c>
      <c r="AF1496" t="s">
        <v>20</v>
      </c>
    </row>
    <row r="1497" spans="1:32">
      <c r="A1497" s="23"/>
      <c r="B1497" s="23"/>
      <c r="C1497" s="23"/>
      <c r="D1497" s="23"/>
      <c r="E1497" s="23"/>
      <c r="F1497" s="23"/>
      <c r="G1497" s="23"/>
      <c r="H1497" s="23"/>
      <c r="I1497" s="23"/>
      <c r="J1497" s="23"/>
      <c r="K1497" s="23"/>
      <c r="L1497" s="23"/>
      <c r="M1497" s="23"/>
      <c r="N1497" s="23"/>
      <c r="O1497" s="23"/>
      <c r="P1497" s="23"/>
      <c r="Q1497" s="23"/>
      <c r="R1497" s="29" t="s">
        <v>20</v>
      </c>
      <c r="S1497" s="23"/>
      <c r="T1497" s="23" t="str">
        <f>IF(COUNTIF('[3]Correpondance  PREPA MARG'!A:A,'Prépa marge'!C1497)=0,IF(U1496="démarque connue (valeur)","",T1496),'Prépa marge'!C1497)</f>
        <v>UHPS PARF</v>
      </c>
      <c r="U1497" s="23" t="str">
        <f t="shared" si="843"/>
        <v/>
      </c>
      <c r="V1497" t="str">
        <f>IF(U1497="","",IF(U1497="CA HT",SUMIF('[3]Correpondance  PREPA MARG'!A:A,'Prépa marge'!T1497,'[3]Correpondance  PREPA MARG'!CO:CO),""))</f>
        <v/>
      </c>
      <c r="W1497" t="str">
        <f t="shared" si="839"/>
        <v/>
      </c>
      <c r="X1497" t="str">
        <f>IF(U1497="","",IF(AND(U1497="Marge ABACO (valeur)",X1491=""),SUMIF('[3]Correpondance  PREPA MARG'!A:A,'Prépa marge'!T1497,'[3]Correpondance  PREPA MARG'!DB:DB),""))</f>
        <v/>
      </c>
      <c r="Y1497" t="str">
        <f>IF(U1497="","",IF(U1497="Frais accessoires",SUMIF('[3]Correpondance  PREPA MARG'!A:A,'Prépa marge'!T1497,'[3]Correpondance  PREPA MARG'!AO:AO),""))</f>
        <v/>
      </c>
      <c r="Z1497" t="str">
        <f>IF(U1497="","",IF(U1497="Cotisation Centrale",SUMIF('[3]Correpondance  PREPA MARG'!A:A,'Prépa marge'!T1497,'[3]Correpondance  PREPA MARG'!BO:BO),""))</f>
        <v/>
      </c>
      <c r="AA1497" t="str">
        <f>IF(U1497="","",IF(U1497="CA HT REEL",SUMIF('[3]Correpondance  PREPA MARG'!A:A,'Prépa marge'!T1497,'[3]Correpondance  PREPA MARG'!AB:AB),""))</f>
        <v/>
      </c>
      <c r="AB1497" t="str">
        <f>IF(U1497="","",IF(U1497="CAMV REEL",SUMIF('[3]Correpondance  PREPA MARG'!A:A,'Prépa marge'!T1497,'[3]Correpondance  PREPA MARG'!BB:BB),""))</f>
        <v/>
      </c>
      <c r="AC1497" t="str">
        <f>IF(U1497="","",IF(U1497="démarque connue (valeur)",SUMIF('[3]Correpondance  PREPA MARG'!A:A,'Prépa marge'!T1497,'[3]Correpondance  PREPA MARG'!DO:DO),""))</f>
        <v/>
      </c>
      <c r="AD1497" s="2" t="str">
        <f t="shared" si="842"/>
        <v/>
      </c>
      <c r="AF1497" t="s">
        <v>20</v>
      </c>
    </row>
    <row r="1498" spans="1:32" ht="15.75" thickBot="1">
      <c r="A1498" s="23"/>
      <c r="B1498" s="23"/>
      <c r="C1498" s="30" t="s">
        <v>29</v>
      </c>
      <c r="D1498" s="31"/>
      <c r="E1498" s="31"/>
      <c r="F1498" s="31"/>
      <c r="G1498" s="31"/>
      <c r="H1498" s="31"/>
      <c r="I1498" s="31"/>
      <c r="J1498" s="31"/>
      <c r="K1498" s="31"/>
      <c r="L1498" s="31"/>
      <c r="M1498" s="31"/>
      <c r="N1498" s="31"/>
      <c r="O1498" s="31"/>
      <c r="P1498" s="32"/>
      <c r="Q1498" s="23"/>
      <c r="R1498" s="33" t="s">
        <v>20</v>
      </c>
      <c r="S1498" s="23"/>
      <c r="T1498" s="23" t="str">
        <f>IF(COUNTIF('[3]Correpondance  PREPA MARG'!A:A,'Prépa marge'!C1498)=0,IF(U1497="démarque connue (valeur)","",T1497),'Prépa marge'!C1498)</f>
        <v>UHPS PARF</v>
      </c>
      <c r="U1498" s="23" t="str">
        <f t="shared" si="843"/>
        <v/>
      </c>
      <c r="V1498" t="str">
        <f>IF(U1498="","",IF(U1498="CA HT",SUMIF('[3]Correpondance  PREPA MARG'!A:A,'Prépa marge'!T1498,'[3]Correpondance  PREPA MARG'!CO:CO),""))</f>
        <v/>
      </c>
      <c r="W1498" t="str">
        <f t="shared" si="839"/>
        <v/>
      </c>
      <c r="X1498" t="str">
        <f>IF(U1498="","",IF(AND(U1498="Marge ABACO (valeur)",X1492=""),SUMIF('[3]Correpondance  PREPA MARG'!A:A,'Prépa marge'!T1498,'[3]Correpondance  PREPA MARG'!DB:DB),""))</f>
        <v/>
      </c>
      <c r="Y1498" t="str">
        <f>IF(U1498="","",IF(U1498="Frais accessoires",SUMIF('[3]Correpondance  PREPA MARG'!A:A,'Prépa marge'!T1498,'[3]Correpondance  PREPA MARG'!AO:AO),""))</f>
        <v/>
      </c>
      <c r="Z1498" t="str">
        <f>IF(U1498="","",IF(U1498="Cotisation Centrale",SUMIF('[3]Correpondance  PREPA MARG'!A:A,'Prépa marge'!T1498,'[3]Correpondance  PREPA MARG'!BO:BO),""))</f>
        <v/>
      </c>
      <c r="AA1498" t="str">
        <f>IF(U1498="","",IF(U1498="CA HT REEL",SUMIF('[3]Correpondance  PREPA MARG'!A:A,'Prépa marge'!T1498,'[3]Correpondance  PREPA MARG'!AB:AB),""))</f>
        <v/>
      </c>
      <c r="AB1498" t="str">
        <f>IF(U1498="","",IF(U1498="CAMV REEL",SUMIF('[3]Correpondance  PREPA MARG'!A:A,'Prépa marge'!T1498,'[3]Correpondance  PREPA MARG'!BB:BB),""))</f>
        <v/>
      </c>
      <c r="AC1498" t="str">
        <f>IF(U1498="","",IF(U1498="démarque connue (valeur)",SUMIF('[3]Correpondance  PREPA MARG'!A:A,'Prépa marge'!T1498,'[3]Correpondance  PREPA MARG'!DO:DO),""))</f>
        <v/>
      </c>
      <c r="AD1498" s="2" t="str">
        <f t="shared" si="842"/>
        <v/>
      </c>
      <c r="AF1498" t="s">
        <v>20</v>
      </c>
    </row>
    <row r="1499" spans="1:32" ht="15.75" thickBot="1">
      <c r="A1499" s="23"/>
      <c r="B1499" s="23"/>
      <c r="C1499" s="54" t="s">
        <v>7</v>
      </c>
      <c r="D1499" s="78">
        <f>+'[2]PRMV DET'!D29+'[2]PRMV DET'!D71</f>
        <v>0</v>
      </c>
      <c r="E1499" s="79">
        <f>+'[2]PRMV DET'!E29+'[2]PRMV DET'!E71</f>
        <v>0</v>
      </c>
      <c r="F1499" s="79">
        <f>+'[2]PRMV DET'!F29+'[2]PRMV DET'!F71</f>
        <v>0</v>
      </c>
      <c r="G1499" s="79">
        <f>+'[2]PRMV DET'!G29+'[2]PRMV DET'!G71</f>
        <v>0</v>
      </c>
      <c r="H1499" s="79">
        <f>+'[2]PRMV DET'!H29+'[2]PRMV DET'!H71</f>
        <v>0</v>
      </c>
      <c r="I1499" s="79"/>
      <c r="J1499" s="79">
        <f>+'[2]PRMV DET'!J29+'[2]PRMV DET'!J71</f>
        <v>0</v>
      </c>
      <c r="K1499" s="79">
        <f>+'[2]PRMV DET'!K29+'[2]PRMV DET'!K71</f>
        <v>0</v>
      </c>
      <c r="L1499" s="79">
        <f>+'[2]PRMV DET'!L29+'[2]PRMV DET'!L71</f>
        <v>0</v>
      </c>
      <c r="M1499" s="79">
        <f>+'[2]PRMV DET'!M29+'[2]PRMV DET'!M71</f>
        <v>0</v>
      </c>
      <c r="N1499" s="79"/>
      <c r="O1499" s="80">
        <f>+'[2]PRMV DET'!O29+'[2]PRMV DET'!O71</f>
        <v>0</v>
      </c>
      <c r="P1499" s="44">
        <f>SUM(D1499:O1499)</f>
        <v>0</v>
      </c>
      <c r="Q1499" s="23"/>
      <c r="R1499" s="45">
        <v>0</v>
      </c>
      <c r="S1499" s="23"/>
      <c r="T1499" s="23" t="str">
        <f>IF(COUNTIF('[3]Correpondance  PREPA MARG'!A:A,'Prépa marge'!C1499)=0,IF(U1498="démarque connue (valeur)","",T1498),'Prépa marge'!C1499)</f>
        <v>UHPS PARF</v>
      </c>
      <c r="U1499" s="23" t="str">
        <f t="shared" si="843"/>
        <v>démarque connue (valeur)</v>
      </c>
      <c r="V1499" t="str">
        <f>IF(U1499="","",IF(U1499="CA HT",SUMIF('[3]Correpondance  PREPA MARG'!A:A,'Prépa marge'!T1499,'[3]Correpondance  PREPA MARG'!CO:CO),""))</f>
        <v/>
      </c>
      <c r="W1499" t="str">
        <f t="shared" si="839"/>
        <v/>
      </c>
      <c r="X1499" t="str">
        <f>IF(U1499="","",IF(AND(U1499="Marge ABACO (valeur)",X1493=""),SUMIF('[3]Correpondance  PREPA MARG'!A:A,'Prépa marge'!T1499,'[3]Correpondance  PREPA MARG'!DB:DB),""))</f>
        <v/>
      </c>
      <c r="Y1499" t="str">
        <f>IF(U1499="","",IF(U1499="Frais accessoires",SUMIF('[3]Correpondance  PREPA MARG'!A:A,'Prépa marge'!T1499,'[3]Correpondance  PREPA MARG'!AO:AO),""))</f>
        <v/>
      </c>
      <c r="Z1499" t="str">
        <f>IF(U1499="","",IF(U1499="Cotisation Centrale",SUMIF('[3]Correpondance  PREPA MARG'!A:A,'Prépa marge'!T1499,'[3]Correpondance  PREPA MARG'!BO:BO),""))</f>
        <v/>
      </c>
      <c r="AA1499" t="str">
        <f>IF(U1499="","",IF(U1499="CA HT REEL",SUMIF('[3]Correpondance  PREPA MARG'!A:A,'Prépa marge'!T1499,'[3]Correpondance  PREPA MARG'!AB:AB),""))</f>
        <v/>
      </c>
      <c r="AB1499" t="str">
        <f>IF(U1499="","",IF(U1499="CAMV REEL",SUMIF('[3]Correpondance  PREPA MARG'!A:A,'Prépa marge'!T1499,'[3]Correpondance  PREPA MARG'!BB:BB),""))</f>
        <v/>
      </c>
      <c r="AC1499">
        <f ca="1">IF(U1499="","",IF(U1499="démarque connue (valeur)",SUMIF('[3]Correpondance  PREPA MARG'!A:A,'Prépa marge'!T1499,'[3]Correpondance  PREPA MARG'!DO:DO),""))</f>
        <v>0</v>
      </c>
      <c r="AD1499" s="2" t="str">
        <f t="shared" ca="1" si="842"/>
        <v/>
      </c>
      <c r="AF1499" t="s">
        <v>20</v>
      </c>
    </row>
    <row r="1500" spans="1:32" ht="15.75" thickBot="1">
      <c r="A1500" s="23"/>
      <c r="B1500" s="23"/>
      <c r="C1500" s="59" t="s">
        <v>30</v>
      </c>
      <c r="D1500" s="81">
        <f t="shared" ref="D1500:K1500" si="851">IF(D1491=0,0,D1499/D1491)</f>
        <v>0</v>
      </c>
      <c r="E1500" s="81">
        <f t="shared" si="851"/>
        <v>0</v>
      </c>
      <c r="F1500" s="81">
        <f t="shared" si="851"/>
        <v>0</v>
      </c>
      <c r="G1500" s="81">
        <f t="shared" si="851"/>
        <v>0</v>
      </c>
      <c r="H1500" s="81">
        <f t="shared" si="851"/>
        <v>0</v>
      </c>
      <c r="I1500" s="81">
        <f t="shared" si="851"/>
        <v>0</v>
      </c>
      <c r="J1500" s="81">
        <f t="shared" si="851"/>
        <v>0</v>
      </c>
      <c r="K1500" s="81">
        <f t="shared" si="851"/>
        <v>0</v>
      </c>
      <c r="L1500" s="81">
        <f>IF(L1491=0,0,L1499/L1491)</f>
        <v>0</v>
      </c>
      <c r="M1500" s="81">
        <f>IF(M1491=0,0,M1499/M1491)</f>
        <v>0</v>
      </c>
      <c r="N1500" s="81">
        <f>IF(N1491=0,0,N1499/N1491)</f>
        <v>0</v>
      </c>
      <c r="O1500" s="81">
        <f>IF(O1491=0,0,O1499/O1491)</f>
        <v>0</v>
      </c>
      <c r="P1500" s="82">
        <f>IF(P1491=0,0,P1499/P1491)</f>
        <v>0</v>
      </c>
      <c r="Q1500" s="23"/>
      <c r="R1500" s="83" t="s">
        <v>20</v>
      </c>
      <c r="S1500" s="23"/>
      <c r="T1500" s="23" t="str">
        <f>IF(COUNTIF('[3]Correpondance  PREPA MARG'!A:A,'Prépa marge'!C1500)=0,IF(U1499="démarque connue (valeur)","",T1499),'Prépa marge'!C1500)</f>
        <v/>
      </c>
      <c r="U1500" s="23" t="str">
        <f t="shared" si="843"/>
        <v/>
      </c>
      <c r="V1500" t="str">
        <f>IF(U1500="","",IF(U1500="CA HT",SUMIF('[3]Correpondance  PREPA MARG'!A:A,'Prépa marge'!T1500,'[3]Correpondance  PREPA MARG'!CO:CO),""))</f>
        <v/>
      </c>
      <c r="W1500" t="str">
        <f t="shared" si="839"/>
        <v/>
      </c>
      <c r="X1500" t="str">
        <f>IF(U1500="","",IF(AND(U1500="Marge ABACO (valeur)",X1494=""),SUMIF('[3]Correpondance  PREPA MARG'!A:A,'Prépa marge'!T1500,'[3]Correpondance  PREPA MARG'!DB:DB),""))</f>
        <v/>
      </c>
      <c r="Y1500" t="str">
        <f>IF(U1500="","",IF(U1500="Frais accessoires",SUMIF('[3]Correpondance  PREPA MARG'!A:A,'Prépa marge'!T1500,'[3]Correpondance  PREPA MARG'!AO:AO),""))</f>
        <v/>
      </c>
      <c r="Z1500" t="str">
        <f>IF(U1500="","",IF(U1500="Cotisation Centrale",SUMIF('[3]Correpondance  PREPA MARG'!A:A,'Prépa marge'!T1500,'[3]Correpondance  PREPA MARG'!BO:BO),""))</f>
        <v/>
      </c>
      <c r="AA1500" t="str">
        <f>IF(U1500="","",IF(U1500="CA HT REEL",SUMIF('[3]Correpondance  PREPA MARG'!A:A,'Prépa marge'!T1500,'[3]Correpondance  PREPA MARG'!AB:AB),""))</f>
        <v/>
      </c>
      <c r="AB1500" t="str">
        <f>IF(U1500="","",IF(U1500="CAMV REEL",SUMIF('[3]Correpondance  PREPA MARG'!A:A,'Prépa marge'!T1500,'[3]Correpondance  PREPA MARG'!BB:BB),""))</f>
        <v/>
      </c>
      <c r="AC1500" t="str">
        <f>IF(U1500="","",IF(U1500="démarque connue (valeur)",SUMIF('[3]Correpondance  PREPA MARG'!A:A,'Prépa marge'!T1500,'[3]Correpondance  PREPA MARG'!DO:DO),""))</f>
        <v/>
      </c>
      <c r="AD1500" s="2" t="str">
        <f t="shared" si="842"/>
        <v/>
      </c>
      <c r="AF1500" t="s">
        <v>20</v>
      </c>
    </row>
    <row r="1501" spans="1:32" ht="15.75" thickBot="1">
      <c r="A1501" s="23"/>
      <c r="B1501" s="23"/>
      <c r="C1501" s="84" t="s">
        <v>31</v>
      </c>
      <c r="D1501" s="85"/>
      <c r="E1501" s="86"/>
      <c r="F1501" s="86"/>
      <c r="G1501" s="86"/>
      <c r="H1501" s="86"/>
      <c r="I1501" s="86"/>
      <c r="J1501" s="86"/>
      <c r="K1501" s="86"/>
      <c r="L1501" s="86"/>
      <c r="M1501" s="86"/>
      <c r="N1501" s="86"/>
      <c r="O1501" s="87"/>
      <c r="P1501" s="88">
        <f>IF(P1491&lt;&gt;0,P1502/P1491,0)</f>
        <v>0</v>
      </c>
      <c r="Q1501" s="23"/>
      <c r="R1501" s="83" t="s">
        <v>20</v>
      </c>
      <c r="S1501" s="23"/>
      <c r="T1501" s="23" t="str">
        <f>IF(COUNTIF('[3]Correpondance  PREPA MARG'!A:A,'Prépa marge'!C1501)=0,IF(U1500="démarque connue (valeur)","",T1500),'Prépa marge'!C1501)</f>
        <v/>
      </c>
      <c r="U1501" s="23" t="str">
        <f t="shared" si="843"/>
        <v/>
      </c>
      <c r="V1501" t="str">
        <f>IF(U1501="","",IF(U1501="CA HT",SUMIF('[3]Correpondance  PREPA MARG'!A:A,'Prépa marge'!T1501,'[3]Correpondance  PREPA MARG'!CO:CO),""))</f>
        <v/>
      </c>
      <c r="W1501" t="str">
        <f t="shared" si="839"/>
        <v/>
      </c>
      <c r="X1501" t="str">
        <f>IF(U1501="","",IF(AND(U1501="Marge ABACO (valeur)",X1495=""),SUMIF('[3]Correpondance  PREPA MARG'!A:A,'Prépa marge'!T1501,'[3]Correpondance  PREPA MARG'!DB:DB),""))</f>
        <v/>
      </c>
      <c r="Y1501" t="str">
        <f>IF(U1501="","",IF(U1501="Frais accessoires",SUMIF('[3]Correpondance  PREPA MARG'!A:A,'Prépa marge'!T1501,'[3]Correpondance  PREPA MARG'!AO:AO),""))</f>
        <v/>
      </c>
      <c r="Z1501" t="str">
        <f>IF(U1501="","",IF(U1501="Cotisation Centrale",SUMIF('[3]Correpondance  PREPA MARG'!A:A,'Prépa marge'!T1501,'[3]Correpondance  PREPA MARG'!BO:BO),""))</f>
        <v/>
      </c>
      <c r="AA1501" t="str">
        <f>IF(U1501="","",IF(U1501="CA HT REEL",SUMIF('[3]Correpondance  PREPA MARG'!A:A,'Prépa marge'!T1501,'[3]Correpondance  PREPA MARG'!AB:AB),""))</f>
        <v/>
      </c>
      <c r="AB1501" t="str">
        <f>IF(U1501="","",IF(U1501="CAMV REEL",SUMIF('[3]Correpondance  PREPA MARG'!A:A,'Prépa marge'!T1501,'[3]Correpondance  PREPA MARG'!BB:BB),""))</f>
        <v/>
      </c>
      <c r="AC1501" t="str">
        <f>IF(U1501="","",IF(U1501="démarque connue (valeur)",SUMIF('[3]Correpondance  PREPA MARG'!A:A,'Prépa marge'!T1501,'[3]Correpondance  PREPA MARG'!DO:DO),""))</f>
        <v/>
      </c>
      <c r="AD1501" s="2" t="str">
        <f t="shared" si="842"/>
        <v/>
      </c>
      <c r="AF1501" t="s">
        <v>20</v>
      </c>
    </row>
    <row r="1502" spans="1:32" ht="15.75" thickBot="1">
      <c r="A1502" s="23"/>
      <c r="B1502" s="23"/>
      <c r="C1502" s="89" t="s">
        <v>32</v>
      </c>
      <c r="D1502" s="47">
        <f t="shared" ref="D1502:K1502" si="852">D1491*D1501</f>
        <v>0</v>
      </c>
      <c r="E1502" s="47">
        <f t="shared" si="852"/>
        <v>0</v>
      </c>
      <c r="F1502" s="47">
        <f t="shared" si="852"/>
        <v>0</v>
      </c>
      <c r="G1502" s="47">
        <f t="shared" si="852"/>
        <v>0</v>
      </c>
      <c r="H1502" s="47">
        <f t="shared" si="852"/>
        <v>0</v>
      </c>
      <c r="I1502" s="47">
        <f t="shared" si="852"/>
        <v>0</v>
      </c>
      <c r="J1502" s="47">
        <f t="shared" si="852"/>
        <v>0</v>
      </c>
      <c r="K1502" s="47">
        <f t="shared" si="852"/>
        <v>0</v>
      </c>
      <c r="L1502" s="47">
        <f>L1491*L1501</f>
        <v>0</v>
      </c>
      <c r="M1502" s="47">
        <f>M1491*M1501</f>
        <v>0</v>
      </c>
      <c r="N1502" s="47">
        <f>N1491*N1501</f>
        <v>0</v>
      </c>
      <c r="O1502" s="47">
        <f>O1491*O1501</f>
        <v>0</v>
      </c>
      <c r="P1502" s="90">
        <f>SUM(D1502:O1502)</f>
        <v>0</v>
      </c>
      <c r="Q1502" s="23"/>
      <c r="R1502" s="91" t="s">
        <v>20</v>
      </c>
      <c r="S1502" s="92"/>
      <c r="T1502" s="23" t="str">
        <f>IF(COUNTIF('[3]Correpondance  PREPA MARG'!A:A,'Prépa marge'!C1502)=0,IF(U1501="démarque connue (valeur)","",T1501),'Prépa marge'!C1502)</f>
        <v/>
      </c>
      <c r="U1502" s="23" t="str">
        <f t="shared" si="843"/>
        <v/>
      </c>
      <c r="V1502" t="str">
        <f>IF(U1502="","",IF(U1502="CA HT",SUMIF('[3]Correpondance  PREPA MARG'!A:A,'Prépa marge'!T1502,'[3]Correpondance  PREPA MARG'!CO:CO),""))</f>
        <v/>
      </c>
      <c r="W1502" t="str">
        <f t="shared" si="839"/>
        <v/>
      </c>
      <c r="X1502" t="str">
        <f>IF(U1502="","",IF(AND(U1502="Marge ABACO (valeur)",X1496=""),SUMIF('[3]Correpondance  PREPA MARG'!A:A,'Prépa marge'!T1502,'[3]Correpondance  PREPA MARG'!DB:DB),""))</f>
        <v/>
      </c>
      <c r="Y1502" t="str">
        <f>IF(U1502="","",IF(U1502="Frais accessoires",SUMIF('[3]Correpondance  PREPA MARG'!A:A,'Prépa marge'!T1502,'[3]Correpondance  PREPA MARG'!AO:AO),""))</f>
        <v/>
      </c>
      <c r="Z1502" t="str">
        <f>IF(U1502="","",IF(U1502="Cotisation Centrale",SUMIF('[3]Correpondance  PREPA MARG'!A:A,'Prépa marge'!T1502,'[3]Correpondance  PREPA MARG'!BO:BO),""))</f>
        <v/>
      </c>
      <c r="AA1502" t="str">
        <f>IF(U1502="","",IF(U1502="CA HT REEL",SUMIF('[3]Correpondance  PREPA MARG'!A:A,'Prépa marge'!T1502,'[3]Correpondance  PREPA MARG'!AB:AB),""))</f>
        <v/>
      </c>
      <c r="AB1502" t="str">
        <f>IF(U1502="","",IF(U1502="CAMV REEL",SUMIF('[3]Correpondance  PREPA MARG'!A:A,'Prépa marge'!T1502,'[3]Correpondance  PREPA MARG'!BB:BB),""))</f>
        <v/>
      </c>
      <c r="AC1502" t="str">
        <f>IF(U1502="","",IF(U1502="démarque connue (valeur)",SUMIF('[3]Correpondance  PREPA MARG'!A:A,'Prépa marge'!T1502,'[3]Correpondance  PREPA MARG'!DO:DO),""))</f>
        <v/>
      </c>
      <c r="AD1502" s="2" t="str">
        <f t="shared" si="842"/>
        <v/>
      </c>
      <c r="AF1502" t="s">
        <v>20</v>
      </c>
    </row>
    <row r="1503" spans="1:32" ht="15.75" thickBot="1">
      <c r="A1503" s="23"/>
      <c r="B1503" s="23"/>
      <c r="C1503" s="84" t="s">
        <v>33</v>
      </c>
      <c r="D1503" s="93">
        <f>+'[2]PRMV DET'!D33+'[2]PRMV DET'!D75</f>
        <v>0</v>
      </c>
      <c r="E1503" s="94">
        <f>+'[2]PRMV DET'!E33+'[2]PRMV DET'!E75</f>
        <v>0</v>
      </c>
      <c r="F1503" s="94">
        <f>+'[2]PRMV DET'!F33+'[2]PRMV DET'!F75</f>
        <v>0</v>
      </c>
      <c r="G1503" s="94">
        <f>+'[2]PRMV DET'!G33+'[2]PRMV DET'!G75</f>
        <v>0</v>
      </c>
      <c r="H1503" s="94"/>
      <c r="I1503" s="94"/>
      <c r="J1503" s="94"/>
      <c r="K1503" s="94"/>
      <c r="L1503" s="94"/>
      <c r="M1503" s="94"/>
      <c r="N1503" s="94"/>
      <c r="O1503" s="95"/>
      <c r="P1503" s="96">
        <f>SUM(D1503:O1503)</f>
        <v>0</v>
      </c>
      <c r="Q1503" s="23"/>
      <c r="R1503" s="91" t="s">
        <v>20</v>
      </c>
      <c r="S1503" s="92"/>
      <c r="T1503" s="23" t="str">
        <f>IF(COUNTIF('[3]Correpondance  PREPA MARG'!A:A,'Prépa marge'!C1503)=0,IF(U1502="démarque connue (valeur)","",T1502),'Prépa marge'!C1503)</f>
        <v/>
      </c>
      <c r="U1503" s="23" t="str">
        <f t="shared" si="843"/>
        <v/>
      </c>
      <c r="V1503" t="str">
        <f>IF(U1503="","",IF(U1503="CA HT",SUMIF('[3]Correpondance  PREPA MARG'!A:A,'Prépa marge'!T1503,'[3]Correpondance  PREPA MARG'!CO:CO),""))</f>
        <v/>
      </c>
      <c r="W1503" t="str">
        <f t="shared" si="839"/>
        <v/>
      </c>
      <c r="X1503" t="str">
        <f>IF(U1503="","",IF(AND(U1503="Marge ABACO (valeur)",X1497=""),SUMIF('[3]Correpondance  PREPA MARG'!A:A,'Prépa marge'!T1503,'[3]Correpondance  PREPA MARG'!DB:DB),""))</f>
        <v/>
      </c>
      <c r="Y1503" t="str">
        <f>IF(U1503="","",IF(U1503="Frais accessoires",SUMIF('[3]Correpondance  PREPA MARG'!A:A,'Prépa marge'!T1503,'[3]Correpondance  PREPA MARG'!AO:AO),""))</f>
        <v/>
      </c>
      <c r="Z1503" t="str">
        <f>IF(U1503="","",IF(U1503="Cotisation Centrale",SUMIF('[3]Correpondance  PREPA MARG'!A:A,'Prépa marge'!T1503,'[3]Correpondance  PREPA MARG'!BO:BO),""))</f>
        <v/>
      </c>
      <c r="AA1503" t="str">
        <f>IF(U1503="","",IF(U1503="CA HT REEL",SUMIF('[3]Correpondance  PREPA MARG'!A:A,'Prépa marge'!T1503,'[3]Correpondance  PREPA MARG'!AB:AB),""))</f>
        <v/>
      </c>
      <c r="AB1503" t="str">
        <f>IF(U1503="","",IF(U1503="CAMV REEL",SUMIF('[3]Correpondance  PREPA MARG'!A:A,'Prépa marge'!T1503,'[3]Correpondance  PREPA MARG'!BB:BB),""))</f>
        <v/>
      </c>
      <c r="AC1503" t="str">
        <f>IF(U1503="","",IF(U1503="démarque connue (valeur)",SUMIF('[3]Correpondance  PREPA MARG'!A:A,'Prépa marge'!T1503,'[3]Correpondance  PREPA MARG'!DO:DO),""))</f>
        <v/>
      </c>
      <c r="AD1503" s="2" t="str">
        <f t="shared" si="842"/>
        <v/>
      </c>
      <c r="AF1503" t="s">
        <v>20</v>
      </c>
    </row>
    <row r="1504" spans="1:32">
      <c r="A1504" s="23"/>
      <c r="B1504" s="23"/>
      <c r="C1504" s="59" t="s">
        <v>34</v>
      </c>
      <c r="D1504" s="81">
        <f t="shared" ref="D1504:K1504" si="853">IF(D1491&lt;&gt;0,D1503/D1491,0)</f>
        <v>0</v>
      </c>
      <c r="E1504" s="81">
        <f t="shared" si="853"/>
        <v>0</v>
      </c>
      <c r="F1504" s="81">
        <f t="shared" si="853"/>
        <v>0</v>
      </c>
      <c r="G1504" s="81">
        <f t="shared" si="853"/>
        <v>0</v>
      </c>
      <c r="H1504" s="81">
        <f t="shared" si="853"/>
        <v>0</v>
      </c>
      <c r="I1504" s="81">
        <f t="shared" si="853"/>
        <v>0</v>
      </c>
      <c r="J1504" s="81">
        <f t="shared" si="853"/>
        <v>0</v>
      </c>
      <c r="K1504" s="81">
        <f t="shared" si="853"/>
        <v>0</v>
      </c>
      <c r="L1504" s="81">
        <f>IF(L1491&lt;&gt;0,L1503/L1491,0)</f>
        <v>0</v>
      </c>
      <c r="M1504" s="81">
        <f>IF(M1491&lt;&gt;0,M1503/M1491,0)</f>
        <v>0</v>
      </c>
      <c r="N1504" s="81">
        <f>IF(N1491&lt;&gt;0,N1503/N1491,0)</f>
        <v>0</v>
      </c>
      <c r="O1504" s="81">
        <f>IF(O1491&lt;&gt;0,O1503/O1491,0)</f>
        <v>0</v>
      </c>
      <c r="P1504" s="82">
        <f>IF(P1491&lt;&gt;0,P1503/P1491,0)</f>
        <v>0</v>
      </c>
      <c r="Q1504" s="23"/>
      <c r="R1504" s="83" t="s">
        <v>20</v>
      </c>
      <c r="S1504" s="97"/>
      <c r="T1504" s="23" t="str">
        <f>IF(COUNTIF('[3]Correpondance  PREPA MARG'!A:A,'Prépa marge'!C1504)=0,IF(U1503="démarque connue (valeur)","",T1503),'Prépa marge'!C1504)</f>
        <v/>
      </c>
      <c r="U1504" s="23" t="str">
        <f t="shared" si="843"/>
        <v/>
      </c>
      <c r="V1504" t="str">
        <f>IF(U1504="","",IF(U1504="CA HT",SUMIF('[3]Correpondance  PREPA MARG'!A:A,'Prépa marge'!T1504,'[3]Correpondance  PREPA MARG'!CO:CO),""))</f>
        <v/>
      </c>
      <c r="W1504" t="str">
        <f t="shared" si="839"/>
        <v/>
      </c>
      <c r="X1504" t="str">
        <f>IF(U1504="","",IF(AND(U1504="Marge ABACO (valeur)",X1498=""),SUMIF('[3]Correpondance  PREPA MARG'!A:A,'Prépa marge'!T1504,'[3]Correpondance  PREPA MARG'!DB:DB),""))</f>
        <v/>
      </c>
      <c r="Y1504" t="str">
        <f>IF(U1504="","",IF(U1504="Frais accessoires",SUMIF('[3]Correpondance  PREPA MARG'!A:A,'Prépa marge'!T1504,'[3]Correpondance  PREPA MARG'!AO:AO),""))</f>
        <v/>
      </c>
      <c r="Z1504" t="str">
        <f>IF(U1504="","",IF(U1504="Cotisation Centrale",SUMIF('[3]Correpondance  PREPA MARG'!A:A,'Prépa marge'!T1504,'[3]Correpondance  PREPA MARG'!BO:BO),""))</f>
        <v/>
      </c>
      <c r="AA1504" t="str">
        <f>IF(U1504="","",IF(U1504="CA HT REEL",SUMIF('[3]Correpondance  PREPA MARG'!A:A,'Prépa marge'!T1504,'[3]Correpondance  PREPA MARG'!AB:AB),""))</f>
        <v/>
      </c>
      <c r="AB1504" t="str">
        <f>IF(U1504="","",IF(U1504="CAMV REEL",SUMIF('[3]Correpondance  PREPA MARG'!A:A,'Prépa marge'!T1504,'[3]Correpondance  PREPA MARG'!BB:BB),""))</f>
        <v/>
      </c>
      <c r="AC1504" t="str">
        <f>IF(U1504="","",IF(U1504="démarque connue (valeur)",SUMIF('[3]Correpondance  PREPA MARG'!A:A,'Prépa marge'!T1504,'[3]Correpondance  PREPA MARG'!DO:DO),""))</f>
        <v/>
      </c>
      <c r="AD1504" s="2" t="str">
        <f t="shared" si="842"/>
        <v/>
      </c>
      <c r="AF1504" t="s">
        <v>20</v>
      </c>
    </row>
    <row r="1505" spans="1:32">
      <c r="A1505" s="23"/>
      <c r="B1505" s="23"/>
      <c r="C1505" s="59" t="s">
        <v>35</v>
      </c>
      <c r="D1505" s="98">
        <f>D1479-D1491</f>
        <v>0</v>
      </c>
      <c r="E1505" s="98">
        <f>E1479-E1491</f>
        <v>0</v>
      </c>
      <c r="F1505" s="98">
        <f>F1479-F1491</f>
        <v>0</v>
      </c>
      <c r="G1505" s="98">
        <f t="shared" ref="G1505:L1505" si="854">G1479-G1491</f>
        <v>0</v>
      </c>
      <c r="H1505" s="98">
        <f t="shared" si="854"/>
        <v>0</v>
      </c>
      <c r="I1505" s="98">
        <f t="shared" si="854"/>
        <v>0</v>
      </c>
      <c r="J1505" s="98">
        <f t="shared" si="854"/>
        <v>0</v>
      </c>
      <c r="K1505" s="98">
        <f t="shared" si="854"/>
        <v>0</v>
      </c>
      <c r="L1505" s="98">
        <f t="shared" si="854"/>
        <v>0</v>
      </c>
      <c r="M1505" s="98">
        <f>M1479-M1491</f>
        <v>0</v>
      </c>
      <c r="N1505" s="98">
        <f>N1479-N1491</f>
        <v>0</v>
      </c>
      <c r="O1505" s="98">
        <f>O1479-O1491</f>
        <v>0</v>
      </c>
      <c r="P1505" s="74">
        <f>SUM(D1505:O1505)</f>
        <v>0</v>
      </c>
      <c r="Q1505" s="23"/>
      <c r="R1505" s="57" t="s">
        <v>20</v>
      </c>
      <c r="S1505" s="92"/>
      <c r="T1505" s="23" t="str">
        <f>IF(COUNTIF('[3]Correpondance  PREPA MARG'!A:A,'Prépa marge'!C1505)=0,IF(U1504="démarque connue (valeur)","",T1504),'Prépa marge'!C1505)</f>
        <v/>
      </c>
      <c r="U1505" s="23" t="str">
        <f t="shared" si="843"/>
        <v/>
      </c>
      <c r="V1505" t="str">
        <f>IF(U1505="","",IF(U1505="CA HT",SUMIF('[3]Correpondance  PREPA MARG'!A:A,'Prépa marge'!T1505,'[3]Correpondance  PREPA MARG'!CO:CO),""))</f>
        <v/>
      </c>
      <c r="W1505" t="str">
        <f t="shared" si="839"/>
        <v/>
      </c>
      <c r="X1505" t="str">
        <f>IF(U1505="","",IF(AND(U1505="Marge ABACO (valeur)",X1499=""),SUMIF('[3]Correpondance  PREPA MARG'!A:A,'Prépa marge'!T1505,'[3]Correpondance  PREPA MARG'!DB:DB),""))</f>
        <v/>
      </c>
      <c r="Y1505" t="str">
        <f>IF(U1505="","",IF(U1505="Frais accessoires",SUMIF('[3]Correpondance  PREPA MARG'!A:A,'Prépa marge'!T1505,'[3]Correpondance  PREPA MARG'!AO:AO),""))</f>
        <v/>
      </c>
      <c r="Z1505" t="str">
        <f>IF(U1505="","",IF(U1505="Cotisation Centrale",SUMIF('[3]Correpondance  PREPA MARG'!A:A,'Prépa marge'!T1505,'[3]Correpondance  PREPA MARG'!BO:BO),""))</f>
        <v/>
      </c>
      <c r="AA1505" t="str">
        <f>IF(U1505="","",IF(U1505="CA HT REEL",SUMIF('[3]Correpondance  PREPA MARG'!A:A,'Prépa marge'!T1505,'[3]Correpondance  PREPA MARG'!AB:AB),""))</f>
        <v/>
      </c>
      <c r="AB1505" t="str">
        <f>IF(U1505="","",IF(U1505="CAMV REEL",SUMIF('[3]Correpondance  PREPA MARG'!A:A,'Prépa marge'!T1505,'[3]Correpondance  PREPA MARG'!BB:BB),""))</f>
        <v/>
      </c>
      <c r="AC1505" t="str">
        <f>IF(U1505="","",IF(U1505="démarque connue (valeur)",SUMIF('[3]Correpondance  PREPA MARG'!A:A,'Prépa marge'!T1505,'[3]Correpondance  PREPA MARG'!DO:DO),""))</f>
        <v/>
      </c>
      <c r="AD1505" s="2" t="str">
        <f t="shared" si="842"/>
        <v/>
      </c>
      <c r="AF1505" t="s">
        <v>20</v>
      </c>
    </row>
    <row r="1506" spans="1:32">
      <c r="A1506" s="23"/>
      <c r="B1506" s="23"/>
      <c r="C1506" s="59" t="s">
        <v>22</v>
      </c>
      <c r="D1506" s="99">
        <f t="shared" ref="D1506:K1506" si="855">IF(D1491&lt;&gt;0,D1505/D1491,0)</f>
        <v>0</v>
      </c>
      <c r="E1506" s="99">
        <f t="shared" si="855"/>
        <v>0</v>
      </c>
      <c r="F1506" s="99">
        <f t="shared" si="855"/>
        <v>0</v>
      </c>
      <c r="G1506" s="99">
        <f t="shared" si="855"/>
        <v>0</v>
      </c>
      <c r="H1506" s="99">
        <f t="shared" si="855"/>
        <v>0</v>
      </c>
      <c r="I1506" s="99">
        <f t="shared" si="855"/>
        <v>0</v>
      </c>
      <c r="J1506" s="99">
        <f t="shared" si="855"/>
        <v>0</v>
      </c>
      <c r="K1506" s="99">
        <f t="shared" si="855"/>
        <v>0</v>
      </c>
      <c r="L1506" s="99">
        <f>IF(L1491&lt;&gt;0,L1505/L1491,0)</f>
        <v>0</v>
      </c>
      <c r="M1506" s="99">
        <f>IF(M1491&lt;&gt;0,M1505/M1491,0)</f>
        <v>0</v>
      </c>
      <c r="N1506" s="99">
        <f>IF(N1491&lt;&gt;0,N1505/N1491,0)</f>
        <v>0</v>
      </c>
      <c r="O1506" s="99">
        <f>IF(O1491&lt;&gt;0,O1505/O1491,0)</f>
        <v>0</v>
      </c>
      <c r="P1506" s="61">
        <f>IF(P1491&lt;&gt;0,P1505/P1491,0)</f>
        <v>0</v>
      </c>
      <c r="Q1506" s="23"/>
      <c r="R1506" s="62" t="s">
        <v>20</v>
      </c>
      <c r="S1506" s="92"/>
      <c r="T1506" s="23" t="str">
        <f>IF(COUNTIF('[3]Correpondance  PREPA MARG'!A:A,'Prépa marge'!C1506)=0,IF(U1505="démarque connue (valeur)","",T1505),'Prépa marge'!C1506)</f>
        <v/>
      </c>
      <c r="U1506" s="23" t="str">
        <f t="shared" si="843"/>
        <v/>
      </c>
      <c r="V1506" t="str">
        <f>IF(U1506="","",IF(U1506="CA HT",SUMIF('[3]Correpondance  PREPA MARG'!A:A,'Prépa marge'!T1506,'[3]Correpondance  PREPA MARG'!CO:CO),""))</f>
        <v/>
      </c>
      <c r="W1506" t="str">
        <f t="shared" si="839"/>
        <v/>
      </c>
      <c r="X1506" t="str">
        <f>IF(U1506="","",IF(AND(U1506="Marge ABACO (valeur)",X1500=""),SUMIF('[3]Correpondance  PREPA MARG'!A:A,'Prépa marge'!T1506,'[3]Correpondance  PREPA MARG'!DB:DB),""))</f>
        <v/>
      </c>
      <c r="Y1506" t="str">
        <f>IF(U1506="","",IF(U1506="Frais accessoires",SUMIF('[3]Correpondance  PREPA MARG'!A:A,'Prépa marge'!T1506,'[3]Correpondance  PREPA MARG'!AO:AO),""))</f>
        <v/>
      </c>
      <c r="Z1506" t="str">
        <f>IF(U1506="","",IF(U1506="Cotisation Centrale",SUMIF('[3]Correpondance  PREPA MARG'!A:A,'Prépa marge'!T1506,'[3]Correpondance  PREPA MARG'!BO:BO),""))</f>
        <v/>
      </c>
      <c r="AA1506" t="str">
        <f>IF(U1506="","",IF(U1506="CA HT REEL",SUMIF('[3]Correpondance  PREPA MARG'!A:A,'Prépa marge'!T1506,'[3]Correpondance  PREPA MARG'!AB:AB),""))</f>
        <v/>
      </c>
      <c r="AB1506" t="str">
        <f>IF(U1506="","",IF(U1506="CAMV REEL",SUMIF('[3]Correpondance  PREPA MARG'!A:A,'Prépa marge'!T1506,'[3]Correpondance  PREPA MARG'!BB:BB),""))</f>
        <v/>
      </c>
      <c r="AC1506" t="str">
        <f>IF(U1506="","",IF(U1506="démarque connue (valeur)",SUMIF('[3]Correpondance  PREPA MARG'!A:A,'Prépa marge'!T1506,'[3]Correpondance  PREPA MARG'!DO:DO),""))</f>
        <v/>
      </c>
      <c r="AD1506" s="2" t="str">
        <f t="shared" si="842"/>
        <v/>
      </c>
      <c r="AF1506" t="s">
        <v>20</v>
      </c>
    </row>
    <row r="1507" spans="1:32">
      <c r="A1507" s="23"/>
      <c r="B1507" s="23"/>
      <c r="C1507" s="100" t="s">
        <v>36</v>
      </c>
      <c r="D1507" s="47">
        <f t="shared" ref="D1507:K1507" si="856">D1487-D1499-D1502-D1503-D1505</f>
        <v>0</v>
      </c>
      <c r="E1507" s="47">
        <f t="shared" si="856"/>
        <v>0</v>
      </c>
      <c r="F1507" s="47">
        <f t="shared" si="856"/>
        <v>0</v>
      </c>
      <c r="G1507" s="47">
        <f t="shared" si="856"/>
        <v>0</v>
      </c>
      <c r="H1507" s="47">
        <f t="shared" si="856"/>
        <v>0</v>
      </c>
      <c r="I1507" s="47">
        <f t="shared" si="856"/>
        <v>0</v>
      </c>
      <c r="J1507" s="47">
        <f t="shared" si="856"/>
        <v>0</v>
      </c>
      <c r="K1507" s="47">
        <f t="shared" si="856"/>
        <v>0</v>
      </c>
      <c r="L1507" s="47">
        <f>L1487-L1499-L1502-L1503-L1505</f>
        <v>0</v>
      </c>
      <c r="M1507" s="47">
        <f>M1487-M1499-M1502-M1503-M1505</f>
        <v>0</v>
      </c>
      <c r="N1507" s="47">
        <f>N1487-N1499-N1502-N1503-N1505</f>
        <v>0</v>
      </c>
      <c r="O1507" s="47">
        <f>O1487-O1499-O1502-O1503-O1505</f>
        <v>0</v>
      </c>
      <c r="P1507" s="101">
        <f>SUM(D1507:O1507)</f>
        <v>0</v>
      </c>
      <c r="Q1507" s="23"/>
      <c r="R1507" s="102" t="s">
        <v>20</v>
      </c>
      <c r="S1507" s="92"/>
      <c r="T1507" s="23" t="str">
        <f>IF(COUNTIF('[3]Correpondance  PREPA MARG'!A:A,'Prépa marge'!C1507)=0,IF(U1506="démarque connue (valeur)","",T1506),'Prépa marge'!C1507)</f>
        <v/>
      </c>
      <c r="U1507" s="23" t="str">
        <f t="shared" si="843"/>
        <v/>
      </c>
      <c r="V1507" t="str">
        <f>IF(U1507="","",IF(U1507="CA HT",SUMIF('[3]Correpondance  PREPA MARG'!A:A,'Prépa marge'!T1507,'[3]Correpondance  PREPA MARG'!CO:CO),""))</f>
        <v/>
      </c>
      <c r="W1507" t="str">
        <f t="shared" si="839"/>
        <v/>
      </c>
      <c r="X1507" t="str">
        <f>IF(U1507="","",IF(AND(U1507="Marge ABACO (valeur)",X1501=""),SUMIF('[3]Correpondance  PREPA MARG'!A:A,'Prépa marge'!T1507,'[3]Correpondance  PREPA MARG'!DB:DB),""))</f>
        <v/>
      </c>
      <c r="Y1507" t="str">
        <f>IF(U1507="","",IF(U1507="Frais accessoires",SUMIF('[3]Correpondance  PREPA MARG'!A:A,'Prépa marge'!T1507,'[3]Correpondance  PREPA MARG'!AO:AO),""))</f>
        <v/>
      </c>
      <c r="Z1507" t="str">
        <f>IF(U1507="","",IF(U1507="Cotisation Centrale",SUMIF('[3]Correpondance  PREPA MARG'!A:A,'Prépa marge'!T1507,'[3]Correpondance  PREPA MARG'!BO:BO),""))</f>
        <v/>
      </c>
      <c r="AA1507" t="str">
        <f>IF(U1507="","",IF(U1507="CA HT REEL",SUMIF('[3]Correpondance  PREPA MARG'!A:A,'Prépa marge'!T1507,'[3]Correpondance  PREPA MARG'!AB:AB),""))</f>
        <v/>
      </c>
      <c r="AB1507" t="str">
        <f>IF(U1507="","",IF(U1507="CAMV REEL",SUMIF('[3]Correpondance  PREPA MARG'!A:A,'Prépa marge'!T1507,'[3]Correpondance  PREPA MARG'!BB:BB),""))</f>
        <v/>
      </c>
      <c r="AC1507" t="str">
        <f>IF(U1507="","",IF(U1507="démarque connue (valeur)",SUMIF('[3]Correpondance  PREPA MARG'!A:A,'Prépa marge'!T1507,'[3]Correpondance  PREPA MARG'!DO:DO),""))</f>
        <v/>
      </c>
      <c r="AD1507" s="2" t="str">
        <f t="shared" si="842"/>
        <v/>
      </c>
      <c r="AF1507" t="s">
        <v>20</v>
      </c>
    </row>
    <row r="1508" spans="1:32">
      <c r="A1508" s="23"/>
      <c r="B1508" s="23"/>
      <c r="C1508" s="50" t="s">
        <v>37</v>
      </c>
      <c r="D1508" s="67">
        <f t="shared" ref="D1508:K1508" si="857">D1500+D1501+D1504+D1506</f>
        <v>0</v>
      </c>
      <c r="E1508" s="67">
        <f t="shared" si="857"/>
        <v>0</v>
      </c>
      <c r="F1508" s="67">
        <f t="shared" si="857"/>
        <v>0</v>
      </c>
      <c r="G1508" s="67">
        <f t="shared" si="857"/>
        <v>0</v>
      </c>
      <c r="H1508" s="67">
        <f t="shared" si="857"/>
        <v>0</v>
      </c>
      <c r="I1508" s="67">
        <f t="shared" si="857"/>
        <v>0</v>
      </c>
      <c r="J1508" s="67">
        <f t="shared" si="857"/>
        <v>0</v>
      </c>
      <c r="K1508" s="67">
        <f t="shared" si="857"/>
        <v>0</v>
      </c>
      <c r="L1508" s="67">
        <f>L1500+L1501+L1504+L1506</f>
        <v>0</v>
      </c>
      <c r="M1508" s="67">
        <f>M1500+M1501+M1504+M1506</f>
        <v>0</v>
      </c>
      <c r="N1508" s="67">
        <f>N1500+N1501+N1504+N1506</f>
        <v>0</v>
      </c>
      <c r="O1508" s="67">
        <f>O1500+O1501+O1504+O1506</f>
        <v>0</v>
      </c>
      <c r="P1508" s="67">
        <f>P1500+P1501+P1504+P1506</f>
        <v>0</v>
      </c>
      <c r="Q1508" s="23"/>
      <c r="R1508" s="68" t="s">
        <v>20</v>
      </c>
      <c r="S1508" s="92"/>
      <c r="T1508" s="23" t="str">
        <f>IF(COUNTIF('[3]Correpondance  PREPA MARG'!A:A,'Prépa marge'!C1508)=0,IF(U1507="démarque connue (valeur)","",T1507),'Prépa marge'!C1508)</f>
        <v/>
      </c>
      <c r="U1508" s="23" t="str">
        <f t="shared" si="843"/>
        <v/>
      </c>
      <c r="V1508" t="str">
        <f>IF(U1508="","",IF(U1508="CA HT",SUMIF('[3]Correpondance  PREPA MARG'!A:A,'Prépa marge'!T1508,'[3]Correpondance  PREPA MARG'!CO:CO),""))</f>
        <v/>
      </c>
      <c r="W1508" t="str">
        <f t="shared" si="839"/>
        <v/>
      </c>
      <c r="X1508" t="str">
        <f>IF(U1508="","",IF(AND(U1508="Marge ABACO (valeur)",X1502=""),SUMIF('[3]Correpondance  PREPA MARG'!A:A,'Prépa marge'!T1508,'[3]Correpondance  PREPA MARG'!DB:DB),""))</f>
        <v/>
      </c>
      <c r="Y1508" t="str">
        <f>IF(U1508="","",IF(U1508="Frais accessoires",SUMIF('[3]Correpondance  PREPA MARG'!A:A,'Prépa marge'!T1508,'[3]Correpondance  PREPA MARG'!AO:AO),""))</f>
        <v/>
      </c>
      <c r="Z1508" t="str">
        <f>IF(U1508="","",IF(U1508="Cotisation Centrale",SUMIF('[3]Correpondance  PREPA MARG'!A:A,'Prépa marge'!T1508,'[3]Correpondance  PREPA MARG'!BO:BO),""))</f>
        <v/>
      </c>
      <c r="AA1508" t="str">
        <f>IF(U1508="","",IF(U1508="CA HT REEL",SUMIF('[3]Correpondance  PREPA MARG'!A:A,'Prépa marge'!T1508,'[3]Correpondance  PREPA MARG'!AB:AB),""))</f>
        <v/>
      </c>
      <c r="AB1508" t="str">
        <f>IF(U1508="","",IF(U1508="CAMV REEL",SUMIF('[3]Correpondance  PREPA MARG'!A:A,'Prépa marge'!T1508,'[3]Correpondance  PREPA MARG'!BB:BB),""))</f>
        <v/>
      </c>
      <c r="AC1508" t="str">
        <f>IF(U1508="","",IF(U1508="démarque connue (valeur)",SUMIF('[3]Correpondance  PREPA MARG'!A:A,'Prépa marge'!T1508,'[3]Correpondance  PREPA MARG'!DO:DO),""))</f>
        <v/>
      </c>
      <c r="AD1508" s="2" t="str">
        <f t="shared" si="842"/>
        <v/>
      </c>
      <c r="AF1508" t="s">
        <v>20</v>
      </c>
    </row>
    <row r="1509" spans="1:32">
      <c r="A1509" s="23"/>
      <c r="B1509" s="23"/>
      <c r="C1509" s="50" t="s">
        <v>38</v>
      </c>
      <c r="D1509" s="103">
        <f t="shared" ref="D1509:K1509" si="858">D1499+D1502+D1503+D1505</f>
        <v>0</v>
      </c>
      <c r="E1509" s="103">
        <f t="shared" si="858"/>
        <v>0</v>
      </c>
      <c r="F1509" s="103">
        <f t="shared" si="858"/>
        <v>0</v>
      </c>
      <c r="G1509" s="103">
        <f t="shared" si="858"/>
        <v>0</v>
      </c>
      <c r="H1509" s="103">
        <f t="shared" si="858"/>
        <v>0</v>
      </c>
      <c r="I1509" s="103">
        <f t="shared" si="858"/>
        <v>0</v>
      </c>
      <c r="J1509" s="103">
        <f t="shared" si="858"/>
        <v>0</v>
      </c>
      <c r="K1509" s="103">
        <f t="shared" si="858"/>
        <v>0</v>
      </c>
      <c r="L1509" s="103">
        <f>L1499+L1502+L1503+L1505</f>
        <v>0</v>
      </c>
      <c r="M1509" s="103">
        <f>M1499+M1502+M1503+M1505</f>
        <v>0</v>
      </c>
      <c r="N1509" s="103">
        <f>N1499+N1502+N1503+N1505</f>
        <v>0</v>
      </c>
      <c r="O1509" s="103">
        <f>O1499+O1502+O1503+O1505</f>
        <v>0</v>
      </c>
      <c r="P1509" s="103">
        <f>P1499+P1502+P1503+P1505</f>
        <v>0</v>
      </c>
      <c r="Q1509" s="23"/>
      <c r="R1509" s="104" t="s">
        <v>20</v>
      </c>
      <c r="S1509" s="92"/>
      <c r="T1509" s="23" t="str">
        <f>IF(COUNTIF('[3]Correpondance  PREPA MARG'!A:A,'Prépa marge'!C1509)=0,IF(U1508="démarque connue (valeur)","",T1508),'Prépa marge'!C1509)</f>
        <v/>
      </c>
      <c r="U1509" s="23" t="str">
        <f t="shared" si="843"/>
        <v/>
      </c>
      <c r="V1509" t="str">
        <f>IF(U1509="","",IF(U1509="CA HT",SUMIF('[3]Correpondance  PREPA MARG'!A:A,'Prépa marge'!T1509,'[3]Correpondance  PREPA MARG'!CO:CO),""))</f>
        <v/>
      </c>
      <c r="W1509" t="str">
        <f t="shared" si="839"/>
        <v/>
      </c>
      <c r="X1509" t="str">
        <f>IF(U1509="","",IF(AND(U1509="Marge ABACO (valeur)",X1503=""),SUMIF('[3]Correpondance  PREPA MARG'!A:A,'Prépa marge'!T1509,'[3]Correpondance  PREPA MARG'!DB:DB),""))</f>
        <v/>
      </c>
      <c r="Y1509" t="str">
        <f>IF(U1509="","",IF(U1509="Frais accessoires",SUMIF('[3]Correpondance  PREPA MARG'!A:A,'Prépa marge'!T1509,'[3]Correpondance  PREPA MARG'!AO:AO),""))</f>
        <v/>
      </c>
      <c r="Z1509" t="str">
        <f>IF(U1509="","",IF(U1509="Cotisation Centrale",SUMIF('[3]Correpondance  PREPA MARG'!A:A,'Prépa marge'!T1509,'[3]Correpondance  PREPA MARG'!BO:BO),""))</f>
        <v/>
      </c>
      <c r="AA1509" t="str">
        <f>IF(U1509="","",IF(U1509="CA HT REEL",SUMIF('[3]Correpondance  PREPA MARG'!A:A,'Prépa marge'!T1509,'[3]Correpondance  PREPA MARG'!AB:AB),""))</f>
        <v/>
      </c>
      <c r="AB1509" t="str">
        <f>IF(U1509="","",IF(U1509="CAMV REEL",SUMIF('[3]Correpondance  PREPA MARG'!A:A,'Prépa marge'!T1509,'[3]Correpondance  PREPA MARG'!BB:BB),""))</f>
        <v/>
      </c>
      <c r="AC1509" t="str">
        <f>IF(U1509="","",IF(U1509="démarque connue (valeur)",SUMIF('[3]Correpondance  PREPA MARG'!A:A,'Prépa marge'!T1509,'[3]Correpondance  PREPA MARG'!DO:DO),""))</f>
        <v/>
      </c>
      <c r="AD1509" s="2" t="str">
        <f t="shared" si="842"/>
        <v/>
      </c>
      <c r="AF1509" t="s">
        <v>20</v>
      </c>
    </row>
    <row r="1510" spans="1:32">
      <c r="A1510" s="23"/>
      <c r="B1510" s="23"/>
      <c r="C1510" s="23"/>
      <c r="D1510" s="23"/>
      <c r="E1510" s="23"/>
      <c r="F1510" s="23"/>
      <c r="G1510" s="23"/>
      <c r="H1510" s="23"/>
      <c r="I1510" s="23"/>
      <c r="J1510" s="23"/>
      <c r="K1510" s="23"/>
      <c r="L1510" s="23"/>
      <c r="M1510" s="23"/>
      <c r="N1510" s="23"/>
      <c r="O1510" s="23"/>
      <c r="P1510" s="23"/>
      <c r="Q1510" s="23"/>
      <c r="R1510" s="29" t="s">
        <v>20</v>
      </c>
      <c r="S1510" s="23"/>
      <c r="T1510" s="23" t="str">
        <f>IF(COUNTIF('[3]Correpondance  PREPA MARG'!A:A,'Prépa marge'!C1510)=0,IF(U1509="démarque connue (valeur)","",T1509),'Prépa marge'!C1510)</f>
        <v/>
      </c>
      <c r="U1510" s="23" t="str">
        <f t="shared" si="843"/>
        <v/>
      </c>
      <c r="V1510" t="str">
        <f>IF(U1510="","",IF(U1510="CA HT",SUMIF('[3]Correpondance  PREPA MARG'!A:A,'Prépa marge'!T1510,'[3]Correpondance  PREPA MARG'!CO:CO),""))</f>
        <v/>
      </c>
      <c r="W1510" t="str">
        <f t="shared" si="839"/>
        <v/>
      </c>
      <c r="X1510" t="str">
        <f>IF(U1510="","",IF(AND(U1510="Marge ABACO (valeur)",X1504=""),SUMIF('[3]Correpondance  PREPA MARG'!A:A,'Prépa marge'!T1510,'[3]Correpondance  PREPA MARG'!DB:DB),""))</f>
        <v/>
      </c>
      <c r="Y1510" t="str">
        <f>IF(U1510="","",IF(U1510="Frais accessoires",SUMIF('[3]Correpondance  PREPA MARG'!A:A,'Prépa marge'!T1510,'[3]Correpondance  PREPA MARG'!AO:AO),""))</f>
        <v/>
      </c>
      <c r="Z1510" t="str">
        <f>IF(U1510="","",IF(U1510="Cotisation Centrale",SUMIF('[3]Correpondance  PREPA MARG'!A:A,'Prépa marge'!T1510,'[3]Correpondance  PREPA MARG'!BO:BO),""))</f>
        <v/>
      </c>
      <c r="AA1510" t="str">
        <f>IF(U1510="","",IF(U1510="CA HT REEL",SUMIF('[3]Correpondance  PREPA MARG'!A:A,'Prépa marge'!T1510,'[3]Correpondance  PREPA MARG'!AB:AB),""))</f>
        <v/>
      </c>
      <c r="AB1510" t="str">
        <f>IF(U1510="","",IF(U1510="CAMV REEL",SUMIF('[3]Correpondance  PREPA MARG'!A:A,'Prépa marge'!T1510,'[3]Correpondance  PREPA MARG'!BB:BB),""))</f>
        <v/>
      </c>
      <c r="AC1510" t="str">
        <f>IF(U1510="","",IF(U1510="démarque connue (valeur)",SUMIF('[3]Correpondance  PREPA MARG'!A:A,'Prépa marge'!T1510,'[3]Correpondance  PREPA MARG'!DO:DO),""))</f>
        <v/>
      </c>
      <c r="AD1510" s="2" t="str">
        <f t="shared" si="842"/>
        <v/>
      </c>
      <c r="AF1510" t="s">
        <v>20</v>
      </c>
    </row>
    <row r="1511" spans="1:32">
      <c r="A1511" s="23"/>
      <c r="B1511" s="23"/>
      <c r="C1511" s="30" t="s">
        <v>39</v>
      </c>
      <c r="D1511" s="105"/>
      <c r="E1511" s="105"/>
      <c r="F1511" s="105"/>
      <c r="G1511" s="105"/>
      <c r="H1511" s="105"/>
      <c r="I1511" s="105"/>
      <c r="J1511" s="105"/>
      <c r="K1511" s="105"/>
      <c r="L1511" s="105"/>
      <c r="M1511" s="105"/>
      <c r="N1511" s="105"/>
      <c r="O1511" s="105"/>
      <c r="P1511" s="32"/>
      <c r="Q1511" s="23"/>
      <c r="R1511" s="33" t="s">
        <v>20</v>
      </c>
      <c r="S1511" s="92"/>
      <c r="T1511" s="23" t="str">
        <f>IF(COUNTIF('[3]Correpondance  PREPA MARG'!A:A,'Prépa marge'!C1511)=0,IF(U1510="démarque connue (valeur)","",T1510),'Prépa marge'!C1511)</f>
        <v/>
      </c>
      <c r="U1511" s="23" t="str">
        <f t="shared" si="843"/>
        <v/>
      </c>
      <c r="V1511" t="str">
        <f>IF(U1511="","",IF(U1511="CA HT",SUMIF('[3]Correpondance  PREPA MARG'!A:A,'Prépa marge'!T1511,'[3]Correpondance  PREPA MARG'!CO:CO),""))</f>
        <v/>
      </c>
      <c r="W1511" t="str">
        <f t="shared" si="839"/>
        <v/>
      </c>
      <c r="X1511" t="str">
        <f>IF(U1511="","",IF(AND(U1511="Marge ABACO (valeur)",X1505=""),SUMIF('[3]Correpondance  PREPA MARG'!A:A,'Prépa marge'!T1511,'[3]Correpondance  PREPA MARG'!DB:DB),""))</f>
        <v/>
      </c>
      <c r="Y1511" t="str">
        <f>IF(U1511="","",IF(U1511="Frais accessoires",SUMIF('[3]Correpondance  PREPA MARG'!A:A,'Prépa marge'!T1511,'[3]Correpondance  PREPA MARG'!AO:AO),""))</f>
        <v/>
      </c>
      <c r="Z1511" t="str">
        <f>IF(U1511="","",IF(U1511="Cotisation Centrale",SUMIF('[3]Correpondance  PREPA MARG'!A:A,'Prépa marge'!T1511,'[3]Correpondance  PREPA MARG'!BO:BO),""))</f>
        <v/>
      </c>
      <c r="AA1511" t="str">
        <f>IF(U1511="","",IF(U1511="CA HT REEL",SUMIF('[3]Correpondance  PREPA MARG'!A:A,'Prépa marge'!T1511,'[3]Correpondance  PREPA MARG'!AB:AB),""))</f>
        <v/>
      </c>
      <c r="AB1511" t="str">
        <f>IF(U1511="","",IF(U1511="CAMV REEL",SUMIF('[3]Correpondance  PREPA MARG'!A:A,'Prépa marge'!T1511,'[3]Correpondance  PREPA MARG'!BB:BB),""))</f>
        <v/>
      </c>
      <c r="AC1511" t="str">
        <f>IF(U1511="","",IF(U1511="démarque connue (valeur)",SUMIF('[3]Correpondance  PREPA MARG'!A:A,'Prépa marge'!T1511,'[3]Correpondance  PREPA MARG'!DO:DO),""))</f>
        <v/>
      </c>
      <c r="AD1511" s="2" t="str">
        <f t="shared" si="842"/>
        <v/>
      </c>
      <c r="AF1511" t="s">
        <v>20</v>
      </c>
    </row>
    <row r="1512" spans="1:32">
      <c r="A1512" s="23"/>
      <c r="B1512" s="23"/>
      <c r="C1512" s="106" t="s">
        <v>40</v>
      </c>
      <c r="D1512" s="107">
        <f t="shared" ref="D1512:K1512" si="859">IF(D1491&lt;&gt;0,D1507/D1491,0)</f>
        <v>0</v>
      </c>
      <c r="E1512" s="107">
        <f t="shared" si="859"/>
        <v>0</v>
      </c>
      <c r="F1512" s="107">
        <f t="shared" si="859"/>
        <v>0</v>
      </c>
      <c r="G1512" s="107">
        <f t="shared" si="859"/>
        <v>0</v>
      </c>
      <c r="H1512" s="107">
        <f t="shared" si="859"/>
        <v>0</v>
      </c>
      <c r="I1512" s="107">
        <f t="shared" si="859"/>
        <v>0</v>
      </c>
      <c r="J1512" s="107">
        <f t="shared" si="859"/>
        <v>0</v>
      </c>
      <c r="K1512" s="107">
        <f t="shared" si="859"/>
        <v>0</v>
      </c>
      <c r="L1512" s="107">
        <f>IF(L1491&lt;&gt;0,L1507/L1491,0)</f>
        <v>0</v>
      </c>
      <c r="M1512" s="107">
        <f>IF(M1491&lt;&gt;0,M1507/M1491,0)</f>
        <v>0</v>
      </c>
      <c r="N1512" s="107">
        <f>IF(N1491&lt;&gt;0,N1507/N1491,0)</f>
        <v>0</v>
      </c>
      <c r="O1512" s="107">
        <f>IF(O1491&lt;&gt;0,O1507/O1491,0)</f>
        <v>0</v>
      </c>
      <c r="P1512" s="107">
        <f>IF(P1491&lt;&gt;0,P1507/P1491,0)</f>
        <v>0</v>
      </c>
      <c r="Q1512" s="23"/>
      <c r="R1512" s="108" t="s">
        <v>20</v>
      </c>
      <c r="S1512" s="92"/>
      <c r="T1512" s="23" t="str">
        <f>IF(COUNTIF('[3]Correpondance  PREPA MARG'!A:A,'Prépa marge'!C1512)=0,IF(U1511="démarque connue (valeur)","",T1511),'Prépa marge'!C1512)</f>
        <v/>
      </c>
      <c r="U1512" s="23" t="str">
        <f t="shared" si="843"/>
        <v/>
      </c>
      <c r="V1512" t="str">
        <f>IF(U1512="","",IF(U1512="CA HT",SUMIF('[3]Correpondance  PREPA MARG'!A:A,'Prépa marge'!T1512,'[3]Correpondance  PREPA MARG'!CO:CO),""))</f>
        <v/>
      </c>
      <c r="W1512" t="str">
        <f t="shared" si="839"/>
        <v/>
      </c>
      <c r="X1512" t="str">
        <f>IF(U1512="","",IF(AND(U1512="Marge ABACO (valeur)",X1506=""),SUMIF('[3]Correpondance  PREPA MARG'!A:A,'Prépa marge'!T1512,'[3]Correpondance  PREPA MARG'!DB:DB),""))</f>
        <v/>
      </c>
      <c r="Y1512" t="str">
        <f>IF(U1512="","",IF(U1512="Frais accessoires",SUMIF('[3]Correpondance  PREPA MARG'!A:A,'Prépa marge'!T1512,'[3]Correpondance  PREPA MARG'!AO:AO),""))</f>
        <v/>
      </c>
      <c r="Z1512" t="str">
        <f>IF(U1512="","",IF(U1512="Cotisation Centrale",SUMIF('[3]Correpondance  PREPA MARG'!A:A,'Prépa marge'!T1512,'[3]Correpondance  PREPA MARG'!BO:BO),""))</f>
        <v/>
      </c>
      <c r="AA1512" t="str">
        <f>IF(U1512="","",IF(U1512="CA HT REEL",SUMIF('[3]Correpondance  PREPA MARG'!A:A,'Prépa marge'!T1512,'[3]Correpondance  PREPA MARG'!AB:AB),""))</f>
        <v/>
      </c>
      <c r="AB1512" t="str">
        <f>IF(U1512="","",IF(U1512="CAMV REEL",SUMIF('[3]Correpondance  PREPA MARG'!A:A,'Prépa marge'!T1512,'[3]Correpondance  PREPA MARG'!BB:BB),""))</f>
        <v/>
      </c>
      <c r="AC1512" t="str">
        <f>IF(U1512="","",IF(U1512="démarque connue (valeur)",SUMIF('[3]Correpondance  PREPA MARG'!A:A,'Prépa marge'!T1512,'[3]Correpondance  PREPA MARG'!DO:DO),""))</f>
        <v/>
      </c>
      <c r="AD1512" s="2" t="str">
        <f t="shared" si="842"/>
        <v/>
      </c>
      <c r="AF1512" t="s">
        <v>20</v>
      </c>
    </row>
    <row r="1513" spans="1:32">
      <c r="A1513" s="23"/>
      <c r="B1513" s="23"/>
      <c r="C1513" s="109" t="s">
        <v>41</v>
      </c>
      <c r="D1513" s="110">
        <f>D1507</f>
        <v>0</v>
      </c>
      <c r="E1513" s="110">
        <f t="shared" ref="E1513:L1513" si="860">D1513+E1507</f>
        <v>0</v>
      </c>
      <c r="F1513" s="110">
        <f t="shared" si="860"/>
        <v>0</v>
      </c>
      <c r="G1513" s="110">
        <f t="shared" si="860"/>
        <v>0</v>
      </c>
      <c r="H1513" s="110">
        <f t="shared" si="860"/>
        <v>0</v>
      </c>
      <c r="I1513" s="110">
        <f t="shared" si="860"/>
        <v>0</v>
      </c>
      <c r="J1513" s="110">
        <f t="shared" si="860"/>
        <v>0</v>
      </c>
      <c r="K1513" s="110">
        <f t="shared" si="860"/>
        <v>0</v>
      </c>
      <c r="L1513" s="110">
        <f t="shared" si="860"/>
        <v>0</v>
      </c>
      <c r="M1513" s="110">
        <f>L1513+M1507</f>
        <v>0</v>
      </c>
      <c r="N1513" s="110">
        <f>M1513+N1507</f>
        <v>0</v>
      </c>
      <c r="O1513" s="110">
        <f>N1513+O1507</f>
        <v>0</v>
      </c>
      <c r="P1513" s="111"/>
      <c r="Q1513" s="23"/>
      <c r="R1513" s="112" t="s">
        <v>20</v>
      </c>
      <c r="S1513" s="92"/>
      <c r="T1513" s="23" t="str">
        <f>IF(COUNTIF('[3]Correpondance  PREPA MARG'!A:A,'Prépa marge'!C1513)=0,IF(U1512="démarque connue (valeur)","",T1512),'Prépa marge'!C1513)</f>
        <v/>
      </c>
      <c r="U1513" s="23" t="str">
        <f t="shared" si="843"/>
        <v/>
      </c>
      <c r="V1513" t="str">
        <f>IF(U1513="","",IF(U1513="CA HT",SUMIF('[3]Correpondance  PREPA MARG'!A:A,'Prépa marge'!T1513,'[3]Correpondance  PREPA MARG'!CO:CO),""))</f>
        <v/>
      </c>
      <c r="W1513" t="str">
        <f t="shared" si="839"/>
        <v/>
      </c>
      <c r="X1513" t="str">
        <f>IF(U1513="","",IF(AND(U1513="Marge ABACO (valeur)",X1507=""),SUMIF('[3]Correpondance  PREPA MARG'!A:A,'Prépa marge'!T1513,'[3]Correpondance  PREPA MARG'!DB:DB),""))</f>
        <v/>
      </c>
      <c r="Y1513" t="str">
        <f>IF(U1513="","",IF(U1513="Frais accessoires",SUMIF('[3]Correpondance  PREPA MARG'!A:A,'Prépa marge'!T1513,'[3]Correpondance  PREPA MARG'!AO:AO),""))</f>
        <v/>
      </c>
      <c r="Z1513" t="str">
        <f>IF(U1513="","",IF(U1513="Cotisation Centrale",SUMIF('[3]Correpondance  PREPA MARG'!A:A,'Prépa marge'!T1513,'[3]Correpondance  PREPA MARG'!BO:BO),""))</f>
        <v/>
      </c>
      <c r="AA1513" t="str">
        <f>IF(U1513="","",IF(U1513="CA HT REEL",SUMIF('[3]Correpondance  PREPA MARG'!A:A,'Prépa marge'!T1513,'[3]Correpondance  PREPA MARG'!AB:AB),""))</f>
        <v/>
      </c>
      <c r="AB1513" t="str">
        <f>IF(U1513="","",IF(U1513="CAMV REEL",SUMIF('[3]Correpondance  PREPA MARG'!A:A,'Prépa marge'!T1513,'[3]Correpondance  PREPA MARG'!BB:BB),""))</f>
        <v/>
      </c>
      <c r="AC1513" t="str">
        <f>IF(U1513="","",IF(U1513="démarque connue (valeur)",SUMIF('[3]Correpondance  PREPA MARG'!A:A,'Prépa marge'!T1513,'[3]Correpondance  PREPA MARG'!DO:DO),""))</f>
        <v/>
      </c>
      <c r="AD1513" s="2" t="str">
        <f t="shared" si="842"/>
        <v/>
      </c>
      <c r="AF1513" t="s">
        <v>20</v>
      </c>
    </row>
    <row r="1514" spans="1:32">
      <c r="A1514" s="23"/>
      <c r="B1514" s="23"/>
      <c r="C1514" s="109" t="s">
        <v>42</v>
      </c>
      <c r="D1514" s="110">
        <f>D1491</f>
        <v>0</v>
      </c>
      <c r="E1514" s="110">
        <f t="shared" ref="E1514:L1514" si="861">D1514+E1491</f>
        <v>0</v>
      </c>
      <c r="F1514" s="110">
        <f t="shared" si="861"/>
        <v>0</v>
      </c>
      <c r="G1514" s="110">
        <f t="shared" si="861"/>
        <v>0</v>
      </c>
      <c r="H1514" s="110">
        <f t="shared" si="861"/>
        <v>0</v>
      </c>
      <c r="I1514" s="110">
        <f t="shared" si="861"/>
        <v>0</v>
      </c>
      <c r="J1514" s="110">
        <f t="shared" si="861"/>
        <v>0</v>
      </c>
      <c r="K1514" s="110">
        <f t="shared" si="861"/>
        <v>0</v>
      </c>
      <c r="L1514" s="110">
        <f t="shared" si="861"/>
        <v>0</v>
      </c>
      <c r="M1514" s="110">
        <f>L1514+M1491</f>
        <v>0</v>
      </c>
      <c r="N1514" s="110">
        <f>M1514+N1491</f>
        <v>0</v>
      </c>
      <c r="O1514" s="110">
        <f>N1514+O1491</f>
        <v>0</v>
      </c>
      <c r="P1514" s="111"/>
      <c r="Q1514" s="23"/>
      <c r="R1514" s="112" t="s">
        <v>20</v>
      </c>
      <c r="S1514" s="92"/>
      <c r="T1514" s="23" t="str">
        <f>IF(COUNTIF('[3]Correpondance  PREPA MARG'!A:A,'Prépa marge'!C1514)=0,IF(U1513="démarque connue (valeur)","",T1513),'Prépa marge'!C1514)</f>
        <v/>
      </c>
      <c r="U1514" s="23" t="str">
        <f t="shared" si="843"/>
        <v/>
      </c>
      <c r="V1514" t="str">
        <f>IF(U1514="","",IF(U1514="CA HT",SUMIF('[3]Correpondance  PREPA MARG'!A:A,'Prépa marge'!T1514,'[3]Correpondance  PREPA MARG'!CO:CO),""))</f>
        <v/>
      </c>
      <c r="W1514" t="str">
        <f t="shared" si="839"/>
        <v/>
      </c>
      <c r="X1514" t="str">
        <f>IF(U1514="","",IF(AND(U1514="Marge ABACO (valeur)",X1508=""),SUMIF('[3]Correpondance  PREPA MARG'!A:A,'Prépa marge'!T1514,'[3]Correpondance  PREPA MARG'!DB:DB),""))</f>
        <v/>
      </c>
      <c r="Y1514" t="str">
        <f>IF(U1514="","",IF(U1514="Frais accessoires",SUMIF('[3]Correpondance  PREPA MARG'!A:A,'Prépa marge'!T1514,'[3]Correpondance  PREPA MARG'!AO:AO),""))</f>
        <v/>
      </c>
      <c r="Z1514" t="str">
        <f>IF(U1514="","",IF(U1514="Cotisation Centrale",SUMIF('[3]Correpondance  PREPA MARG'!A:A,'Prépa marge'!T1514,'[3]Correpondance  PREPA MARG'!BO:BO),""))</f>
        <v/>
      </c>
      <c r="AA1514" t="str">
        <f>IF(U1514="","",IF(U1514="CA HT REEL",SUMIF('[3]Correpondance  PREPA MARG'!A:A,'Prépa marge'!T1514,'[3]Correpondance  PREPA MARG'!AB:AB),""))</f>
        <v/>
      </c>
      <c r="AB1514" t="str">
        <f>IF(U1514="","",IF(U1514="CAMV REEL",SUMIF('[3]Correpondance  PREPA MARG'!A:A,'Prépa marge'!T1514,'[3]Correpondance  PREPA MARG'!BB:BB),""))</f>
        <v/>
      </c>
      <c r="AC1514" t="str">
        <f>IF(U1514="","",IF(U1514="démarque connue (valeur)",SUMIF('[3]Correpondance  PREPA MARG'!A:A,'Prépa marge'!T1514,'[3]Correpondance  PREPA MARG'!DO:DO),""))</f>
        <v/>
      </c>
      <c r="AD1514" s="2" t="str">
        <f t="shared" si="842"/>
        <v/>
      </c>
      <c r="AF1514" t="s">
        <v>20</v>
      </c>
    </row>
    <row r="1515" spans="1:32" ht="15.75" thickBot="1">
      <c r="A1515" s="23"/>
      <c r="B1515" s="23"/>
      <c r="C1515" s="113" t="s">
        <v>43</v>
      </c>
      <c r="D1515" s="114">
        <f>D1512</f>
        <v>0</v>
      </c>
      <c r="E1515" s="114">
        <f t="shared" ref="E1515:K1515" si="862">IF(E1491&lt;&gt;0,E1513/E1514,0)</f>
        <v>0</v>
      </c>
      <c r="F1515" s="114">
        <f t="shared" si="862"/>
        <v>0</v>
      </c>
      <c r="G1515" s="114">
        <f t="shared" si="862"/>
        <v>0</v>
      </c>
      <c r="H1515" s="114">
        <f t="shared" si="862"/>
        <v>0</v>
      </c>
      <c r="I1515" s="114">
        <f t="shared" si="862"/>
        <v>0</v>
      </c>
      <c r="J1515" s="114">
        <f t="shared" si="862"/>
        <v>0</v>
      </c>
      <c r="K1515" s="114">
        <f t="shared" si="862"/>
        <v>0</v>
      </c>
      <c r="L1515" s="114">
        <f>IF(L1491&lt;&gt;0,L1513/L1514,0)</f>
        <v>0</v>
      </c>
      <c r="M1515" s="114">
        <f>IF(M1491&lt;&gt;0,M1513/M1514,0)</f>
        <v>0</v>
      </c>
      <c r="N1515" s="114">
        <f>IF(N1491&lt;&gt;0,N1513/N1514,0)</f>
        <v>0</v>
      </c>
      <c r="O1515" s="114">
        <f>IF(O1491&lt;&gt;0,O1513/O1514,0)</f>
        <v>0</v>
      </c>
      <c r="P1515" s="115"/>
      <c r="Q1515" s="23"/>
      <c r="R1515" s="116" t="s">
        <v>20</v>
      </c>
      <c r="S1515" s="92"/>
      <c r="T1515" s="23" t="str">
        <f>IF(COUNTIF('[3]Correpondance  PREPA MARG'!A:A,'Prépa marge'!C1515)=0,IF(U1514="démarque connue (valeur)","",T1514),'Prépa marge'!C1515)</f>
        <v/>
      </c>
      <c r="U1515" s="23" t="str">
        <f t="shared" si="843"/>
        <v/>
      </c>
      <c r="V1515" t="str">
        <f>IF(U1515="","",IF(U1515="CA HT",SUMIF('[3]Correpondance  PREPA MARG'!A:A,'Prépa marge'!T1515,'[3]Correpondance  PREPA MARG'!CO:CO),""))</f>
        <v/>
      </c>
      <c r="W1515" t="str">
        <f t="shared" si="839"/>
        <v/>
      </c>
      <c r="X1515" t="str">
        <f>IF(U1515="","",IF(AND(U1515="Marge ABACO (valeur)",X1509=""),SUMIF('[3]Correpondance  PREPA MARG'!A:A,'Prépa marge'!T1515,'[3]Correpondance  PREPA MARG'!DB:DB),""))</f>
        <v/>
      </c>
      <c r="Y1515" t="str">
        <f>IF(U1515="","",IF(U1515="Frais accessoires",SUMIF('[3]Correpondance  PREPA MARG'!A:A,'Prépa marge'!T1515,'[3]Correpondance  PREPA MARG'!AO:AO),""))</f>
        <v/>
      </c>
      <c r="Z1515" t="str">
        <f>IF(U1515="","",IF(U1515="Cotisation Centrale",SUMIF('[3]Correpondance  PREPA MARG'!A:A,'Prépa marge'!T1515,'[3]Correpondance  PREPA MARG'!BO:BO),""))</f>
        <v/>
      </c>
      <c r="AA1515" t="str">
        <f>IF(U1515="","",IF(U1515="CA HT REEL",SUMIF('[3]Correpondance  PREPA MARG'!A:A,'Prépa marge'!T1515,'[3]Correpondance  PREPA MARG'!AB:AB),""))</f>
        <v/>
      </c>
      <c r="AB1515" t="str">
        <f>IF(U1515="","",IF(U1515="CAMV REEL",SUMIF('[3]Correpondance  PREPA MARG'!A:A,'Prépa marge'!T1515,'[3]Correpondance  PREPA MARG'!BB:BB),""))</f>
        <v/>
      </c>
      <c r="AC1515" t="str">
        <f>IF(U1515="","",IF(U1515="démarque connue (valeur)",SUMIF('[3]Correpondance  PREPA MARG'!A:A,'Prépa marge'!T1515,'[3]Correpondance  PREPA MARG'!DO:DO),""))</f>
        <v/>
      </c>
      <c r="AD1515" s="2" t="str">
        <f t="shared" si="842"/>
        <v/>
      </c>
      <c r="AF1515" t="s">
        <v>20</v>
      </c>
    </row>
    <row r="1516" spans="1:32" ht="15.75" thickBot="1">
      <c r="A1516" s="23"/>
      <c r="B1516" s="23"/>
      <c r="C1516" s="117" t="s">
        <v>44</v>
      </c>
      <c r="D1516" s="119" t="s">
        <v>11</v>
      </c>
      <c r="E1516" s="119" t="s">
        <v>11</v>
      </c>
      <c r="F1516" s="119" t="s">
        <v>11</v>
      </c>
      <c r="G1516" s="119" t="s">
        <v>11</v>
      </c>
      <c r="H1516" s="119" t="s">
        <v>11</v>
      </c>
      <c r="I1516" s="119" t="s">
        <v>14</v>
      </c>
      <c r="J1516" s="119" t="s">
        <v>11</v>
      </c>
      <c r="K1516" s="119" t="s">
        <v>11</v>
      </c>
      <c r="L1516" s="119" t="s">
        <v>11</v>
      </c>
      <c r="M1516" s="119" t="s">
        <v>11</v>
      </c>
      <c r="N1516" s="119" t="s">
        <v>11</v>
      </c>
      <c r="O1516" s="119" t="s">
        <v>14</v>
      </c>
      <c r="P1516" s="120" t="s">
        <v>14</v>
      </c>
      <c r="Q1516" s="23"/>
      <c r="R1516" s="121" t="s">
        <v>20</v>
      </c>
      <c r="S1516" s="92"/>
      <c r="T1516" s="23" t="str">
        <f>IF(COUNTIF('[3]Correpondance  PREPA MARG'!A:A,'Prépa marge'!C1516)=0,IF(U1515="démarque connue (valeur)","",T1515),'Prépa marge'!C1516)</f>
        <v/>
      </c>
      <c r="U1516" s="23" t="str">
        <f t="shared" si="843"/>
        <v/>
      </c>
      <c r="V1516" t="str">
        <f>IF(U1516="","",IF(U1516="CA HT",SUMIF('[3]Correpondance  PREPA MARG'!A:A,'Prépa marge'!T1516,'[3]Correpondance  PREPA MARG'!CO:CO),""))</f>
        <v/>
      </c>
      <c r="W1516" t="str">
        <f t="shared" si="839"/>
        <v/>
      </c>
      <c r="X1516" t="str">
        <f>IF(U1516="","",IF(AND(U1516="Marge ABACO (valeur)",X1510=""),SUMIF('[3]Correpondance  PREPA MARG'!A:A,'Prépa marge'!T1516,'[3]Correpondance  PREPA MARG'!DB:DB),""))</f>
        <v/>
      </c>
      <c r="Y1516" t="str">
        <f>IF(U1516="","",IF(U1516="Frais accessoires",SUMIF('[3]Correpondance  PREPA MARG'!A:A,'Prépa marge'!T1516,'[3]Correpondance  PREPA MARG'!AO:AO),""))</f>
        <v/>
      </c>
      <c r="Z1516" t="str">
        <f>IF(U1516="","",IF(U1516="Cotisation Centrale",SUMIF('[3]Correpondance  PREPA MARG'!A:A,'Prépa marge'!T1516,'[3]Correpondance  PREPA MARG'!BO:BO),""))</f>
        <v/>
      </c>
      <c r="AA1516" t="str">
        <f>IF(U1516="","",IF(U1516="CA HT REEL",SUMIF('[3]Correpondance  PREPA MARG'!A:A,'Prépa marge'!T1516,'[3]Correpondance  PREPA MARG'!AB:AB),""))</f>
        <v/>
      </c>
      <c r="AB1516" t="str">
        <f>IF(U1516="","",IF(U1516="CAMV REEL",SUMIF('[3]Correpondance  PREPA MARG'!A:A,'Prépa marge'!T1516,'[3]Correpondance  PREPA MARG'!BB:BB),""))</f>
        <v/>
      </c>
      <c r="AC1516" t="str">
        <f>IF(U1516="","",IF(U1516="démarque connue (valeur)",SUMIF('[3]Correpondance  PREPA MARG'!A:A,'Prépa marge'!T1516,'[3]Correpondance  PREPA MARG'!DO:DO),""))</f>
        <v/>
      </c>
      <c r="AD1516" s="2" t="str">
        <f t="shared" si="842"/>
        <v/>
      </c>
      <c r="AF1516" t="s">
        <v>20</v>
      </c>
    </row>
    <row r="1517" spans="1:32">
      <c r="A1517" s="23"/>
      <c r="B1517" s="23"/>
      <c r="C1517" s="23"/>
      <c r="D1517" s="23"/>
      <c r="E1517" s="23"/>
      <c r="F1517" s="23"/>
      <c r="G1517" s="23"/>
      <c r="H1517" s="23"/>
      <c r="I1517" s="23"/>
      <c r="J1517" s="23"/>
      <c r="K1517" s="23"/>
      <c r="L1517" s="23"/>
      <c r="M1517" s="23"/>
      <c r="N1517" s="23"/>
      <c r="O1517" s="23"/>
      <c r="P1517" s="23"/>
      <c r="Q1517" s="23"/>
      <c r="R1517" s="29" t="s">
        <v>20</v>
      </c>
      <c r="S1517" s="92"/>
      <c r="T1517" s="23" t="str">
        <f>IF(COUNTIF('[3]Correpondance  PREPA MARG'!A:A,'Prépa marge'!C1517)=0,IF(U1516="démarque connue (valeur)","",T1516),'Prépa marge'!C1517)</f>
        <v/>
      </c>
      <c r="U1517" s="23" t="str">
        <f t="shared" si="843"/>
        <v/>
      </c>
      <c r="V1517" t="str">
        <f>IF(U1517="","",IF(U1517="CA HT",SUMIF('[3]Correpondance  PREPA MARG'!A:A,'Prépa marge'!T1517,'[3]Correpondance  PREPA MARG'!CO:CO),""))</f>
        <v/>
      </c>
      <c r="W1517" t="str">
        <f t="shared" si="839"/>
        <v/>
      </c>
      <c r="X1517" t="str">
        <f>IF(U1517="","",IF(AND(U1517="Marge ABACO (valeur)",X1511=""),SUMIF('[3]Correpondance  PREPA MARG'!A:A,'Prépa marge'!T1517,'[3]Correpondance  PREPA MARG'!DB:DB),""))</f>
        <v/>
      </c>
      <c r="Y1517" t="str">
        <f>IF(U1517="","",IF(U1517="Frais accessoires",SUMIF('[3]Correpondance  PREPA MARG'!A:A,'Prépa marge'!T1517,'[3]Correpondance  PREPA MARG'!AO:AO),""))</f>
        <v/>
      </c>
      <c r="Z1517" t="str">
        <f>IF(U1517="","",IF(U1517="Cotisation Centrale",SUMIF('[3]Correpondance  PREPA MARG'!A:A,'Prépa marge'!T1517,'[3]Correpondance  PREPA MARG'!BO:BO),""))</f>
        <v/>
      </c>
      <c r="AA1517" t="str">
        <f>IF(U1517="","",IF(U1517="CA HT REEL",SUMIF('[3]Correpondance  PREPA MARG'!A:A,'Prépa marge'!T1517,'[3]Correpondance  PREPA MARG'!AB:AB),""))</f>
        <v/>
      </c>
      <c r="AB1517" t="str">
        <f>IF(U1517="","",IF(U1517="CAMV REEL",SUMIF('[3]Correpondance  PREPA MARG'!A:A,'Prépa marge'!T1517,'[3]Correpondance  PREPA MARG'!BB:BB),""))</f>
        <v/>
      </c>
      <c r="AC1517" t="str">
        <f>IF(U1517="","",IF(U1517="démarque connue (valeur)",SUMIF('[3]Correpondance  PREPA MARG'!A:A,'Prépa marge'!T1517,'[3]Correpondance  PREPA MARG'!DO:DO),""))</f>
        <v/>
      </c>
      <c r="AD1517" s="2" t="str">
        <f t="shared" si="842"/>
        <v/>
      </c>
      <c r="AF1517" t="s">
        <v>20</v>
      </c>
    </row>
    <row r="1518" spans="1:32">
      <c r="A1518" s="23"/>
      <c r="B1518" s="23"/>
      <c r="C1518" s="24" t="str">
        <f>[2]Rens!$C$52</f>
        <v>PARAPHARMACIE</v>
      </c>
      <c r="D1518" s="26">
        <f>+D1476</f>
        <v>41943</v>
      </c>
      <c r="E1518" s="26">
        <f t="shared" ref="E1518:L1518" si="863">DATE(YEAR(D1518),MONTH(D1518)+2,0)</f>
        <v>41973</v>
      </c>
      <c r="F1518" s="26">
        <f t="shared" si="863"/>
        <v>42004</v>
      </c>
      <c r="G1518" s="26">
        <f t="shared" si="863"/>
        <v>42035</v>
      </c>
      <c r="H1518" s="26">
        <f t="shared" si="863"/>
        <v>42063</v>
      </c>
      <c r="I1518" s="26">
        <f t="shared" si="863"/>
        <v>42094</v>
      </c>
      <c r="J1518" s="26">
        <f t="shared" si="863"/>
        <v>42124</v>
      </c>
      <c r="K1518" s="26">
        <f t="shared" si="863"/>
        <v>42155</v>
      </c>
      <c r="L1518" s="26">
        <f t="shared" si="863"/>
        <v>42185</v>
      </c>
      <c r="M1518" s="26">
        <f>DATE(YEAR(L1518),MONTH(L1518)+2,0)</f>
        <v>42216</v>
      </c>
      <c r="N1518" s="26">
        <f>DATE(YEAR(M1518),MONTH(M1518)+2,0)</f>
        <v>42247</v>
      </c>
      <c r="O1518" s="26">
        <f>DATE(YEAR(N1518),MONTH(N1518)+2,0)</f>
        <v>42277</v>
      </c>
      <c r="P1518" s="27" t="s">
        <v>16</v>
      </c>
      <c r="Q1518" s="23"/>
      <c r="R1518" s="28" t="s">
        <v>20</v>
      </c>
      <c r="S1518" s="23"/>
      <c r="T1518" s="23" t="str">
        <f>IF(COUNTIF('[3]Correpondance  PREPA MARG'!A:A,'Prépa marge'!C1518)=0,IF(U1517="démarque connue (valeur)","",T1517),'Prépa marge'!C1518)</f>
        <v>PARAPHARMACIE</v>
      </c>
      <c r="U1518" s="23" t="str">
        <f t="shared" si="843"/>
        <v/>
      </c>
      <c r="V1518" t="str">
        <f>IF(U1518="","",IF(U1518="CA HT",SUMIF('[3]Correpondance  PREPA MARG'!A:A,'Prépa marge'!T1518,'[3]Correpondance  PREPA MARG'!CO:CO),""))</f>
        <v/>
      </c>
      <c r="W1518" t="str">
        <f t="shared" si="839"/>
        <v/>
      </c>
      <c r="X1518" t="str">
        <f>IF(U1518="","",IF(AND(U1518="Marge ABACO (valeur)",X1512=""),SUMIF('[3]Correpondance  PREPA MARG'!A:A,'Prépa marge'!T1518,'[3]Correpondance  PREPA MARG'!DB:DB),""))</f>
        <v/>
      </c>
      <c r="Y1518" t="str">
        <f>IF(U1518="","",IF(U1518="Frais accessoires",SUMIF('[3]Correpondance  PREPA MARG'!A:A,'Prépa marge'!T1518,'[3]Correpondance  PREPA MARG'!AO:AO),""))</f>
        <v/>
      </c>
      <c r="Z1518" t="str">
        <f>IF(U1518="","",IF(U1518="Cotisation Centrale",SUMIF('[3]Correpondance  PREPA MARG'!A:A,'Prépa marge'!T1518,'[3]Correpondance  PREPA MARG'!BO:BO),""))</f>
        <v/>
      </c>
      <c r="AA1518" t="str">
        <f>IF(U1518="","",IF(U1518="CA HT REEL",SUMIF('[3]Correpondance  PREPA MARG'!A:A,'Prépa marge'!T1518,'[3]Correpondance  PREPA MARG'!AB:AB),""))</f>
        <v/>
      </c>
      <c r="AB1518" t="str">
        <f>IF(U1518="","",IF(U1518="CAMV REEL",SUMIF('[3]Correpondance  PREPA MARG'!A:A,'Prépa marge'!T1518,'[3]Correpondance  PREPA MARG'!BB:BB),""))</f>
        <v/>
      </c>
      <c r="AC1518" t="str">
        <f>IF(U1518="","",IF(U1518="démarque connue (valeur)",SUMIF('[3]Correpondance  PREPA MARG'!A:A,'Prépa marge'!T1518,'[3]Correpondance  PREPA MARG'!DO:DO),""))</f>
        <v/>
      </c>
      <c r="AD1518" s="2" t="str">
        <f t="shared" si="842"/>
        <v/>
      </c>
      <c r="AF1518" t="s">
        <v>20</v>
      </c>
    </row>
    <row r="1519" spans="1:32">
      <c r="A1519" s="23"/>
      <c r="B1519" s="23"/>
      <c r="C1519" s="23"/>
      <c r="D1519" s="23"/>
      <c r="E1519" s="23"/>
      <c r="F1519" s="23"/>
      <c r="G1519" s="23"/>
      <c r="H1519" s="23"/>
      <c r="I1519" s="23"/>
      <c r="J1519" s="23"/>
      <c r="K1519" s="23"/>
      <c r="L1519" s="23"/>
      <c r="M1519" s="23"/>
      <c r="N1519" s="23"/>
      <c r="O1519" s="23"/>
      <c r="P1519" s="23"/>
      <c r="Q1519" s="23"/>
      <c r="R1519" s="29" t="s">
        <v>20</v>
      </c>
      <c r="S1519" s="23"/>
      <c r="T1519" s="23" t="str">
        <f>IF(COUNTIF('[3]Correpondance  PREPA MARG'!A:A,'Prépa marge'!C1519)=0,IF(U1518="démarque connue (valeur)","",T1518),'Prépa marge'!C1519)</f>
        <v>PARAPHARMACIE</v>
      </c>
      <c r="U1519" s="23" t="str">
        <f t="shared" si="843"/>
        <v/>
      </c>
      <c r="V1519" t="str">
        <f>IF(U1519="","",IF(U1519="CA HT",SUMIF('[3]Correpondance  PREPA MARG'!A:A,'Prépa marge'!T1519,'[3]Correpondance  PREPA MARG'!CO:CO),""))</f>
        <v/>
      </c>
      <c r="W1519" t="str">
        <f t="shared" si="839"/>
        <v/>
      </c>
      <c r="X1519" t="str">
        <f>IF(U1519="","",IF(AND(U1519="Marge ABACO (valeur)",X1513=""),SUMIF('[3]Correpondance  PREPA MARG'!A:A,'Prépa marge'!T1519,'[3]Correpondance  PREPA MARG'!DB:DB),""))</f>
        <v/>
      </c>
      <c r="Y1519" t="str">
        <f>IF(U1519="","",IF(U1519="Frais accessoires",SUMIF('[3]Correpondance  PREPA MARG'!A:A,'Prépa marge'!T1519,'[3]Correpondance  PREPA MARG'!AO:AO),""))</f>
        <v/>
      </c>
      <c r="Z1519" t="str">
        <f>IF(U1519="","",IF(U1519="Cotisation Centrale",SUMIF('[3]Correpondance  PREPA MARG'!A:A,'Prépa marge'!T1519,'[3]Correpondance  PREPA MARG'!BO:BO),""))</f>
        <v/>
      </c>
      <c r="AA1519" t="str">
        <f>IF(U1519="","",IF(U1519="CA HT REEL",SUMIF('[3]Correpondance  PREPA MARG'!A:A,'Prépa marge'!T1519,'[3]Correpondance  PREPA MARG'!AB:AB),""))</f>
        <v/>
      </c>
      <c r="AB1519" t="str">
        <f>IF(U1519="","",IF(U1519="CAMV REEL",SUMIF('[3]Correpondance  PREPA MARG'!A:A,'Prépa marge'!T1519,'[3]Correpondance  PREPA MARG'!BB:BB),""))</f>
        <v/>
      </c>
      <c r="AC1519" t="str">
        <f>IF(U1519="","",IF(U1519="démarque connue (valeur)",SUMIF('[3]Correpondance  PREPA MARG'!A:A,'Prépa marge'!T1519,'[3]Correpondance  PREPA MARG'!DO:DO),""))</f>
        <v/>
      </c>
      <c r="AD1519" s="2" t="str">
        <f t="shared" si="842"/>
        <v/>
      </c>
      <c r="AF1519" t="s">
        <v>20</v>
      </c>
    </row>
    <row r="1520" spans="1:32" ht="15.75" thickBot="1">
      <c r="A1520" s="23"/>
      <c r="B1520" s="23"/>
      <c r="C1520" s="30" t="s">
        <v>18</v>
      </c>
      <c r="D1520" s="31"/>
      <c r="E1520" s="31"/>
      <c r="F1520" s="31"/>
      <c r="G1520" s="31"/>
      <c r="H1520" s="31"/>
      <c r="I1520" s="31"/>
      <c r="J1520" s="31"/>
      <c r="K1520" s="31"/>
      <c r="L1520" s="31"/>
      <c r="M1520" s="31"/>
      <c r="N1520" s="31"/>
      <c r="O1520" s="31"/>
      <c r="P1520" s="32"/>
      <c r="Q1520" s="23"/>
      <c r="R1520" s="33" t="s">
        <v>20</v>
      </c>
      <c r="S1520" s="23"/>
      <c r="T1520" s="23" t="str">
        <f>IF(COUNTIF('[3]Correpondance  PREPA MARG'!A:A,'Prépa marge'!C1520)=0,IF(U1519="démarque connue (valeur)","",T1519),'Prépa marge'!C1520)</f>
        <v>PARAPHARMACIE</v>
      </c>
      <c r="U1520" s="23" t="str">
        <f t="shared" si="843"/>
        <v/>
      </c>
      <c r="V1520" t="str">
        <f>IF(U1520="","",IF(U1520="CA HT",SUMIF('[3]Correpondance  PREPA MARG'!A:A,'Prépa marge'!T1520,'[3]Correpondance  PREPA MARG'!CO:CO),""))</f>
        <v/>
      </c>
      <c r="W1520" t="str">
        <f t="shared" si="839"/>
        <v/>
      </c>
      <c r="X1520" t="str">
        <f>IF(U1520="","",IF(AND(U1520="Marge ABACO (valeur)",X1514=""),SUMIF('[3]Correpondance  PREPA MARG'!A:A,'Prépa marge'!T1520,'[3]Correpondance  PREPA MARG'!DB:DB),""))</f>
        <v/>
      </c>
      <c r="Y1520" t="str">
        <f>IF(U1520="","",IF(U1520="Frais accessoires",SUMIF('[3]Correpondance  PREPA MARG'!A:A,'Prépa marge'!T1520,'[3]Correpondance  PREPA MARG'!AO:AO),""))</f>
        <v/>
      </c>
      <c r="Z1520" t="str">
        <f>IF(U1520="","",IF(U1520="Cotisation Centrale",SUMIF('[3]Correpondance  PREPA MARG'!A:A,'Prépa marge'!T1520,'[3]Correpondance  PREPA MARG'!BO:BO),""))</f>
        <v/>
      </c>
      <c r="AA1520" t="str">
        <f>IF(U1520="","",IF(U1520="CA HT REEL",SUMIF('[3]Correpondance  PREPA MARG'!A:A,'Prépa marge'!T1520,'[3]Correpondance  PREPA MARG'!AB:AB),""))</f>
        <v/>
      </c>
      <c r="AB1520" t="str">
        <f>IF(U1520="","",IF(U1520="CAMV REEL",SUMIF('[3]Correpondance  PREPA MARG'!A:A,'Prépa marge'!T1520,'[3]Correpondance  PREPA MARG'!BB:BB),""))</f>
        <v/>
      </c>
      <c r="AC1520" t="str">
        <f>IF(U1520="","",IF(U1520="démarque connue (valeur)",SUMIF('[3]Correpondance  PREPA MARG'!A:A,'Prépa marge'!T1520,'[3]Correpondance  PREPA MARG'!DO:DO),""))</f>
        <v/>
      </c>
      <c r="AD1520" s="2" t="str">
        <f t="shared" si="842"/>
        <v/>
      </c>
      <c r="AF1520" t="s">
        <v>20</v>
      </c>
    </row>
    <row r="1521" spans="1:32">
      <c r="A1521" s="23"/>
      <c r="B1521" s="23"/>
      <c r="C1521" s="34" t="s">
        <v>0</v>
      </c>
      <c r="D1521" s="35"/>
      <c r="E1521" s="36"/>
      <c r="F1521" s="36"/>
      <c r="G1521" s="36"/>
      <c r="H1521" s="36"/>
      <c r="I1521" s="36"/>
      <c r="J1521" s="36"/>
      <c r="K1521" s="36"/>
      <c r="L1521" s="36"/>
      <c r="M1521" s="36"/>
      <c r="N1521" s="36"/>
      <c r="O1521" s="37"/>
      <c r="P1521" s="38">
        <f>SUM(D1521:O1521)</f>
        <v>0</v>
      </c>
      <c r="Q1521" s="23"/>
      <c r="R1521" s="39">
        <v>42354</v>
      </c>
      <c r="S1521" s="23"/>
      <c r="T1521" s="23" t="str">
        <f>IF(COUNTIF('[3]Correpondance  PREPA MARG'!A:A,'Prépa marge'!C1521)=0,IF(U1520="démarque connue (valeur)","",T1520),'Prépa marge'!C1521)</f>
        <v>PARAPHARMACIE</v>
      </c>
      <c r="U1521" s="23" t="str">
        <f t="shared" si="843"/>
        <v>CA HT</v>
      </c>
      <c r="V1521">
        <f ca="1">IF(U1521="","",IF(U1521="CA HT",SUMIF('[3]Correpondance  PREPA MARG'!A:A,'Prépa marge'!T1521,'[3]Correpondance  PREPA MARG'!CO:CO),""))</f>
        <v>0</v>
      </c>
      <c r="W1521" t="str">
        <f t="shared" si="839"/>
        <v/>
      </c>
      <c r="X1521" t="str">
        <f>IF(U1521="","",IF(AND(U1521="Marge ABACO (valeur)",X1515=""),SUMIF('[3]Correpondance  PREPA MARG'!A:A,'Prépa marge'!T1521,'[3]Correpondance  PREPA MARG'!DB:DB),""))</f>
        <v/>
      </c>
      <c r="Y1521" t="str">
        <f>IF(U1521="","",IF(U1521="Frais accessoires",SUMIF('[3]Correpondance  PREPA MARG'!A:A,'Prépa marge'!T1521,'[3]Correpondance  PREPA MARG'!AO:AO),""))</f>
        <v/>
      </c>
      <c r="Z1521" t="str">
        <f>IF(U1521="","",IF(U1521="Cotisation Centrale",SUMIF('[3]Correpondance  PREPA MARG'!A:A,'Prépa marge'!T1521,'[3]Correpondance  PREPA MARG'!BO:BO),""))</f>
        <v/>
      </c>
      <c r="AA1521" t="str">
        <f>IF(U1521="","",IF(U1521="CA HT REEL",SUMIF('[3]Correpondance  PREPA MARG'!A:A,'Prépa marge'!T1521,'[3]Correpondance  PREPA MARG'!AB:AB),""))</f>
        <v/>
      </c>
      <c r="AB1521" t="str">
        <f>IF(U1521="","",IF(U1521="CAMV REEL",SUMIF('[3]Correpondance  PREPA MARG'!A:A,'Prépa marge'!T1521,'[3]Correpondance  PREPA MARG'!BB:BB),""))</f>
        <v/>
      </c>
      <c r="AC1521" t="str">
        <f>IF(U1521="","",IF(U1521="démarque connue (valeur)",SUMIF('[3]Correpondance  PREPA MARG'!A:A,'Prépa marge'!T1521,'[3]Correpondance  PREPA MARG'!DO:DO),""))</f>
        <v/>
      </c>
      <c r="AD1521" s="2" t="str">
        <f t="shared" ca="1" si="842"/>
        <v/>
      </c>
      <c r="AF1521">
        <v>44906</v>
      </c>
    </row>
    <row r="1522" spans="1:32" ht="15.75" thickBot="1">
      <c r="A1522" s="23"/>
      <c r="B1522" s="23"/>
      <c r="C1522" s="40" t="s">
        <v>1</v>
      </c>
      <c r="D1522" s="41"/>
      <c r="E1522" s="42"/>
      <c r="F1522" s="42"/>
      <c r="G1522" s="42"/>
      <c r="H1522" s="42"/>
      <c r="I1522" s="42"/>
      <c r="J1522" s="42"/>
      <c r="K1522" s="42"/>
      <c r="L1522" s="42"/>
      <c r="M1522" s="42"/>
      <c r="N1522" s="42"/>
      <c r="O1522" s="43"/>
      <c r="P1522" s="44">
        <f>SUM(D1522:O1522)</f>
        <v>0</v>
      </c>
      <c r="Q1522" s="23"/>
      <c r="R1522" s="45">
        <v>34364</v>
      </c>
      <c r="S1522" s="23"/>
      <c r="T1522" s="23" t="str">
        <f>IF(COUNTIF('[3]Correpondance  PREPA MARG'!A:A,'Prépa marge'!C1522)=0,IF(U1521="démarque connue (valeur)","",T1521),'Prépa marge'!C1522)</f>
        <v>PARAPHARMACIE</v>
      </c>
      <c r="U1522" s="23" t="str">
        <f t="shared" si="843"/>
        <v>PRMV ABACO</v>
      </c>
      <c r="V1522" t="str">
        <f>IF(U1522="","",IF(U1522="CA HT",SUMIF('[3]Correpondance  PREPA MARG'!A:A,'Prépa marge'!T1522,'[3]Correpondance  PREPA MARG'!CO:CO),""))</f>
        <v/>
      </c>
      <c r="W1522">
        <f t="shared" ca="1" si="839"/>
        <v>0</v>
      </c>
      <c r="X1522" t="str">
        <f>IF(U1522="","",IF(AND(U1522="Marge ABACO (valeur)",X1516=""),SUMIF('[3]Correpondance  PREPA MARG'!A:A,'Prépa marge'!T1522,'[3]Correpondance  PREPA MARG'!DB:DB),""))</f>
        <v/>
      </c>
      <c r="Y1522" t="str">
        <f>IF(U1522="","",IF(U1522="Frais accessoires",SUMIF('[3]Correpondance  PREPA MARG'!A:A,'Prépa marge'!T1522,'[3]Correpondance  PREPA MARG'!AO:AO),""))</f>
        <v/>
      </c>
      <c r="Z1522" t="str">
        <f>IF(U1522="","",IF(U1522="Cotisation Centrale",SUMIF('[3]Correpondance  PREPA MARG'!A:A,'Prépa marge'!T1522,'[3]Correpondance  PREPA MARG'!BO:BO),""))</f>
        <v/>
      </c>
      <c r="AA1522" t="str">
        <f>IF(U1522="","",IF(U1522="CA HT REEL",SUMIF('[3]Correpondance  PREPA MARG'!A:A,'Prépa marge'!T1522,'[3]Correpondance  PREPA MARG'!AB:AB),""))</f>
        <v/>
      </c>
      <c r="AB1522" t="str">
        <f>IF(U1522="","",IF(U1522="CAMV REEL",SUMIF('[3]Correpondance  PREPA MARG'!A:A,'Prépa marge'!T1522,'[3]Correpondance  PREPA MARG'!BB:BB),""))</f>
        <v/>
      </c>
      <c r="AC1522" t="str">
        <f>IF(U1522="","",IF(U1522="démarque connue (valeur)",SUMIF('[3]Correpondance  PREPA MARG'!A:A,'Prépa marge'!T1522,'[3]Correpondance  PREPA MARG'!DO:DO),""))</f>
        <v/>
      </c>
      <c r="AD1522" s="2" t="str">
        <f t="shared" ca="1" si="842"/>
        <v/>
      </c>
      <c r="AF1522">
        <v>36300</v>
      </c>
    </row>
    <row r="1523" spans="1:32">
      <c r="A1523" s="23"/>
      <c r="B1523" s="23"/>
      <c r="C1523" s="46" t="s">
        <v>19</v>
      </c>
      <c r="D1523" s="47">
        <f t="shared" ref="D1523:L1523" si="864">D1521-D1522</f>
        <v>0</v>
      </c>
      <c r="E1523" s="47">
        <f t="shared" si="864"/>
        <v>0</v>
      </c>
      <c r="F1523" s="47">
        <f t="shared" si="864"/>
        <v>0</v>
      </c>
      <c r="G1523" s="47">
        <f t="shared" si="864"/>
        <v>0</v>
      </c>
      <c r="H1523" s="47">
        <f t="shared" si="864"/>
        <v>0</v>
      </c>
      <c r="I1523" s="47">
        <f t="shared" si="864"/>
        <v>0</v>
      </c>
      <c r="J1523" s="47">
        <f t="shared" si="864"/>
        <v>0</v>
      </c>
      <c r="K1523" s="47">
        <f t="shared" si="864"/>
        <v>0</v>
      </c>
      <c r="L1523" s="47">
        <f t="shared" si="864"/>
        <v>0</v>
      </c>
      <c r="M1523" s="47">
        <f>M1521-M1522</f>
        <v>0</v>
      </c>
      <c r="N1523" s="47">
        <f>N1521-N1522</f>
        <v>0</v>
      </c>
      <c r="O1523" s="47">
        <f>O1521-O1522</f>
        <v>0</v>
      </c>
      <c r="P1523" s="48">
        <f>P1521-P1522</f>
        <v>0</v>
      </c>
      <c r="Q1523" s="23"/>
      <c r="R1523" s="49" t="s">
        <v>20</v>
      </c>
      <c r="S1523" s="23"/>
      <c r="T1523" s="23" t="str">
        <f>IF(COUNTIF('[3]Correpondance  PREPA MARG'!A:A,'Prépa marge'!C1523)=0,IF(U1522="démarque connue (valeur)","",T1522),'Prépa marge'!C1523)</f>
        <v>PARAPHARMACIE</v>
      </c>
      <c r="U1523" s="23" t="str">
        <f t="shared" si="843"/>
        <v>Marge ABACO (valeur)</v>
      </c>
      <c r="V1523" t="str">
        <f>IF(U1523="","",IF(U1523="CA HT",SUMIF('[3]Correpondance  PREPA MARG'!A:A,'Prépa marge'!T1523,'[3]Correpondance  PREPA MARG'!CO:CO),""))</f>
        <v/>
      </c>
      <c r="W1523" t="str">
        <f t="shared" si="839"/>
        <v/>
      </c>
      <c r="X1523">
        <f ca="1">IF(U1523="","",IF(AND(U1523="Marge ABACO (valeur)",X1517=""),SUMIF('[3]Correpondance  PREPA MARG'!A:A,'Prépa marge'!T1523,'[3]Correpondance  PREPA MARG'!DB:DB),""))</f>
        <v>0</v>
      </c>
      <c r="Y1523" t="str">
        <f>IF(U1523="","",IF(U1523="Frais accessoires",SUMIF('[3]Correpondance  PREPA MARG'!A:A,'Prépa marge'!T1523,'[3]Correpondance  PREPA MARG'!AO:AO),""))</f>
        <v/>
      </c>
      <c r="Z1523" t="str">
        <f>IF(U1523="","",IF(U1523="Cotisation Centrale",SUMIF('[3]Correpondance  PREPA MARG'!A:A,'Prépa marge'!T1523,'[3]Correpondance  PREPA MARG'!BO:BO),""))</f>
        <v/>
      </c>
      <c r="AA1523" t="str">
        <f>IF(U1523="","",IF(U1523="CA HT REEL",SUMIF('[3]Correpondance  PREPA MARG'!A:A,'Prépa marge'!T1523,'[3]Correpondance  PREPA MARG'!AB:AB),""))</f>
        <v/>
      </c>
      <c r="AB1523" t="str">
        <f>IF(U1523="","",IF(U1523="CAMV REEL",SUMIF('[3]Correpondance  PREPA MARG'!A:A,'Prépa marge'!T1523,'[3]Correpondance  PREPA MARG'!BB:BB),""))</f>
        <v/>
      </c>
      <c r="AC1523" t="str">
        <f>IF(U1523="","",IF(U1523="démarque connue (valeur)",SUMIF('[3]Correpondance  PREPA MARG'!A:A,'Prépa marge'!T1523,'[3]Correpondance  PREPA MARG'!DO:DO),""))</f>
        <v/>
      </c>
      <c r="AD1523" s="2" t="str">
        <f t="shared" ca="1" si="842"/>
        <v/>
      </c>
      <c r="AF1523" t="s">
        <v>20</v>
      </c>
    </row>
    <row r="1524" spans="1:32" ht="15.75" thickBot="1">
      <c r="A1524" s="23"/>
      <c r="B1524" s="23"/>
      <c r="C1524" s="50" t="s">
        <v>21</v>
      </c>
      <c r="D1524" s="51">
        <f t="shared" ref="D1524:L1524" si="865">IF(D1521=0,0,D1523/D1521)</f>
        <v>0</v>
      </c>
      <c r="E1524" s="51">
        <f t="shared" si="865"/>
        <v>0</v>
      </c>
      <c r="F1524" s="51">
        <f t="shared" si="865"/>
        <v>0</v>
      </c>
      <c r="G1524" s="51">
        <f t="shared" si="865"/>
        <v>0</v>
      </c>
      <c r="H1524" s="51">
        <f t="shared" si="865"/>
        <v>0</v>
      </c>
      <c r="I1524" s="51">
        <f t="shared" si="865"/>
        <v>0</v>
      </c>
      <c r="J1524" s="51">
        <f t="shared" si="865"/>
        <v>0</v>
      </c>
      <c r="K1524" s="51">
        <f t="shared" si="865"/>
        <v>0</v>
      </c>
      <c r="L1524" s="51">
        <f t="shared" si="865"/>
        <v>0</v>
      </c>
      <c r="M1524" s="51">
        <f>IF(M1521=0,0,M1523/M1521)</f>
        <v>0</v>
      </c>
      <c r="N1524" s="51">
        <f>IF(N1521=0,0,N1523/N1521)</f>
        <v>0</v>
      </c>
      <c r="O1524" s="51">
        <f>IF(O1521=0,0,O1523/O1521)</f>
        <v>0</v>
      </c>
      <c r="P1524" s="52">
        <f>IF(P1521=0,0,P1523/P1521)</f>
        <v>0</v>
      </c>
      <c r="Q1524" s="23"/>
      <c r="R1524" s="53" t="s">
        <v>20</v>
      </c>
      <c r="S1524" s="23"/>
      <c r="T1524" s="23" t="str">
        <f>IF(COUNTIF('[3]Correpondance  PREPA MARG'!A:A,'Prépa marge'!C1524)=0,IF(U1523="démarque connue (valeur)","",T1523),'Prépa marge'!C1524)</f>
        <v>PARAPHARMACIE</v>
      </c>
      <c r="U1524" s="23" t="str">
        <f t="shared" si="843"/>
        <v/>
      </c>
      <c r="V1524" t="str">
        <f>IF(U1524="","",IF(U1524="CA HT",SUMIF('[3]Correpondance  PREPA MARG'!A:A,'Prépa marge'!T1524,'[3]Correpondance  PREPA MARG'!CO:CO),""))</f>
        <v/>
      </c>
      <c r="W1524" t="str">
        <f t="shared" si="839"/>
        <v/>
      </c>
      <c r="X1524" t="str">
        <f>IF(U1524="","",IF(AND(U1524="Marge ABACO (valeur)",X1518=""),SUMIF('[3]Correpondance  PREPA MARG'!A:A,'Prépa marge'!T1524,'[3]Correpondance  PREPA MARG'!DB:DB),""))</f>
        <v/>
      </c>
      <c r="Y1524" t="str">
        <f>IF(U1524="","",IF(U1524="Frais accessoires",SUMIF('[3]Correpondance  PREPA MARG'!A:A,'Prépa marge'!T1524,'[3]Correpondance  PREPA MARG'!AO:AO),""))</f>
        <v/>
      </c>
      <c r="Z1524" t="str">
        <f>IF(U1524="","",IF(U1524="Cotisation Centrale",SUMIF('[3]Correpondance  PREPA MARG'!A:A,'Prépa marge'!T1524,'[3]Correpondance  PREPA MARG'!BO:BO),""))</f>
        <v/>
      </c>
      <c r="AA1524" t="str">
        <f>IF(U1524="","",IF(U1524="CA HT REEL",SUMIF('[3]Correpondance  PREPA MARG'!A:A,'Prépa marge'!T1524,'[3]Correpondance  PREPA MARG'!AB:AB),""))</f>
        <v/>
      </c>
      <c r="AB1524" t="str">
        <f>IF(U1524="","",IF(U1524="CAMV REEL",SUMIF('[3]Correpondance  PREPA MARG'!A:A,'Prépa marge'!T1524,'[3]Correpondance  PREPA MARG'!BB:BB),""))</f>
        <v/>
      </c>
      <c r="AC1524" t="str">
        <f>IF(U1524="","",IF(U1524="démarque connue (valeur)",SUMIF('[3]Correpondance  PREPA MARG'!A:A,'Prépa marge'!T1524,'[3]Correpondance  PREPA MARG'!DO:DO),""))</f>
        <v/>
      </c>
      <c r="AD1524" s="2" t="str">
        <f t="shared" si="842"/>
        <v/>
      </c>
      <c r="AF1524" t="s">
        <v>20</v>
      </c>
    </row>
    <row r="1525" spans="1:32">
      <c r="A1525" s="23"/>
      <c r="B1525" s="23"/>
      <c r="C1525" s="54" t="s">
        <v>3</v>
      </c>
      <c r="D1525" s="35"/>
      <c r="E1525" s="36"/>
      <c r="F1525" s="36"/>
      <c r="G1525" s="36"/>
      <c r="H1525" s="36"/>
      <c r="I1525" s="55"/>
      <c r="J1525" s="55"/>
      <c r="K1525" s="36"/>
      <c r="L1525" s="36"/>
      <c r="M1525" s="36"/>
      <c r="N1525" s="36"/>
      <c r="O1525" s="37"/>
      <c r="P1525" s="56">
        <f>SUM(D1525:O1525)</f>
        <v>0</v>
      </c>
      <c r="Q1525" s="23"/>
      <c r="R1525" s="57">
        <v>-243.52999999999997</v>
      </c>
      <c r="S1525" s="23"/>
      <c r="T1525" s="23" t="str">
        <f>IF(COUNTIF('[3]Correpondance  PREPA MARG'!A:A,'Prépa marge'!C1525)=0,IF(U1524="démarque connue (valeur)","",T1524),'Prépa marge'!C1525)</f>
        <v>PARAPHARMACIE</v>
      </c>
      <c r="U1525" s="23" t="str">
        <f t="shared" si="843"/>
        <v>Frais accessoires</v>
      </c>
      <c r="V1525" t="str">
        <f>IF(U1525="","",IF(U1525="CA HT",SUMIF('[3]Correpondance  PREPA MARG'!A:A,'Prépa marge'!T1525,'[3]Correpondance  PREPA MARG'!CO:CO),""))</f>
        <v/>
      </c>
      <c r="W1525" t="str">
        <f t="shared" si="839"/>
        <v/>
      </c>
      <c r="X1525" t="str">
        <f>IF(U1525="","",IF(AND(U1525="Marge ABACO (valeur)",X1519=""),SUMIF('[3]Correpondance  PREPA MARG'!A:A,'Prépa marge'!T1525,'[3]Correpondance  PREPA MARG'!DB:DB),""))</f>
        <v/>
      </c>
      <c r="Y1525">
        <f ca="1">IF(U1525="","",IF(U1525="Frais accessoires",SUMIF('[3]Correpondance  PREPA MARG'!A:A,'Prépa marge'!T1525,'[3]Correpondance  PREPA MARG'!AO:AO),""))</f>
        <v>0</v>
      </c>
      <c r="Z1525" t="str">
        <f>IF(U1525="","",IF(U1525="Cotisation Centrale",SUMIF('[3]Correpondance  PREPA MARG'!A:A,'Prépa marge'!T1525,'[3]Correpondance  PREPA MARG'!BO:BO),""))</f>
        <v/>
      </c>
      <c r="AA1525" t="str">
        <f>IF(U1525="","",IF(U1525="CA HT REEL",SUMIF('[3]Correpondance  PREPA MARG'!A:A,'Prépa marge'!T1525,'[3]Correpondance  PREPA MARG'!AB:AB),""))</f>
        <v/>
      </c>
      <c r="AB1525" t="str">
        <f>IF(U1525="","",IF(U1525="CAMV REEL",SUMIF('[3]Correpondance  PREPA MARG'!A:A,'Prépa marge'!T1525,'[3]Correpondance  PREPA MARG'!BB:BB),""))</f>
        <v/>
      </c>
      <c r="AC1525" t="str">
        <f>IF(U1525="","",IF(U1525="démarque connue (valeur)",SUMIF('[3]Correpondance  PREPA MARG'!A:A,'Prépa marge'!T1525,'[3]Correpondance  PREPA MARG'!DO:DO),""))</f>
        <v/>
      </c>
      <c r="AD1525" s="2" t="str">
        <f t="shared" ca="1" si="842"/>
        <v/>
      </c>
      <c r="AF1525" t="s">
        <v>20</v>
      </c>
    </row>
    <row r="1526" spans="1:32" ht="15.75" thickBot="1">
      <c r="A1526" s="23"/>
      <c r="B1526" s="23"/>
      <c r="C1526" s="58" t="s">
        <v>4</v>
      </c>
      <c r="D1526" s="41"/>
      <c r="E1526" s="42"/>
      <c r="F1526" s="42"/>
      <c r="G1526" s="42"/>
      <c r="H1526" s="42"/>
      <c r="I1526" s="42"/>
      <c r="J1526" s="42"/>
      <c r="K1526" s="42"/>
      <c r="L1526" s="42"/>
      <c r="M1526" s="42"/>
      <c r="N1526" s="42"/>
      <c r="O1526" s="43"/>
      <c r="P1526" s="56">
        <f>SUM(D1526:O1526)</f>
        <v>0</v>
      </c>
      <c r="Q1526" s="23"/>
      <c r="R1526" s="57" t="s">
        <v>20</v>
      </c>
      <c r="S1526" s="23"/>
      <c r="T1526" s="23" t="str">
        <f>IF(COUNTIF('[3]Correpondance  PREPA MARG'!A:A,'Prépa marge'!C1526)=0,IF(U1525="démarque connue (valeur)","",T1525),'Prépa marge'!C1526)</f>
        <v>PARAPHARMACIE</v>
      </c>
      <c r="U1526" s="23" t="str">
        <f t="shared" si="843"/>
        <v>Cotisation Centrale</v>
      </c>
      <c r="V1526" t="str">
        <f>IF(U1526="","",IF(U1526="CA HT",SUMIF('[3]Correpondance  PREPA MARG'!A:A,'Prépa marge'!T1526,'[3]Correpondance  PREPA MARG'!CO:CO),""))</f>
        <v/>
      </c>
      <c r="W1526" t="str">
        <f t="shared" si="839"/>
        <v/>
      </c>
      <c r="X1526" t="str">
        <f>IF(U1526="","",IF(AND(U1526="Marge ABACO (valeur)",X1520=""),SUMIF('[3]Correpondance  PREPA MARG'!A:A,'Prépa marge'!T1526,'[3]Correpondance  PREPA MARG'!DB:DB),""))</f>
        <v/>
      </c>
      <c r="Y1526" t="str">
        <f>IF(U1526="","",IF(U1526="Frais accessoires",SUMIF('[3]Correpondance  PREPA MARG'!A:A,'Prépa marge'!T1526,'[3]Correpondance  PREPA MARG'!AO:AO),""))</f>
        <v/>
      </c>
      <c r="Z1526">
        <f ca="1">IF(U1526="","",IF(U1526="Cotisation Centrale",SUMIF('[3]Correpondance  PREPA MARG'!A:A,'Prépa marge'!T1526,'[3]Correpondance  PREPA MARG'!BO:BO),""))</f>
        <v>0</v>
      </c>
      <c r="AA1526" t="str">
        <f>IF(U1526="","",IF(U1526="CA HT REEL",SUMIF('[3]Correpondance  PREPA MARG'!A:A,'Prépa marge'!T1526,'[3]Correpondance  PREPA MARG'!AB:AB),""))</f>
        <v/>
      </c>
      <c r="AB1526" t="str">
        <f>IF(U1526="","",IF(U1526="CAMV REEL",SUMIF('[3]Correpondance  PREPA MARG'!A:A,'Prépa marge'!T1526,'[3]Correpondance  PREPA MARG'!BB:BB),""))</f>
        <v/>
      </c>
      <c r="AC1526" t="str">
        <f>IF(U1526="","",IF(U1526="démarque connue (valeur)",SUMIF('[3]Correpondance  PREPA MARG'!A:A,'Prépa marge'!T1526,'[3]Correpondance  PREPA MARG'!DO:DO),""))</f>
        <v/>
      </c>
      <c r="AD1526" s="2" t="str">
        <f t="shared" ca="1" si="842"/>
        <v/>
      </c>
      <c r="AF1526" t="s">
        <v>20</v>
      </c>
    </row>
    <row r="1527" spans="1:32">
      <c r="A1527" s="23"/>
      <c r="B1527" s="23"/>
      <c r="C1527" s="59" t="s">
        <v>22</v>
      </c>
      <c r="D1527" s="60">
        <f t="shared" ref="D1527:L1527" si="866">IF(D1533&lt;&gt;0,(D1525+D1526)/D1533,0)</f>
        <v>0</v>
      </c>
      <c r="E1527" s="60">
        <f t="shared" si="866"/>
        <v>0</v>
      </c>
      <c r="F1527" s="60">
        <f t="shared" si="866"/>
        <v>0</v>
      </c>
      <c r="G1527" s="60">
        <f t="shared" si="866"/>
        <v>0</v>
      </c>
      <c r="H1527" s="60">
        <f t="shared" si="866"/>
        <v>0</v>
      </c>
      <c r="I1527" s="60">
        <f t="shared" si="866"/>
        <v>0</v>
      </c>
      <c r="J1527" s="60">
        <f t="shared" si="866"/>
        <v>0</v>
      </c>
      <c r="K1527" s="60">
        <f t="shared" si="866"/>
        <v>0</v>
      </c>
      <c r="L1527" s="60">
        <f t="shared" si="866"/>
        <v>0</v>
      </c>
      <c r="M1527" s="60">
        <f>IF(M1533&lt;&gt;0,(M1525+M1526)/M1533,0)</f>
        <v>0</v>
      </c>
      <c r="N1527" s="60">
        <f>IF(N1533&lt;&gt;0,(N1525+N1526)/N1533,0)</f>
        <v>0</v>
      </c>
      <c r="O1527" s="60">
        <f>IF(O1533&lt;&gt;0,(O1525+O1526)/O1533,0)</f>
        <v>0</v>
      </c>
      <c r="P1527" s="61">
        <f>IF(P1533&lt;&gt;0,(P1525+P1526)/P1533,0)</f>
        <v>0</v>
      </c>
      <c r="Q1527" s="23"/>
      <c r="R1527" s="62" t="s">
        <v>20</v>
      </c>
      <c r="S1527" s="23"/>
      <c r="T1527" s="23" t="str">
        <f>IF(COUNTIF('[3]Correpondance  PREPA MARG'!A:A,'Prépa marge'!C1527)=0,IF(U1526="démarque connue (valeur)","",T1526),'Prépa marge'!C1527)</f>
        <v>PARAPHARMACIE</v>
      </c>
      <c r="U1527" s="23" t="str">
        <f t="shared" si="843"/>
        <v/>
      </c>
      <c r="V1527" t="str">
        <f>IF(U1527="","",IF(U1527="CA HT",SUMIF('[3]Correpondance  PREPA MARG'!A:A,'Prépa marge'!T1527,'[3]Correpondance  PREPA MARG'!CO:CO),""))</f>
        <v/>
      </c>
      <c r="W1527" t="str">
        <f t="shared" si="839"/>
        <v/>
      </c>
      <c r="X1527" t="str">
        <f>IF(U1527="","",IF(AND(U1527="Marge ABACO (valeur)",X1521=""),SUMIF('[3]Correpondance  PREPA MARG'!A:A,'Prépa marge'!T1527,'[3]Correpondance  PREPA MARG'!DB:DB),""))</f>
        <v/>
      </c>
      <c r="Y1527" t="str">
        <f>IF(U1527="","",IF(U1527="Frais accessoires",SUMIF('[3]Correpondance  PREPA MARG'!A:A,'Prépa marge'!T1527,'[3]Correpondance  PREPA MARG'!AO:AO),""))</f>
        <v/>
      </c>
      <c r="Z1527" t="str">
        <f>IF(U1527="","",IF(U1527="Cotisation Centrale",SUMIF('[3]Correpondance  PREPA MARG'!A:A,'Prépa marge'!T1527,'[3]Correpondance  PREPA MARG'!BO:BO),""))</f>
        <v/>
      </c>
      <c r="AA1527" t="str">
        <f>IF(U1527="","",IF(U1527="CA HT REEL",SUMIF('[3]Correpondance  PREPA MARG'!A:A,'Prépa marge'!T1527,'[3]Correpondance  PREPA MARG'!AB:AB),""))</f>
        <v/>
      </c>
      <c r="AB1527" t="str">
        <f>IF(U1527="","",IF(U1527="CAMV REEL",SUMIF('[3]Correpondance  PREPA MARG'!A:A,'Prépa marge'!T1527,'[3]Correpondance  PREPA MARG'!BB:BB),""))</f>
        <v/>
      </c>
      <c r="AC1527" t="str">
        <f>IF(U1527="","",IF(U1527="démarque connue (valeur)",SUMIF('[3]Correpondance  PREPA MARG'!A:A,'Prépa marge'!T1527,'[3]Correpondance  PREPA MARG'!DO:DO),""))</f>
        <v/>
      </c>
      <c r="AD1527" s="2" t="str">
        <f t="shared" si="842"/>
        <v/>
      </c>
      <c r="AF1527" t="s">
        <v>20</v>
      </c>
    </row>
    <row r="1528" spans="1:32">
      <c r="A1528" s="23"/>
      <c r="B1528" s="23"/>
      <c r="C1528" s="63" t="s">
        <v>23</v>
      </c>
      <c r="D1528" s="64">
        <f>D1522+D1525+D1526</f>
        <v>0</v>
      </c>
      <c r="E1528" s="64">
        <f t="shared" ref="E1528:L1528" si="867">E1522+E1525+E1526</f>
        <v>0</v>
      </c>
      <c r="F1528" s="64">
        <f t="shared" si="867"/>
        <v>0</v>
      </c>
      <c r="G1528" s="64">
        <f t="shared" si="867"/>
        <v>0</v>
      </c>
      <c r="H1528" s="64">
        <f t="shared" si="867"/>
        <v>0</v>
      </c>
      <c r="I1528" s="64">
        <f t="shared" si="867"/>
        <v>0</v>
      </c>
      <c r="J1528" s="64">
        <f t="shared" si="867"/>
        <v>0</v>
      </c>
      <c r="K1528" s="64">
        <f t="shared" si="867"/>
        <v>0</v>
      </c>
      <c r="L1528" s="64">
        <f t="shared" si="867"/>
        <v>0</v>
      </c>
      <c r="M1528" s="64">
        <f>M1522+M1525+M1526</f>
        <v>0</v>
      </c>
      <c r="N1528" s="64">
        <f>N1522+N1525+N1526</f>
        <v>0</v>
      </c>
      <c r="O1528" s="64">
        <f>O1522+O1525+O1526</f>
        <v>0</v>
      </c>
      <c r="P1528" s="65">
        <f>SUM(D1528:O1528)</f>
        <v>0</v>
      </c>
      <c r="Q1528" s="23"/>
      <c r="R1528" s="66" t="s">
        <v>20</v>
      </c>
      <c r="S1528" s="23"/>
      <c r="T1528" s="23" t="str">
        <f>IF(COUNTIF('[3]Correpondance  PREPA MARG'!A:A,'Prépa marge'!C1528)=0,IF(U1527="démarque connue (valeur)","",T1527),'Prépa marge'!C1528)</f>
        <v>PARAPHARMACIE</v>
      </c>
      <c r="U1528" s="23" t="str">
        <f t="shared" si="843"/>
        <v/>
      </c>
      <c r="V1528" t="str">
        <f>IF(U1528="","",IF(U1528="CA HT",SUMIF('[3]Correpondance  PREPA MARG'!A:A,'Prépa marge'!T1528,'[3]Correpondance  PREPA MARG'!CO:CO),""))</f>
        <v/>
      </c>
      <c r="W1528" t="str">
        <f t="shared" ca="1" si="839"/>
        <v/>
      </c>
      <c r="X1528" t="str">
        <f>IF(U1528="","",IF(AND(U1528="Marge ABACO (valeur)",X1522=""),SUMIF('[3]Correpondance  PREPA MARG'!A:A,'Prépa marge'!T1528,'[3]Correpondance  PREPA MARG'!DB:DB),""))</f>
        <v/>
      </c>
      <c r="Y1528" t="str">
        <f>IF(U1528="","",IF(U1528="Frais accessoires",SUMIF('[3]Correpondance  PREPA MARG'!A:A,'Prépa marge'!T1528,'[3]Correpondance  PREPA MARG'!AO:AO),""))</f>
        <v/>
      </c>
      <c r="Z1528" t="str">
        <f>IF(U1528="","",IF(U1528="Cotisation Centrale",SUMIF('[3]Correpondance  PREPA MARG'!A:A,'Prépa marge'!T1528,'[3]Correpondance  PREPA MARG'!BO:BO),""))</f>
        <v/>
      </c>
      <c r="AA1528" t="str">
        <f>IF(U1528="","",IF(U1528="CA HT REEL",SUMIF('[3]Correpondance  PREPA MARG'!A:A,'Prépa marge'!T1528,'[3]Correpondance  PREPA MARG'!AB:AB),""))</f>
        <v/>
      </c>
      <c r="AB1528" t="str">
        <f>IF(U1528="","",IF(U1528="CAMV REEL",SUMIF('[3]Correpondance  PREPA MARG'!A:A,'Prépa marge'!T1528,'[3]Correpondance  PREPA MARG'!BB:BB),""))</f>
        <v/>
      </c>
      <c r="AC1528" t="str">
        <f>IF(U1528="","",IF(U1528="démarque connue (valeur)",SUMIF('[3]Correpondance  PREPA MARG'!A:A,'Prépa marge'!T1528,'[3]Correpondance  PREPA MARG'!DO:DO),""))</f>
        <v/>
      </c>
      <c r="AD1528" s="2" t="str">
        <f t="shared" ca="1" si="842"/>
        <v/>
      </c>
      <c r="AF1528" t="s">
        <v>20</v>
      </c>
    </row>
    <row r="1529" spans="1:32">
      <c r="A1529" s="23"/>
      <c r="B1529" s="23"/>
      <c r="C1529" s="63" t="s">
        <v>19</v>
      </c>
      <c r="D1529" s="64">
        <f t="shared" ref="D1529:L1529" si="868">D1521-D1528</f>
        <v>0</v>
      </c>
      <c r="E1529" s="64">
        <f t="shared" si="868"/>
        <v>0</v>
      </c>
      <c r="F1529" s="64">
        <f t="shared" si="868"/>
        <v>0</v>
      </c>
      <c r="G1529" s="64">
        <f t="shared" si="868"/>
        <v>0</v>
      </c>
      <c r="H1529" s="64">
        <f t="shared" si="868"/>
        <v>0</v>
      </c>
      <c r="I1529" s="64">
        <f t="shared" si="868"/>
        <v>0</v>
      </c>
      <c r="J1529" s="64">
        <f t="shared" si="868"/>
        <v>0</v>
      </c>
      <c r="K1529" s="64">
        <f t="shared" si="868"/>
        <v>0</v>
      </c>
      <c r="L1529" s="64">
        <f t="shared" si="868"/>
        <v>0</v>
      </c>
      <c r="M1529" s="64">
        <f>M1521-M1528</f>
        <v>0</v>
      </c>
      <c r="N1529" s="64">
        <f>N1521-N1528</f>
        <v>0</v>
      </c>
      <c r="O1529" s="64">
        <f>O1521-O1528</f>
        <v>0</v>
      </c>
      <c r="P1529" s="65">
        <f>SUM(D1529:O1529)</f>
        <v>0</v>
      </c>
      <c r="Q1529" s="23"/>
      <c r="R1529" s="66" t="s">
        <v>20</v>
      </c>
      <c r="S1529" s="23"/>
      <c r="T1529" s="23" t="str">
        <f>IF(COUNTIF('[3]Correpondance  PREPA MARG'!A:A,'Prépa marge'!C1529)=0,IF(U1528="démarque connue (valeur)","",T1528),'Prépa marge'!C1529)</f>
        <v>PARAPHARMACIE</v>
      </c>
      <c r="U1529" s="23" t="str">
        <f t="shared" si="843"/>
        <v>Marge ABACO (valeur)</v>
      </c>
      <c r="V1529" t="str">
        <f>IF(U1529="","",IF(U1529="CA HT",SUMIF('[3]Correpondance  PREPA MARG'!A:A,'Prépa marge'!T1529,'[3]Correpondance  PREPA MARG'!CO:CO),""))</f>
        <v/>
      </c>
      <c r="W1529" t="str">
        <f t="shared" si="839"/>
        <v/>
      </c>
      <c r="X1529" t="str">
        <f ca="1">IF(U1529="","",IF(AND(U1529="Marge ABACO (valeur)",X1523=""),SUMIF('[3]Correpondance  PREPA MARG'!A:A,'Prépa marge'!T1529,'[3]Correpondance  PREPA MARG'!DB:DB),""))</f>
        <v/>
      </c>
      <c r="Y1529" t="str">
        <f>IF(U1529="","",IF(U1529="Frais accessoires",SUMIF('[3]Correpondance  PREPA MARG'!A:A,'Prépa marge'!T1529,'[3]Correpondance  PREPA MARG'!AO:AO),""))</f>
        <v/>
      </c>
      <c r="Z1529" t="str">
        <f>IF(U1529="","",IF(U1529="Cotisation Centrale",SUMIF('[3]Correpondance  PREPA MARG'!A:A,'Prépa marge'!T1529,'[3]Correpondance  PREPA MARG'!BO:BO),""))</f>
        <v/>
      </c>
      <c r="AA1529" t="str">
        <f>IF(U1529="","",IF(U1529="CA HT REEL",SUMIF('[3]Correpondance  PREPA MARG'!A:A,'Prépa marge'!T1529,'[3]Correpondance  PREPA MARG'!AB:AB),""))</f>
        <v/>
      </c>
      <c r="AB1529" t="str">
        <f>IF(U1529="","",IF(U1529="CAMV REEL",SUMIF('[3]Correpondance  PREPA MARG'!A:A,'Prépa marge'!T1529,'[3]Correpondance  PREPA MARG'!BB:BB),""))</f>
        <v/>
      </c>
      <c r="AC1529" t="str">
        <f>IF(U1529="","",IF(U1529="démarque connue (valeur)",SUMIF('[3]Correpondance  PREPA MARG'!A:A,'Prépa marge'!T1529,'[3]Correpondance  PREPA MARG'!DO:DO),""))</f>
        <v/>
      </c>
      <c r="AD1529" s="2" t="str">
        <f t="shared" ca="1" si="842"/>
        <v/>
      </c>
      <c r="AF1529" t="s">
        <v>20</v>
      </c>
    </row>
    <row r="1530" spans="1:32">
      <c r="A1530" s="23"/>
      <c r="B1530" s="23"/>
      <c r="C1530" s="50" t="s">
        <v>24</v>
      </c>
      <c r="D1530" s="67">
        <f t="shared" ref="D1530:L1530" si="869">IF(D1521=0,0,D1529/D1521)</f>
        <v>0</v>
      </c>
      <c r="E1530" s="67">
        <f t="shared" si="869"/>
        <v>0</v>
      </c>
      <c r="F1530" s="67">
        <f t="shared" si="869"/>
        <v>0</v>
      </c>
      <c r="G1530" s="67">
        <f t="shared" si="869"/>
        <v>0</v>
      </c>
      <c r="H1530" s="67">
        <f t="shared" si="869"/>
        <v>0</v>
      </c>
      <c r="I1530" s="67">
        <f t="shared" si="869"/>
        <v>0</v>
      </c>
      <c r="J1530" s="67">
        <f t="shared" si="869"/>
        <v>0</v>
      </c>
      <c r="K1530" s="67">
        <f t="shared" si="869"/>
        <v>0</v>
      </c>
      <c r="L1530" s="67">
        <f t="shared" si="869"/>
        <v>0</v>
      </c>
      <c r="M1530" s="67">
        <f>IF(M1521=0,0,M1529/M1521)</f>
        <v>0</v>
      </c>
      <c r="N1530" s="67">
        <f>IF(N1521=0,0,N1529/N1521)</f>
        <v>0</v>
      </c>
      <c r="O1530" s="67">
        <f>IF(O1521=0,0,O1529/O1521)</f>
        <v>0</v>
      </c>
      <c r="P1530" s="67">
        <f>IF(P1521=0,0,P1529/P1521)</f>
        <v>0</v>
      </c>
      <c r="Q1530" s="23"/>
      <c r="R1530" s="68" t="s">
        <v>20</v>
      </c>
      <c r="S1530" s="23"/>
      <c r="T1530" s="23" t="str">
        <f>IF(COUNTIF('[3]Correpondance  PREPA MARG'!A:A,'Prépa marge'!C1530)=0,IF(U1529="démarque connue (valeur)","",T1529),'Prépa marge'!C1530)</f>
        <v>PARAPHARMACIE</v>
      </c>
      <c r="U1530" s="23" t="str">
        <f t="shared" si="843"/>
        <v/>
      </c>
      <c r="V1530" t="str">
        <f>IF(U1530="","",IF(U1530="CA HT",SUMIF('[3]Correpondance  PREPA MARG'!A:A,'Prépa marge'!T1530,'[3]Correpondance  PREPA MARG'!CO:CO),""))</f>
        <v/>
      </c>
      <c r="W1530" t="str">
        <f t="shared" si="839"/>
        <v/>
      </c>
      <c r="X1530" t="str">
        <f>IF(U1530="","",IF(AND(U1530="Marge ABACO (valeur)",X1524=""),SUMIF('[3]Correpondance  PREPA MARG'!A:A,'Prépa marge'!T1530,'[3]Correpondance  PREPA MARG'!DB:DB),""))</f>
        <v/>
      </c>
      <c r="Y1530" t="str">
        <f>IF(U1530="","",IF(U1530="Frais accessoires",SUMIF('[3]Correpondance  PREPA MARG'!A:A,'Prépa marge'!T1530,'[3]Correpondance  PREPA MARG'!AO:AO),""))</f>
        <v/>
      </c>
      <c r="Z1530" t="str">
        <f>IF(U1530="","",IF(U1530="Cotisation Centrale",SUMIF('[3]Correpondance  PREPA MARG'!A:A,'Prépa marge'!T1530,'[3]Correpondance  PREPA MARG'!BO:BO),""))</f>
        <v/>
      </c>
      <c r="AA1530" t="str">
        <f>IF(U1530="","",IF(U1530="CA HT REEL",SUMIF('[3]Correpondance  PREPA MARG'!A:A,'Prépa marge'!T1530,'[3]Correpondance  PREPA MARG'!AB:AB),""))</f>
        <v/>
      </c>
      <c r="AB1530" t="str">
        <f>IF(U1530="","",IF(U1530="CAMV REEL",SUMIF('[3]Correpondance  PREPA MARG'!A:A,'Prépa marge'!T1530,'[3]Correpondance  PREPA MARG'!BB:BB),""))</f>
        <v/>
      </c>
      <c r="AC1530" t="str">
        <f>IF(U1530="","",IF(U1530="démarque connue (valeur)",SUMIF('[3]Correpondance  PREPA MARG'!A:A,'Prépa marge'!T1530,'[3]Correpondance  PREPA MARG'!DO:DO),""))</f>
        <v/>
      </c>
      <c r="AD1530" s="2" t="str">
        <f t="shared" si="842"/>
        <v/>
      </c>
      <c r="AF1530" t="s">
        <v>20</v>
      </c>
    </row>
    <row r="1531" spans="1:32">
      <c r="A1531" s="23"/>
      <c r="B1531" s="23"/>
      <c r="C1531" s="23"/>
      <c r="D1531" s="23"/>
      <c r="E1531" s="23"/>
      <c r="F1531" s="23"/>
      <c r="G1531" s="23"/>
      <c r="H1531" s="23"/>
      <c r="I1531" s="23"/>
      <c r="J1531" s="23"/>
      <c r="K1531" s="23"/>
      <c r="L1531" s="23"/>
      <c r="M1531" s="23"/>
      <c r="N1531" s="23"/>
      <c r="O1531" s="23"/>
      <c r="P1531" s="23"/>
      <c r="Q1531" s="23"/>
      <c r="R1531" s="29" t="s">
        <v>20</v>
      </c>
      <c r="S1531" s="23"/>
      <c r="T1531" s="23" t="str">
        <f>IF(COUNTIF('[3]Correpondance  PREPA MARG'!A:A,'Prépa marge'!C1531)=0,IF(U1530="démarque connue (valeur)","",T1530),'Prépa marge'!C1531)</f>
        <v>PARAPHARMACIE</v>
      </c>
      <c r="U1531" s="23" t="str">
        <f t="shared" si="843"/>
        <v/>
      </c>
      <c r="V1531" t="str">
        <f>IF(U1531="","",IF(U1531="CA HT",SUMIF('[3]Correpondance  PREPA MARG'!A:A,'Prépa marge'!T1531,'[3]Correpondance  PREPA MARG'!CO:CO),""))</f>
        <v/>
      </c>
      <c r="W1531" t="str">
        <f t="shared" si="839"/>
        <v/>
      </c>
      <c r="X1531" t="str">
        <f>IF(U1531="","",IF(AND(U1531="Marge ABACO (valeur)",X1525=""),SUMIF('[3]Correpondance  PREPA MARG'!A:A,'Prépa marge'!T1531,'[3]Correpondance  PREPA MARG'!DB:DB),""))</f>
        <v/>
      </c>
      <c r="Y1531" t="str">
        <f>IF(U1531="","",IF(U1531="Frais accessoires",SUMIF('[3]Correpondance  PREPA MARG'!A:A,'Prépa marge'!T1531,'[3]Correpondance  PREPA MARG'!AO:AO),""))</f>
        <v/>
      </c>
      <c r="Z1531" t="str">
        <f>IF(U1531="","",IF(U1531="Cotisation Centrale",SUMIF('[3]Correpondance  PREPA MARG'!A:A,'Prépa marge'!T1531,'[3]Correpondance  PREPA MARG'!BO:BO),""))</f>
        <v/>
      </c>
      <c r="AA1531" t="str">
        <f>IF(U1531="","",IF(U1531="CA HT REEL",SUMIF('[3]Correpondance  PREPA MARG'!A:A,'Prépa marge'!T1531,'[3]Correpondance  PREPA MARG'!AB:AB),""))</f>
        <v/>
      </c>
      <c r="AB1531" t="str">
        <f>IF(U1531="","",IF(U1531="CAMV REEL",SUMIF('[3]Correpondance  PREPA MARG'!A:A,'Prépa marge'!T1531,'[3]Correpondance  PREPA MARG'!BB:BB),""))</f>
        <v/>
      </c>
      <c r="AC1531" t="str">
        <f>IF(U1531="","",IF(U1531="démarque connue (valeur)",SUMIF('[3]Correpondance  PREPA MARG'!A:A,'Prépa marge'!T1531,'[3]Correpondance  PREPA MARG'!DO:DO),""))</f>
        <v/>
      </c>
      <c r="AD1531" s="2" t="str">
        <f t="shared" si="842"/>
        <v/>
      </c>
      <c r="AF1531" t="s">
        <v>20</v>
      </c>
    </row>
    <row r="1532" spans="1:32" ht="15.75" thickBot="1">
      <c r="A1532" s="23"/>
      <c r="B1532" s="23"/>
      <c r="C1532" s="30" t="s">
        <v>25</v>
      </c>
      <c r="D1532" s="31"/>
      <c r="E1532" s="31"/>
      <c r="F1532" s="31"/>
      <c r="G1532" s="31"/>
      <c r="H1532" s="31"/>
      <c r="I1532" s="31"/>
      <c r="J1532" s="31"/>
      <c r="K1532" s="31"/>
      <c r="L1532" s="31"/>
      <c r="M1532" s="31"/>
      <c r="N1532" s="31"/>
      <c r="O1532" s="31"/>
      <c r="P1532" s="32"/>
      <c r="Q1532" s="23"/>
      <c r="R1532" s="33" t="s">
        <v>20</v>
      </c>
      <c r="S1532" s="23"/>
      <c r="T1532" s="23" t="str">
        <f>IF(COUNTIF('[3]Correpondance  PREPA MARG'!A:A,'Prépa marge'!C1532)=0,IF(U1531="démarque connue (valeur)","",T1531),'Prépa marge'!C1532)</f>
        <v>PARAPHARMACIE</v>
      </c>
      <c r="U1532" s="23" t="str">
        <f t="shared" si="843"/>
        <v/>
      </c>
      <c r="V1532" t="str">
        <f>IF(U1532="","",IF(U1532="CA HT",SUMIF('[3]Correpondance  PREPA MARG'!A:A,'Prépa marge'!T1532,'[3]Correpondance  PREPA MARG'!CO:CO),""))</f>
        <v/>
      </c>
      <c r="W1532" t="str">
        <f t="shared" si="839"/>
        <v/>
      </c>
      <c r="X1532" t="str">
        <f>IF(U1532="","",IF(AND(U1532="Marge ABACO (valeur)",X1526=""),SUMIF('[3]Correpondance  PREPA MARG'!A:A,'Prépa marge'!T1532,'[3]Correpondance  PREPA MARG'!DB:DB),""))</f>
        <v/>
      </c>
      <c r="Y1532" t="str">
        <f>IF(U1532="","",IF(U1532="Frais accessoires",SUMIF('[3]Correpondance  PREPA MARG'!A:A,'Prépa marge'!T1532,'[3]Correpondance  PREPA MARG'!AO:AO),""))</f>
        <v/>
      </c>
      <c r="Z1532" t="str">
        <f>IF(U1532="","",IF(U1532="Cotisation Centrale",SUMIF('[3]Correpondance  PREPA MARG'!A:A,'Prépa marge'!T1532,'[3]Correpondance  PREPA MARG'!BO:BO),""))</f>
        <v/>
      </c>
      <c r="AA1532" t="str">
        <f>IF(U1532="","",IF(U1532="CA HT REEL",SUMIF('[3]Correpondance  PREPA MARG'!A:A,'Prépa marge'!T1532,'[3]Correpondance  PREPA MARG'!AB:AB),""))</f>
        <v/>
      </c>
      <c r="AB1532" t="str">
        <f>IF(U1532="","",IF(U1532="CAMV REEL",SUMIF('[3]Correpondance  PREPA MARG'!A:A,'Prépa marge'!T1532,'[3]Correpondance  PREPA MARG'!BB:BB),""))</f>
        <v/>
      </c>
      <c r="AC1532" t="str">
        <f>IF(U1532="","",IF(U1532="démarque connue (valeur)",SUMIF('[3]Correpondance  PREPA MARG'!A:A,'Prépa marge'!T1532,'[3]Correpondance  PREPA MARG'!DO:DO),""))</f>
        <v/>
      </c>
      <c r="AD1532" s="2" t="str">
        <f t="shared" si="842"/>
        <v/>
      </c>
      <c r="AF1532" t="s">
        <v>20</v>
      </c>
    </row>
    <row r="1533" spans="1:32">
      <c r="A1533" s="23"/>
      <c r="B1533" s="23"/>
      <c r="C1533" s="69" t="s">
        <v>5</v>
      </c>
      <c r="D1533" s="35"/>
      <c r="E1533" s="36"/>
      <c r="F1533" s="36"/>
      <c r="G1533" s="36"/>
      <c r="H1533" s="36"/>
      <c r="I1533" s="36"/>
      <c r="J1533" s="55"/>
      <c r="K1533" s="55"/>
      <c r="L1533" s="55"/>
      <c r="M1533" s="55"/>
      <c r="N1533" s="55"/>
      <c r="O1533" s="70"/>
      <c r="P1533" s="38">
        <f>SUM(D1533:O1533)</f>
        <v>0</v>
      </c>
      <c r="Q1533" s="23"/>
      <c r="R1533" s="39">
        <v>42354.260000000009</v>
      </c>
      <c r="S1533" s="23"/>
      <c r="T1533" s="23" t="str">
        <f>IF(COUNTIF('[3]Correpondance  PREPA MARG'!A:A,'Prépa marge'!C1533)=0,IF(U1532="démarque connue (valeur)","",T1532),'Prépa marge'!C1533)</f>
        <v>PARAPHARMACIE</v>
      </c>
      <c r="U1533" s="23" t="str">
        <f t="shared" si="843"/>
        <v>CA HT REEL</v>
      </c>
      <c r="V1533" t="str">
        <f>IF(U1533="","",IF(U1533="CA HT",SUMIF('[3]Correpondance  PREPA MARG'!A:A,'Prépa marge'!T1533,'[3]Correpondance  PREPA MARG'!CO:CO),""))</f>
        <v/>
      </c>
      <c r="W1533" t="str">
        <f t="shared" si="839"/>
        <v/>
      </c>
      <c r="X1533" t="str">
        <f>IF(U1533="","",IF(AND(U1533="Marge ABACO (valeur)",X1527=""),SUMIF('[3]Correpondance  PREPA MARG'!A:A,'Prépa marge'!T1533,'[3]Correpondance  PREPA MARG'!DB:DB),""))</f>
        <v/>
      </c>
      <c r="Y1533" t="str">
        <f>IF(U1533="","",IF(U1533="Frais accessoires",SUMIF('[3]Correpondance  PREPA MARG'!A:A,'Prépa marge'!T1533,'[3]Correpondance  PREPA MARG'!AO:AO),""))</f>
        <v/>
      </c>
      <c r="Z1533" t="str">
        <f>IF(U1533="","",IF(U1533="Cotisation Centrale",SUMIF('[3]Correpondance  PREPA MARG'!A:A,'Prépa marge'!T1533,'[3]Correpondance  PREPA MARG'!BO:BO),""))</f>
        <v/>
      </c>
      <c r="AA1533">
        <f ca="1">IF(U1533="","",IF(U1533="CA HT REEL",SUMIF('[3]Correpondance  PREPA MARG'!A:A,'Prépa marge'!T1533,'[3]Correpondance  PREPA MARG'!AB:AB),""))</f>
        <v>0</v>
      </c>
      <c r="AB1533" t="str">
        <f>IF(U1533="","",IF(U1533="CAMV REEL",SUMIF('[3]Correpondance  PREPA MARG'!A:A,'Prépa marge'!T1533,'[3]Correpondance  PREPA MARG'!BB:BB),""))</f>
        <v/>
      </c>
      <c r="AC1533" t="str">
        <f>IF(U1533="","",IF(U1533="démarque connue (valeur)",SUMIF('[3]Correpondance  PREPA MARG'!A:A,'Prépa marge'!T1533,'[3]Correpondance  PREPA MARG'!DO:DO),""))</f>
        <v/>
      </c>
      <c r="AD1533" s="2" t="str">
        <f t="shared" ca="1" si="842"/>
        <v/>
      </c>
      <c r="AF1533">
        <v>44905.719999999994</v>
      </c>
    </row>
    <row r="1534" spans="1:32" ht="15.75" thickBot="1">
      <c r="A1534" s="23"/>
      <c r="B1534" s="23"/>
      <c r="C1534" s="58" t="s">
        <v>6</v>
      </c>
      <c r="D1534" s="41"/>
      <c r="E1534" s="42"/>
      <c r="F1534" s="42"/>
      <c r="G1534" s="42"/>
      <c r="H1534" s="42"/>
      <c r="I1534" s="42"/>
      <c r="J1534" s="71"/>
      <c r="K1534" s="71"/>
      <c r="L1534" s="71"/>
      <c r="M1534" s="71"/>
      <c r="N1534" s="71"/>
      <c r="O1534" s="72"/>
      <c r="P1534" s="56">
        <f>SUM(D1534:O1534)</f>
        <v>0</v>
      </c>
      <c r="Q1534" s="23"/>
      <c r="R1534" s="57">
        <v>29039.499999999884</v>
      </c>
      <c r="S1534" s="23"/>
      <c r="T1534" s="23" t="str">
        <f>IF(COUNTIF('[3]Correpondance  PREPA MARG'!A:A,'Prépa marge'!C1534)=0,IF(U1533="démarque connue (valeur)","",T1533),'Prépa marge'!C1534)</f>
        <v>PARAPHARMACIE</v>
      </c>
      <c r="U1534" s="23" t="str">
        <f t="shared" si="843"/>
        <v>CAMV REEL</v>
      </c>
      <c r="V1534" t="str">
        <f>IF(U1534="","",IF(U1534="CA HT",SUMIF('[3]Correpondance  PREPA MARG'!A:A,'Prépa marge'!T1534,'[3]Correpondance  PREPA MARG'!CO:CO),""))</f>
        <v/>
      </c>
      <c r="W1534" t="str">
        <f t="shared" si="839"/>
        <v/>
      </c>
      <c r="X1534" t="str">
        <f>IF(U1534="","",IF(AND(U1534="Marge ABACO (valeur)",X1528=""),SUMIF('[3]Correpondance  PREPA MARG'!A:A,'Prépa marge'!T1534,'[3]Correpondance  PREPA MARG'!DB:DB),""))</f>
        <v/>
      </c>
      <c r="Y1534" t="str">
        <f>IF(U1534="","",IF(U1534="Frais accessoires",SUMIF('[3]Correpondance  PREPA MARG'!A:A,'Prépa marge'!T1534,'[3]Correpondance  PREPA MARG'!AO:AO),""))</f>
        <v/>
      </c>
      <c r="Z1534" t="str">
        <f>IF(U1534="","",IF(U1534="Cotisation Centrale",SUMIF('[3]Correpondance  PREPA MARG'!A:A,'Prépa marge'!T1534,'[3]Correpondance  PREPA MARG'!BO:BO),""))</f>
        <v/>
      </c>
      <c r="AA1534" t="str">
        <f>IF(U1534="","",IF(U1534="CA HT REEL",SUMIF('[3]Correpondance  PREPA MARG'!A:A,'Prépa marge'!T1534,'[3]Correpondance  PREPA MARG'!AB:AB),""))</f>
        <v/>
      </c>
      <c r="AB1534">
        <f ca="1">IF(U1534="","",IF(U1534="CAMV REEL",SUMIF('[3]Correpondance  PREPA MARG'!A:A,'Prépa marge'!T1534,'[3]Correpondance  PREPA MARG'!BB:BB),""))</f>
        <v>0</v>
      </c>
      <c r="AC1534" t="str">
        <f>IF(U1534="","",IF(U1534="démarque connue (valeur)",SUMIF('[3]Correpondance  PREPA MARG'!A:A,'Prépa marge'!T1534,'[3]Correpondance  PREPA MARG'!DO:DO),""))</f>
        <v/>
      </c>
      <c r="AD1534" s="2" t="str">
        <f t="shared" ca="1" si="842"/>
        <v/>
      </c>
      <c r="AF1534">
        <v>36532.639999999999</v>
      </c>
    </row>
    <row r="1535" spans="1:32">
      <c r="A1535" s="23"/>
      <c r="B1535" s="23"/>
      <c r="C1535" s="59" t="s">
        <v>26</v>
      </c>
      <c r="D1535" s="73">
        <f t="shared" ref="D1535:L1535" si="870">D1533-D1534-D1525-D1526</f>
        <v>0</v>
      </c>
      <c r="E1535" s="73">
        <f t="shared" si="870"/>
        <v>0</v>
      </c>
      <c r="F1535" s="73">
        <f t="shared" si="870"/>
        <v>0</v>
      </c>
      <c r="G1535" s="73">
        <f t="shared" si="870"/>
        <v>0</v>
      </c>
      <c r="H1535" s="73">
        <f t="shared" si="870"/>
        <v>0</v>
      </c>
      <c r="I1535" s="73">
        <f t="shared" si="870"/>
        <v>0</v>
      </c>
      <c r="J1535" s="73">
        <f t="shared" si="870"/>
        <v>0</v>
      </c>
      <c r="K1535" s="73">
        <f t="shared" si="870"/>
        <v>0</v>
      </c>
      <c r="L1535" s="73">
        <f t="shared" si="870"/>
        <v>0</v>
      </c>
      <c r="M1535" s="73">
        <f>M1533-M1534-M1525-M1526</f>
        <v>0</v>
      </c>
      <c r="N1535" s="73">
        <f>N1533-N1534-N1525-N1526</f>
        <v>0</v>
      </c>
      <c r="O1535" s="73">
        <f>O1533-O1534-O1525-O1526</f>
        <v>0</v>
      </c>
      <c r="P1535" s="74">
        <f>SUM(D1535:O1535)</f>
        <v>0</v>
      </c>
      <c r="Q1535" s="23"/>
      <c r="R1535" s="57" t="s">
        <v>20</v>
      </c>
      <c r="S1535" s="23"/>
      <c r="T1535" s="23" t="str">
        <f>IF(COUNTIF('[3]Correpondance  PREPA MARG'!A:A,'Prépa marge'!C1535)=0,IF(U1534="démarque connue (valeur)","",T1534),'Prépa marge'!C1535)</f>
        <v>PARAPHARMACIE</v>
      </c>
      <c r="U1535" s="23" t="str">
        <f t="shared" si="843"/>
        <v/>
      </c>
      <c r="V1535" t="str">
        <f>IF(U1535="","",IF(U1535="CA HT",SUMIF('[3]Correpondance  PREPA MARG'!A:A,'Prépa marge'!T1535,'[3]Correpondance  PREPA MARG'!CO:CO),""))</f>
        <v/>
      </c>
      <c r="W1535" t="str">
        <f t="shared" si="839"/>
        <v/>
      </c>
      <c r="X1535" t="str">
        <f>IF(U1535="","",IF(AND(U1535="Marge ABACO (valeur)",X1529=""),SUMIF('[3]Correpondance  PREPA MARG'!A:A,'Prépa marge'!T1535,'[3]Correpondance  PREPA MARG'!DB:DB),""))</f>
        <v/>
      </c>
      <c r="Y1535" t="str">
        <f>IF(U1535="","",IF(U1535="Frais accessoires",SUMIF('[3]Correpondance  PREPA MARG'!A:A,'Prépa marge'!T1535,'[3]Correpondance  PREPA MARG'!AO:AO),""))</f>
        <v/>
      </c>
      <c r="Z1535" t="str">
        <f>IF(U1535="","",IF(U1535="Cotisation Centrale",SUMIF('[3]Correpondance  PREPA MARG'!A:A,'Prépa marge'!T1535,'[3]Correpondance  PREPA MARG'!BO:BO),""))</f>
        <v/>
      </c>
      <c r="AA1535" t="str">
        <f>IF(U1535="","",IF(U1535="CA HT REEL",SUMIF('[3]Correpondance  PREPA MARG'!A:A,'Prépa marge'!T1535,'[3]Correpondance  PREPA MARG'!AB:AB),""))</f>
        <v/>
      </c>
      <c r="AB1535" t="str">
        <f>IF(U1535="","",IF(U1535="CAMV REEL",SUMIF('[3]Correpondance  PREPA MARG'!A:A,'Prépa marge'!T1535,'[3]Correpondance  PREPA MARG'!BB:BB),""))</f>
        <v/>
      </c>
      <c r="AC1535" t="str">
        <f>IF(U1535="","",IF(U1535="démarque connue (valeur)",SUMIF('[3]Correpondance  PREPA MARG'!A:A,'Prépa marge'!T1535,'[3]Correpondance  PREPA MARG'!DO:DO),""))</f>
        <v/>
      </c>
      <c r="AD1535" s="2" t="str">
        <f t="shared" si="842"/>
        <v/>
      </c>
      <c r="AF1535" t="s">
        <v>20</v>
      </c>
    </row>
    <row r="1536" spans="1:32">
      <c r="A1536" s="23"/>
      <c r="B1536" s="23"/>
      <c r="C1536" s="50" t="s">
        <v>27</v>
      </c>
      <c r="D1536" s="67" t="str">
        <f t="shared" ref="D1536:L1536" si="871">IF(D1558="ABACO","     néant",IF(D1521=0,0,D1535/D1533))</f>
        <v xml:space="preserve">     néant</v>
      </c>
      <c r="E1536" s="67" t="str">
        <f t="shared" si="871"/>
        <v xml:space="preserve">     néant</v>
      </c>
      <c r="F1536" s="67" t="str">
        <f t="shared" si="871"/>
        <v xml:space="preserve">     néant</v>
      </c>
      <c r="G1536" s="67" t="str">
        <f t="shared" si="871"/>
        <v xml:space="preserve">     néant</v>
      </c>
      <c r="H1536" s="67" t="str">
        <f t="shared" si="871"/>
        <v xml:space="preserve">     néant</v>
      </c>
      <c r="I1536" s="67">
        <f t="shared" si="871"/>
        <v>0</v>
      </c>
      <c r="J1536" s="67" t="str">
        <f t="shared" si="871"/>
        <v xml:space="preserve">     néant</v>
      </c>
      <c r="K1536" s="67" t="str">
        <f t="shared" si="871"/>
        <v xml:space="preserve">     néant</v>
      </c>
      <c r="L1536" s="67">
        <f t="shared" si="871"/>
        <v>0</v>
      </c>
      <c r="M1536" s="67" t="str">
        <f>IF(M1558="ABACO","     néant",IF(M1521=0,0,M1535/M1533))</f>
        <v xml:space="preserve">     néant</v>
      </c>
      <c r="N1536" s="67" t="str">
        <f>IF(N1558="ABACO","     néant",IF(N1521=0,0,N1535/N1533))</f>
        <v xml:space="preserve">     néant</v>
      </c>
      <c r="O1536" s="67">
        <f>IF(O1558="ABACO","     néant",IF(O1521=0,0,O1535/O1533))</f>
        <v>0</v>
      </c>
      <c r="P1536" s="67">
        <f>IF(P1558="ABACO","     néant",IF(P1521=0,0,P1535/P1533))</f>
        <v>0</v>
      </c>
      <c r="Q1536" s="23"/>
      <c r="R1536" s="68" t="s">
        <v>20</v>
      </c>
      <c r="S1536" s="23"/>
      <c r="T1536" s="23" t="str">
        <f>IF(COUNTIF('[3]Correpondance  PREPA MARG'!A:A,'Prépa marge'!C1536)=0,IF(U1535="démarque connue (valeur)","",T1535),'Prépa marge'!C1536)</f>
        <v>PARAPHARMACIE</v>
      </c>
      <c r="U1536" s="23" t="str">
        <f t="shared" si="843"/>
        <v/>
      </c>
      <c r="V1536" t="str">
        <f>IF(U1536="","",IF(U1536="CA HT",SUMIF('[3]Correpondance  PREPA MARG'!A:A,'Prépa marge'!T1536,'[3]Correpondance  PREPA MARG'!CO:CO),""))</f>
        <v/>
      </c>
      <c r="W1536" t="str">
        <f t="shared" si="839"/>
        <v/>
      </c>
      <c r="X1536" t="str">
        <f>IF(U1536="","",IF(AND(U1536="Marge ABACO (valeur)",X1530=""),SUMIF('[3]Correpondance  PREPA MARG'!A:A,'Prépa marge'!T1536,'[3]Correpondance  PREPA MARG'!DB:DB),""))</f>
        <v/>
      </c>
      <c r="Y1536" t="str">
        <f>IF(U1536="","",IF(U1536="Frais accessoires",SUMIF('[3]Correpondance  PREPA MARG'!A:A,'Prépa marge'!T1536,'[3]Correpondance  PREPA MARG'!AO:AO),""))</f>
        <v/>
      </c>
      <c r="Z1536" t="str">
        <f>IF(U1536="","",IF(U1536="Cotisation Centrale",SUMIF('[3]Correpondance  PREPA MARG'!A:A,'Prépa marge'!T1536,'[3]Correpondance  PREPA MARG'!BO:BO),""))</f>
        <v/>
      </c>
      <c r="AA1536" t="str">
        <f>IF(U1536="","",IF(U1536="CA HT REEL",SUMIF('[3]Correpondance  PREPA MARG'!A:A,'Prépa marge'!T1536,'[3]Correpondance  PREPA MARG'!AB:AB),""))</f>
        <v/>
      </c>
      <c r="AB1536" t="str">
        <f>IF(U1536="","",IF(U1536="CAMV REEL",SUMIF('[3]Correpondance  PREPA MARG'!A:A,'Prépa marge'!T1536,'[3]Correpondance  PREPA MARG'!BB:BB),""))</f>
        <v/>
      </c>
      <c r="AC1536" t="str">
        <f>IF(U1536="","",IF(U1536="démarque connue (valeur)",SUMIF('[3]Correpondance  PREPA MARG'!A:A,'Prépa marge'!T1536,'[3]Correpondance  PREPA MARG'!DO:DO),""))</f>
        <v/>
      </c>
      <c r="AD1536" s="2" t="str">
        <f t="shared" si="842"/>
        <v/>
      </c>
      <c r="AF1536" t="s">
        <v>20</v>
      </c>
    </row>
    <row r="1537" spans="1:32">
      <c r="A1537" s="23"/>
      <c r="B1537" s="23"/>
      <c r="C1537" s="23"/>
      <c r="D1537" s="23"/>
      <c r="E1537" s="23"/>
      <c r="F1537" s="23"/>
      <c r="G1537" s="23"/>
      <c r="H1537" s="23"/>
      <c r="I1537" s="23"/>
      <c r="J1537" s="23"/>
      <c r="K1537" s="23"/>
      <c r="L1537" s="23"/>
      <c r="M1537" s="23"/>
      <c r="N1537" s="23"/>
      <c r="O1537" s="23"/>
      <c r="P1537" s="23"/>
      <c r="Q1537" s="23"/>
      <c r="R1537" s="29" t="s">
        <v>20</v>
      </c>
      <c r="S1537" s="23"/>
      <c r="T1537" s="23" t="str">
        <f>IF(COUNTIF('[3]Correpondance  PREPA MARG'!A:A,'Prépa marge'!C1537)=0,IF(U1536="démarque connue (valeur)","",T1536),'Prépa marge'!C1537)</f>
        <v>PARAPHARMACIE</v>
      </c>
      <c r="U1537" s="23" t="str">
        <f t="shared" si="843"/>
        <v/>
      </c>
      <c r="V1537" t="str">
        <f>IF(U1537="","",IF(U1537="CA HT",SUMIF('[3]Correpondance  PREPA MARG'!A:A,'Prépa marge'!T1537,'[3]Correpondance  PREPA MARG'!CO:CO),""))</f>
        <v/>
      </c>
      <c r="W1537" t="str">
        <f t="shared" si="839"/>
        <v/>
      </c>
      <c r="X1537" t="str">
        <f>IF(U1537="","",IF(AND(U1537="Marge ABACO (valeur)",X1531=""),SUMIF('[3]Correpondance  PREPA MARG'!A:A,'Prépa marge'!T1537,'[3]Correpondance  PREPA MARG'!DB:DB),""))</f>
        <v/>
      </c>
      <c r="Y1537" t="str">
        <f>IF(U1537="","",IF(U1537="Frais accessoires",SUMIF('[3]Correpondance  PREPA MARG'!A:A,'Prépa marge'!T1537,'[3]Correpondance  PREPA MARG'!AO:AO),""))</f>
        <v/>
      </c>
      <c r="Z1537" t="str">
        <f>IF(U1537="","",IF(U1537="Cotisation Centrale",SUMIF('[3]Correpondance  PREPA MARG'!A:A,'Prépa marge'!T1537,'[3]Correpondance  PREPA MARG'!BO:BO),""))</f>
        <v/>
      </c>
      <c r="AA1537" t="str">
        <f>IF(U1537="","",IF(U1537="CA HT REEL",SUMIF('[3]Correpondance  PREPA MARG'!A:A,'Prépa marge'!T1537,'[3]Correpondance  PREPA MARG'!AB:AB),""))</f>
        <v/>
      </c>
      <c r="AB1537" t="str">
        <f>IF(U1537="","",IF(U1537="CAMV REEL",SUMIF('[3]Correpondance  PREPA MARG'!A:A,'Prépa marge'!T1537,'[3]Correpondance  PREPA MARG'!BB:BB),""))</f>
        <v/>
      </c>
      <c r="AC1537" t="str">
        <f>IF(U1537="","",IF(U1537="démarque connue (valeur)",SUMIF('[3]Correpondance  PREPA MARG'!A:A,'Prépa marge'!T1537,'[3]Correpondance  PREPA MARG'!DO:DO),""))</f>
        <v/>
      </c>
      <c r="AD1537" s="2" t="str">
        <f t="shared" si="842"/>
        <v/>
      </c>
      <c r="AF1537" t="s">
        <v>20</v>
      </c>
    </row>
    <row r="1538" spans="1:32">
      <c r="A1538" s="23"/>
      <c r="B1538" s="23"/>
      <c r="C1538" s="75" t="s">
        <v>28</v>
      </c>
      <c r="D1538" s="76" t="str">
        <f t="shared" ref="D1538:L1538" si="872">IF(D1558="ABACO","       NA",D1530-D1536)</f>
        <v xml:space="preserve">       NA</v>
      </c>
      <c r="E1538" s="76" t="str">
        <f t="shared" si="872"/>
        <v xml:space="preserve">       NA</v>
      </c>
      <c r="F1538" s="76" t="str">
        <f t="shared" si="872"/>
        <v xml:space="preserve">       NA</v>
      </c>
      <c r="G1538" s="76" t="str">
        <f t="shared" si="872"/>
        <v xml:space="preserve">       NA</v>
      </c>
      <c r="H1538" s="76" t="str">
        <f t="shared" si="872"/>
        <v xml:space="preserve">       NA</v>
      </c>
      <c r="I1538" s="76">
        <f t="shared" si="872"/>
        <v>0</v>
      </c>
      <c r="J1538" s="76" t="str">
        <f t="shared" si="872"/>
        <v xml:space="preserve">       NA</v>
      </c>
      <c r="K1538" s="76" t="str">
        <f t="shared" si="872"/>
        <v xml:space="preserve">       NA</v>
      </c>
      <c r="L1538" s="76">
        <f t="shared" si="872"/>
        <v>0</v>
      </c>
      <c r="M1538" s="76" t="str">
        <f>IF(M1558="ABACO","       NA",M1530-M1536)</f>
        <v xml:space="preserve">       NA</v>
      </c>
      <c r="N1538" s="76" t="str">
        <f>IF(N1558="ABACO","       NA",N1530-N1536)</f>
        <v xml:space="preserve">       NA</v>
      </c>
      <c r="O1538" s="76">
        <f>IF(O1558="ABACO","       NA",O1530-O1536)</f>
        <v>0</v>
      </c>
      <c r="P1538" s="76">
        <f>IF(P1558="ABACO","       NA",P1530-P1536)</f>
        <v>0</v>
      </c>
      <c r="Q1538" s="23"/>
      <c r="R1538" s="77" t="s">
        <v>20</v>
      </c>
      <c r="S1538" s="23"/>
      <c r="T1538" s="23" t="str">
        <f>IF(COUNTIF('[3]Correpondance  PREPA MARG'!A:A,'Prépa marge'!C1538)=0,IF(U1537="démarque connue (valeur)","",T1537),'Prépa marge'!C1538)</f>
        <v>PARAPHARMACIE</v>
      </c>
      <c r="U1538" s="23" t="str">
        <f t="shared" si="843"/>
        <v/>
      </c>
      <c r="V1538" t="str">
        <f>IF(U1538="","",IF(U1538="CA HT",SUMIF('[3]Correpondance  PREPA MARG'!A:A,'Prépa marge'!T1538,'[3]Correpondance  PREPA MARG'!CO:CO),""))</f>
        <v/>
      </c>
      <c r="W1538" t="str">
        <f t="shared" si="839"/>
        <v/>
      </c>
      <c r="X1538" t="str">
        <f>IF(U1538="","",IF(AND(U1538="Marge ABACO (valeur)",X1532=""),SUMIF('[3]Correpondance  PREPA MARG'!A:A,'Prépa marge'!T1538,'[3]Correpondance  PREPA MARG'!DB:DB),""))</f>
        <v/>
      </c>
      <c r="Y1538" t="str">
        <f>IF(U1538="","",IF(U1538="Frais accessoires",SUMIF('[3]Correpondance  PREPA MARG'!A:A,'Prépa marge'!T1538,'[3]Correpondance  PREPA MARG'!AO:AO),""))</f>
        <v/>
      </c>
      <c r="Z1538" t="str">
        <f>IF(U1538="","",IF(U1538="Cotisation Centrale",SUMIF('[3]Correpondance  PREPA MARG'!A:A,'Prépa marge'!T1538,'[3]Correpondance  PREPA MARG'!BO:BO),""))</f>
        <v/>
      </c>
      <c r="AA1538" t="str">
        <f>IF(U1538="","",IF(U1538="CA HT REEL",SUMIF('[3]Correpondance  PREPA MARG'!A:A,'Prépa marge'!T1538,'[3]Correpondance  PREPA MARG'!AB:AB),""))</f>
        <v/>
      </c>
      <c r="AB1538" t="str">
        <f>IF(U1538="","",IF(U1538="CAMV REEL",SUMIF('[3]Correpondance  PREPA MARG'!A:A,'Prépa marge'!T1538,'[3]Correpondance  PREPA MARG'!BB:BB),""))</f>
        <v/>
      </c>
      <c r="AC1538" t="str">
        <f>IF(U1538="","",IF(U1538="démarque connue (valeur)",SUMIF('[3]Correpondance  PREPA MARG'!A:A,'Prépa marge'!T1538,'[3]Correpondance  PREPA MARG'!DO:DO),""))</f>
        <v/>
      </c>
      <c r="AD1538" s="2" t="str">
        <f t="shared" si="842"/>
        <v/>
      </c>
      <c r="AF1538" t="s">
        <v>20</v>
      </c>
    </row>
    <row r="1539" spans="1:32">
      <c r="A1539" s="23"/>
      <c r="B1539" s="23"/>
      <c r="C1539" s="23"/>
      <c r="D1539" s="23"/>
      <c r="E1539" s="23"/>
      <c r="F1539" s="23"/>
      <c r="G1539" s="23"/>
      <c r="H1539" s="23"/>
      <c r="I1539" s="23"/>
      <c r="J1539" s="23"/>
      <c r="K1539" s="23"/>
      <c r="L1539" s="23"/>
      <c r="M1539" s="23"/>
      <c r="N1539" s="23"/>
      <c r="O1539" s="23"/>
      <c r="P1539" s="23"/>
      <c r="Q1539" s="23"/>
      <c r="R1539" s="29" t="s">
        <v>20</v>
      </c>
      <c r="S1539" s="23"/>
      <c r="T1539" s="23" t="str">
        <f>IF(COUNTIF('[3]Correpondance  PREPA MARG'!A:A,'Prépa marge'!C1539)=0,IF(U1538="démarque connue (valeur)","",T1538),'Prépa marge'!C1539)</f>
        <v>PARAPHARMACIE</v>
      </c>
      <c r="U1539" s="23" t="str">
        <f t="shared" si="843"/>
        <v/>
      </c>
      <c r="V1539" t="str">
        <f>IF(U1539="","",IF(U1539="CA HT",SUMIF('[3]Correpondance  PREPA MARG'!A:A,'Prépa marge'!T1539,'[3]Correpondance  PREPA MARG'!CO:CO),""))</f>
        <v/>
      </c>
      <c r="W1539" t="str">
        <f t="shared" si="839"/>
        <v/>
      </c>
      <c r="X1539" t="str">
        <f>IF(U1539="","",IF(AND(U1539="Marge ABACO (valeur)",X1533=""),SUMIF('[3]Correpondance  PREPA MARG'!A:A,'Prépa marge'!T1539,'[3]Correpondance  PREPA MARG'!DB:DB),""))</f>
        <v/>
      </c>
      <c r="Y1539" t="str">
        <f>IF(U1539="","",IF(U1539="Frais accessoires",SUMIF('[3]Correpondance  PREPA MARG'!A:A,'Prépa marge'!T1539,'[3]Correpondance  PREPA MARG'!AO:AO),""))</f>
        <v/>
      </c>
      <c r="Z1539" t="str">
        <f>IF(U1539="","",IF(U1539="Cotisation Centrale",SUMIF('[3]Correpondance  PREPA MARG'!A:A,'Prépa marge'!T1539,'[3]Correpondance  PREPA MARG'!BO:BO),""))</f>
        <v/>
      </c>
      <c r="AA1539" t="str">
        <f>IF(U1539="","",IF(U1539="CA HT REEL",SUMIF('[3]Correpondance  PREPA MARG'!A:A,'Prépa marge'!T1539,'[3]Correpondance  PREPA MARG'!AB:AB),""))</f>
        <v/>
      </c>
      <c r="AB1539" t="str">
        <f>IF(U1539="","",IF(U1539="CAMV REEL",SUMIF('[3]Correpondance  PREPA MARG'!A:A,'Prépa marge'!T1539,'[3]Correpondance  PREPA MARG'!BB:BB),""))</f>
        <v/>
      </c>
      <c r="AC1539" t="str">
        <f>IF(U1539="","",IF(U1539="démarque connue (valeur)",SUMIF('[3]Correpondance  PREPA MARG'!A:A,'Prépa marge'!T1539,'[3]Correpondance  PREPA MARG'!DO:DO),""))</f>
        <v/>
      </c>
      <c r="AD1539" s="2" t="str">
        <f t="shared" si="842"/>
        <v/>
      </c>
      <c r="AF1539" t="s">
        <v>20</v>
      </c>
    </row>
    <row r="1540" spans="1:32" ht="15.75" thickBot="1">
      <c r="A1540" s="23"/>
      <c r="B1540" s="23"/>
      <c r="C1540" s="30" t="s">
        <v>29</v>
      </c>
      <c r="D1540" s="31"/>
      <c r="E1540" s="31"/>
      <c r="F1540" s="31"/>
      <c r="G1540" s="31"/>
      <c r="H1540" s="31"/>
      <c r="I1540" s="31"/>
      <c r="J1540" s="31"/>
      <c r="K1540" s="31"/>
      <c r="L1540" s="31"/>
      <c r="M1540" s="31"/>
      <c r="N1540" s="31"/>
      <c r="O1540" s="31"/>
      <c r="P1540" s="32"/>
      <c r="Q1540" s="23"/>
      <c r="R1540" s="33" t="s">
        <v>20</v>
      </c>
      <c r="S1540" s="23"/>
      <c r="T1540" s="23" t="str">
        <f>IF(COUNTIF('[3]Correpondance  PREPA MARG'!A:A,'Prépa marge'!C1540)=0,IF(U1539="démarque connue (valeur)","",T1539),'Prépa marge'!C1540)</f>
        <v>PARAPHARMACIE</v>
      </c>
      <c r="U1540" s="23" t="str">
        <f t="shared" si="843"/>
        <v/>
      </c>
      <c r="V1540" t="str">
        <f>IF(U1540="","",IF(U1540="CA HT",SUMIF('[3]Correpondance  PREPA MARG'!A:A,'Prépa marge'!T1540,'[3]Correpondance  PREPA MARG'!CO:CO),""))</f>
        <v/>
      </c>
      <c r="W1540" t="str">
        <f t="shared" si="839"/>
        <v/>
      </c>
      <c r="X1540" t="str">
        <f>IF(U1540="","",IF(AND(U1540="Marge ABACO (valeur)",X1534=""),SUMIF('[3]Correpondance  PREPA MARG'!A:A,'Prépa marge'!T1540,'[3]Correpondance  PREPA MARG'!DB:DB),""))</f>
        <v/>
      </c>
      <c r="Y1540" t="str">
        <f>IF(U1540="","",IF(U1540="Frais accessoires",SUMIF('[3]Correpondance  PREPA MARG'!A:A,'Prépa marge'!T1540,'[3]Correpondance  PREPA MARG'!AO:AO),""))</f>
        <v/>
      </c>
      <c r="Z1540" t="str">
        <f>IF(U1540="","",IF(U1540="Cotisation Centrale",SUMIF('[3]Correpondance  PREPA MARG'!A:A,'Prépa marge'!T1540,'[3]Correpondance  PREPA MARG'!BO:BO),""))</f>
        <v/>
      </c>
      <c r="AA1540" t="str">
        <f>IF(U1540="","",IF(U1540="CA HT REEL",SUMIF('[3]Correpondance  PREPA MARG'!A:A,'Prépa marge'!T1540,'[3]Correpondance  PREPA MARG'!AB:AB),""))</f>
        <v/>
      </c>
      <c r="AB1540" t="str">
        <f>IF(U1540="","",IF(U1540="CAMV REEL",SUMIF('[3]Correpondance  PREPA MARG'!A:A,'Prépa marge'!T1540,'[3]Correpondance  PREPA MARG'!BB:BB),""))</f>
        <v/>
      </c>
      <c r="AC1540" t="str">
        <f>IF(U1540="","",IF(U1540="démarque connue (valeur)",SUMIF('[3]Correpondance  PREPA MARG'!A:A,'Prépa marge'!T1540,'[3]Correpondance  PREPA MARG'!DO:DO),""))</f>
        <v/>
      </c>
      <c r="AD1540" s="2" t="str">
        <f t="shared" si="842"/>
        <v/>
      </c>
      <c r="AF1540" t="s">
        <v>20</v>
      </c>
    </row>
    <row r="1541" spans="1:32" ht="15.75" thickBot="1">
      <c r="A1541" s="23"/>
      <c r="B1541" s="23"/>
      <c r="C1541" s="54" t="s">
        <v>7</v>
      </c>
      <c r="D1541" s="78"/>
      <c r="E1541" s="79"/>
      <c r="F1541" s="79"/>
      <c r="G1541" s="79"/>
      <c r="H1541" s="79"/>
      <c r="I1541" s="79"/>
      <c r="J1541" s="79"/>
      <c r="K1541" s="79"/>
      <c r="L1541" s="79"/>
      <c r="M1541" s="79"/>
      <c r="N1541" s="79"/>
      <c r="O1541" s="80"/>
      <c r="P1541" s="44">
        <f>SUM(D1541:O1541)</f>
        <v>0</v>
      </c>
      <c r="Q1541" s="23"/>
      <c r="R1541" s="45">
        <v>939</v>
      </c>
      <c r="S1541" s="23"/>
      <c r="T1541" s="23" t="str">
        <f>IF(COUNTIF('[3]Correpondance  PREPA MARG'!A:A,'Prépa marge'!C1541)=0,IF(U1540="démarque connue (valeur)","",T1540),'Prépa marge'!C1541)</f>
        <v>PARAPHARMACIE</v>
      </c>
      <c r="U1541" s="23" t="str">
        <f t="shared" si="843"/>
        <v>démarque connue (valeur)</v>
      </c>
      <c r="V1541" t="str">
        <f>IF(U1541="","",IF(U1541="CA HT",SUMIF('[3]Correpondance  PREPA MARG'!A:A,'Prépa marge'!T1541,'[3]Correpondance  PREPA MARG'!CO:CO),""))</f>
        <v/>
      </c>
      <c r="W1541" t="str">
        <f t="shared" si="839"/>
        <v/>
      </c>
      <c r="X1541" t="str">
        <f>IF(U1541="","",IF(AND(U1541="Marge ABACO (valeur)",X1535=""),SUMIF('[3]Correpondance  PREPA MARG'!A:A,'Prépa marge'!T1541,'[3]Correpondance  PREPA MARG'!DB:DB),""))</f>
        <v/>
      </c>
      <c r="Y1541" t="str">
        <f>IF(U1541="","",IF(U1541="Frais accessoires",SUMIF('[3]Correpondance  PREPA MARG'!A:A,'Prépa marge'!T1541,'[3]Correpondance  PREPA MARG'!AO:AO),""))</f>
        <v/>
      </c>
      <c r="Z1541" t="str">
        <f>IF(U1541="","",IF(U1541="Cotisation Centrale",SUMIF('[3]Correpondance  PREPA MARG'!A:A,'Prépa marge'!T1541,'[3]Correpondance  PREPA MARG'!BO:BO),""))</f>
        <v/>
      </c>
      <c r="AA1541" t="str">
        <f>IF(U1541="","",IF(U1541="CA HT REEL",SUMIF('[3]Correpondance  PREPA MARG'!A:A,'Prépa marge'!T1541,'[3]Correpondance  PREPA MARG'!AB:AB),""))</f>
        <v/>
      </c>
      <c r="AB1541" t="str">
        <f>IF(U1541="","",IF(U1541="CAMV REEL",SUMIF('[3]Correpondance  PREPA MARG'!A:A,'Prépa marge'!T1541,'[3]Correpondance  PREPA MARG'!BB:BB),""))</f>
        <v/>
      </c>
      <c r="AC1541">
        <f ca="1">IF(U1541="","",IF(U1541="démarque connue (valeur)",SUMIF('[3]Correpondance  PREPA MARG'!A:A,'Prépa marge'!T1541,'[3]Correpondance  PREPA MARG'!DO:DO),""))</f>
        <v>0</v>
      </c>
      <c r="AD1541" s="2" t="str">
        <f t="shared" ca="1" si="842"/>
        <v/>
      </c>
      <c r="AF1541">
        <v>474</v>
      </c>
    </row>
    <row r="1542" spans="1:32" ht="15.75" thickBot="1">
      <c r="A1542" s="23"/>
      <c r="B1542" s="23"/>
      <c r="C1542" s="59" t="s">
        <v>30</v>
      </c>
      <c r="D1542" s="81">
        <f t="shared" ref="D1542:L1542" si="873">IF(D1533=0,0,D1541/D1533)</f>
        <v>0</v>
      </c>
      <c r="E1542" s="81">
        <f t="shared" si="873"/>
        <v>0</v>
      </c>
      <c r="F1542" s="81">
        <f t="shared" si="873"/>
        <v>0</v>
      </c>
      <c r="G1542" s="81">
        <f t="shared" si="873"/>
        <v>0</v>
      </c>
      <c r="H1542" s="81">
        <f t="shared" si="873"/>
        <v>0</v>
      </c>
      <c r="I1542" s="81">
        <f t="shared" si="873"/>
        <v>0</v>
      </c>
      <c r="J1542" s="81">
        <f t="shared" si="873"/>
        <v>0</v>
      </c>
      <c r="K1542" s="81">
        <f t="shared" si="873"/>
        <v>0</v>
      </c>
      <c r="L1542" s="81">
        <f t="shared" si="873"/>
        <v>0</v>
      </c>
      <c r="M1542" s="81">
        <f>IF(M1533=0,0,M1541/M1533)</f>
        <v>0</v>
      </c>
      <c r="N1542" s="81">
        <f>IF(N1533=0,0,N1541/N1533)</f>
        <v>0</v>
      </c>
      <c r="O1542" s="81">
        <f>IF(O1533=0,0,O1541/O1533)</f>
        <v>0</v>
      </c>
      <c r="P1542" s="82">
        <f>IF(P1533=0,0,P1541/P1533)</f>
        <v>0</v>
      </c>
      <c r="Q1542" s="23"/>
      <c r="R1542" s="83" t="s">
        <v>20</v>
      </c>
      <c r="S1542" s="23"/>
      <c r="T1542" s="23" t="str">
        <f>IF(COUNTIF('[3]Correpondance  PREPA MARG'!A:A,'Prépa marge'!C1542)=0,IF(U1541="démarque connue (valeur)","",T1541),'Prépa marge'!C1542)</f>
        <v/>
      </c>
      <c r="U1542" s="23" t="str">
        <f t="shared" si="843"/>
        <v/>
      </c>
      <c r="V1542" t="str">
        <f>IF(U1542="","",IF(U1542="CA HT",SUMIF('[3]Correpondance  PREPA MARG'!A:A,'Prépa marge'!T1542,'[3]Correpondance  PREPA MARG'!CO:CO),""))</f>
        <v/>
      </c>
      <c r="W1542" t="str">
        <f t="shared" si="839"/>
        <v/>
      </c>
      <c r="X1542" t="str">
        <f>IF(U1542="","",IF(AND(U1542="Marge ABACO (valeur)",X1536=""),SUMIF('[3]Correpondance  PREPA MARG'!A:A,'Prépa marge'!T1542,'[3]Correpondance  PREPA MARG'!DB:DB),""))</f>
        <v/>
      </c>
      <c r="Y1542" t="str">
        <f>IF(U1542="","",IF(U1542="Frais accessoires",SUMIF('[3]Correpondance  PREPA MARG'!A:A,'Prépa marge'!T1542,'[3]Correpondance  PREPA MARG'!AO:AO),""))</f>
        <v/>
      </c>
      <c r="Z1542" t="str">
        <f>IF(U1542="","",IF(U1542="Cotisation Centrale",SUMIF('[3]Correpondance  PREPA MARG'!A:A,'Prépa marge'!T1542,'[3]Correpondance  PREPA MARG'!BO:BO),""))</f>
        <v/>
      </c>
      <c r="AA1542" t="str">
        <f>IF(U1542="","",IF(U1542="CA HT REEL",SUMIF('[3]Correpondance  PREPA MARG'!A:A,'Prépa marge'!T1542,'[3]Correpondance  PREPA MARG'!AB:AB),""))</f>
        <v/>
      </c>
      <c r="AB1542" t="str">
        <f>IF(U1542="","",IF(U1542="CAMV REEL",SUMIF('[3]Correpondance  PREPA MARG'!A:A,'Prépa marge'!T1542,'[3]Correpondance  PREPA MARG'!BB:BB),""))</f>
        <v/>
      </c>
      <c r="AC1542" t="str">
        <f>IF(U1542="","",IF(U1542="démarque connue (valeur)",SUMIF('[3]Correpondance  PREPA MARG'!A:A,'Prépa marge'!T1542,'[3]Correpondance  PREPA MARG'!DO:DO),""))</f>
        <v/>
      </c>
      <c r="AD1542" s="2" t="str">
        <f t="shared" si="842"/>
        <v/>
      </c>
      <c r="AF1542" t="s">
        <v>20</v>
      </c>
    </row>
    <row r="1543" spans="1:32" ht="15.75" thickBot="1">
      <c r="A1543" s="23"/>
      <c r="B1543" s="23"/>
      <c r="C1543" s="84" t="s">
        <v>31</v>
      </c>
      <c r="D1543" s="85">
        <v>0.02</v>
      </c>
      <c r="E1543" s="86">
        <v>0.02</v>
      </c>
      <c r="F1543" s="86">
        <v>0.02</v>
      </c>
      <c r="G1543" s="86">
        <v>0.02</v>
      </c>
      <c r="H1543" s="86">
        <v>0.02</v>
      </c>
      <c r="I1543" s="86">
        <v>0.02</v>
      </c>
      <c r="J1543" s="86">
        <v>0.02</v>
      </c>
      <c r="K1543" s="86">
        <v>0.02</v>
      </c>
      <c r="L1543" s="86">
        <v>0.02</v>
      </c>
      <c r="M1543" s="86">
        <v>0.02</v>
      </c>
      <c r="N1543" s="86">
        <v>0.02</v>
      </c>
      <c r="O1543" s="87">
        <v>0.02</v>
      </c>
      <c r="P1543" s="88">
        <f>IF(P1533&lt;&gt;0,P1544/P1533,0)</f>
        <v>0</v>
      </c>
      <c r="Q1543" s="23"/>
      <c r="R1543" s="83" t="s">
        <v>20</v>
      </c>
      <c r="S1543" s="23"/>
      <c r="T1543" s="23" t="str">
        <f>IF(COUNTIF('[3]Correpondance  PREPA MARG'!A:A,'Prépa marge'!C1543)=0,IF(U1542="démarque connue (valeur)","",T1542),'Prépa marge'!C1543)</f>
        <v/>
      </c>
      <c r="U1543" s="23" t="str">
        <f t="shared" si="843"/>
        <v/>
      </c>
      <c r="V1543" t="str">
        <f>IF(U1543="","",IF(U1543="CA HT",SUMIF('[3]Correpondance  PREPA MARG'!A:A,'Prépa marge'!T1543,'[3]Correpondance  PREPA MARG'!CO:CO),""))</f>
        <v/>
      </c>
      <c r="W1543" t="str">
        <f t="shared" ref="W1543:W1606" si="874">IF(AND(V1542&lt;&gt;"",X1544&lt;&gt;""),V1542-X1544,"")</f>
        <v/>
      </c>
      <c r="X1543" t="str">
        <f>IF(U1543="","",IF(AND(U1543="Marge ABACO (valeur)",X1537=""),SUMIF('[3]Correpondance  PREPA MARG'!A:A,'Prépa marge'!T1543,'[3]Correpondance  PREPA MARG'!DB:DB),""))</f>
        <v/>
      </c>
      <c r="Y1543" t="str">
        <f>IF(U1543="","",IF(U1543="Frais accessoires",SUMIF('[3]Correpondance  PREPA MARG'!A:A,'Prépa marge'!T1543,'[3]Correpondance  PREPA MARG'!AO:AO),""))</f>
        <v/>
      </c>
      <c r="Z1543" t="str">
        <f>IF(U1543="","",IF(U1543="Cotisation Centrale",SUMIF('[3]Correpondance  PREPA MARG'!A:A,'Prépa marge'!T1543,'[3]Correpondance  PREPA MARG'!BO:BO),""))</f>
        <v/>
      </c>
      <c r="AA1543" t="str">
        <f>IF(U1543="","",IF(U1543="CA HT REEL",SUMIF('[3]Correpondance  PREPA MARG'!A:A,'Prépa marge'!T1543,'[3]Correpondance  PREPA MARG'!AB:AB),""))</f>
        <v/>
      </c>
      <c r="AB1543" t="str">
        <f>IF(U1543="","",IF(U1543="CAMV REEL",SUMIF('[3]Correpondance  PREPA MARG'!A:A,'Prépa marge'!T1543,'[3]Correpondance  PREPA MARG'!BB:BB),""))</f>
        <v/>
      </c>
      <c r="AC1543" t="str">
        <f>IF(U1543="","",IF(U1543="démarque connue (valeur)",SUMIF('[3]Correpondance  PREPA MARG'!A:A,'Prépa marge'!T1543,'[3]Correpondance  PREPA MARG'!DO:DO),""))</f>
        <v/>
      </c>
      <c r="AD1543" s="2" t="str">
        <f t="shared" si="842"/>
        <v/>
      </c>
      <c r="AF1543" t="s">
        <v>20</v>
      </c>
    </row>
    <row r="1544" spans="1:32" ht="15.75" thickBot="1">
      <c r="A1544" s="23"/>
      <c r="B1544" s="23"/>
      <c r="C1544" s="89" t="s">
        <v>32</v>
      </c>
      <c r="D1544" s="47">
        <f t="shared" ref="D1544:L1544" si="875">D1533*D1543</f>
        <v>0</v>
      </c>
      <c r="E1544" s="47">
        <f t="shared" si="875"/>
        <v>0</v>
      </c>
      <c r="F1544" s="47">
        <f t="shared" si="875"/>
        <v>0</v>
      </c>
      <c r="G1544" s="47">
        <f t="shared" si="875"/>
        <v>0</v>
      </c>
      <c r="H1544" s="47">
        <f t="shared" si="875"/>
        <v>0</v>
      </c>
      <c r="I1544" s="47">
        <f t="shared" si="875"/>
        <v>0</v>
      </c>
      <c r="J1544" s="47">
        <f t="shared" si="875"/>
        <v>0</v>
      </c>
      <c r="K1544" s="47">
        <f t="shared" si="875"/>
        <v>0</v>
      </c>
      <c r="L1544" s="47">
        <f t="shared" si="875"/>
        <v>0</v>
      </c>
      <c r="M1544" s="47">
        <f>M1533*M1543</f>
        <v>0</v>
      </c>
      <c r="N1544" s="47">
        <f>N1533*N1543</f>
        <v>0</v>
      </c>
      <c r="O1544" s="47">
        <f>O1533*O1543</f>
        <v>0</v>
      </c>
      <c r="P1544" s="90">
        <f>SUM(D1544:O1544)</f>
        <v>0</v>
      </c>
      <c r="Q1544" s="23"/>
      <c r="R1544" s="91" t="s">
        <v>20</v>
      </c>
      <c r="S1544" s="92"/>
      <c r="T1544" s="23" t="str">
        <f>IF(COUNTIF('[3]Correpondance  PREPA MARG'!A:A,'Prépa marge'!C1544)=0,IF(U1543="démarque connue (valeur)","",T1543),'Prépa marge'!C1544)</f>
        <v/>
      </c>
      <c r="U1544" s="23" t="str">
        <f t="shared" si="843"/>
        <v/>
      </c>
      <c r="V1544" t="str">
        <f>IF(U1544="","",IF(U1544="CA HT",SUMIF('[3]Correpondance  PREPA MARG'!A:A,'Prépa marge'!T1544,'[3]Correpondance  PREPA MARG'!CO:CO),""))</f>
        <v/>
      </c>
      <c r="W1544" t="str">
        <f t="shared" si="874"/>
        <v/>
      </c>
      <c r="X1544" t="str">
        <f>IF(U1544="","",IF(AND(U1544="Marge ABACO (valeur)",X1538=""),SUMIF('[3]Correpondance  PREPA MARG'!A:A,'Prépa marge'!T1544,'[3]Correpondance  PREPA MARG'!DB:DB),""))</f>
        <v/>
      </c>
      <c r="Y1544" t="str">
        <f>IF(U1544="","",IF(U1544="Frais accessoires",SUMIF('[3]Correpondance  PREPA MARG'!A:A,'Prépa marge'!T1544,'[3]Correpondance  PREPA MARG'!AO:AO),""))</f>
        <v/>
      </c>
      <c r="Z1544" t="str">
        <f>IF(U1544="","",IF(U1544="Cotisation Centrale",SUMIF('[3]Correpondance  PREPA MARG'!A:A,'Prépa marge'!T1544,'[3]Correpondance  PREPA MARG'!BO:BO),""))</f>
        <v/>
      </c>
      <c r="AA1544" t="str">
        <f>IF(U1544="","",IF(U1544="CA HT REEL",SUMIF('[3]Correpondance  PREPA MARG'!A:A,'Prépa marge'!T1544,'[3]Correpondance  PREPA MARG'!AB:AB),""))</f>
        <v/>
      </c>
      <c r="AB1544" t="str">
        <f>IF(U1544="","",IF(U1544="CAMV REEL",SUMIF('[3]Correpondance  PREPA MARG'!A:A,'Prépa marge'!T1544,'[3]Correpondance  PREPA MARG'!BB:BB),""))</f>
        <v/>
      </c>
      <c r="AC1544" t="str">
        <f>IF(U1544="","",IF(U1544="démarque connue (valeur)",SUMIF('[3]Correpondance  PREPA MARG'!A:A,'Prépa marge'!T1544,'[3]Correpondance  PREPA MARG'!DO:DO),""))</f>
        <v/>
      </c>
      <c r="AD1544" s="2" t="str">
        <f t="shared" si="842"/>
        <v/>
      </c>
      <c r="AF1544" t="s">
        <v>20</v>
      </c>
    </row>
    <row r="1545" spans="1:32" ht="15.75" thickBot="1">
      <c r="A1545" s="23"/>
      <c r="B1545" s="23"/>
      <c r="C1545" s="84" t="s">
        <v>33</v>
      </c>
      <c r="D1545" s="93"/>
      <c r="E1545" s="94"/>
      <c r="F1545" s="94"/>
      <c r="G1545" s="94"/>
      <c r="H1545" s="94"/>
      <c r="I1545" s="94"/>
      <c r="J1545" s="94"/>
      <c r="K1545" s="94"/>
      <c r="L1545" s="94"/>
      <c r="M1545" s="94"/>
      <c r="N1545" s="94"/>
      <c r="O1545" s="95"/>
      <c r="P1545" s="96">
        <f>SUM(D1545:O1545)</f>
        <v>0</v>
      </c>
      <c r="Q1545" s="23"/>
      <c r="R1545" s="91" t="s">
        <v>20</v>
      </c>
      <c r="S1545" s="92"/>
      <c r="T1545" s="23" t="str">
        <f>IF(COUNTIF('[3]Correpondance  PREPA MARG'!A:A,'Prépa marge'!C1545)=0,IF(U1544="démarque connue (valeur)","",T1544),'Prépa marge'!C1545)</f>
        <v/>
      </c>
      <c r="U1545" s="23" t="str">
        <f t="shared" si="843"/>
        <v/>
      </c>
      <c r="V1545" t="str">
        <f>IF(U1545="","",IF(U1545="CA HT",SUMIF('[3]Correpondance  PREPA MARG'!A:A,'Prépa marge'!T1545,'[3]Correpondance  PREPA MARG'!CO:CO),""))</f>
        <v/>
      </c>
      <c r="W1545" t="str">
        <f t="shared" si="874"/>
        <v/>
      </c>
      <c r="X1545" t="str">
        <f>IF(U1545="","",IF(AND(U1545="Marge ABACO (valeur)",X1539=""),SUMIF('[3]Correpondance  PREPA MARG'!A:A,'Prépa marge'!T1545,'[3]Correpondance  PREPA MARG'!DB:DB),""))</f>
        <v/>
      </c>
      <c r="Y1545" t="str">
        <f>IF(U1545="","",IF(U1545="Frais accessoires",SUMIF('[3]Correpondance  PREPA MARG'!A:A,'Prépa marge'!T1545,'[3]Correpondance  PREPA MARG'!AO:AO),""))</f>
        <v/>
      </c>
      <c r="Z1545" t="str">
        <f>IF(U1545="","",IF(U1545="Cotisation Centrale",SUMIF('[3]Correpondance  PREPA MARG'!A:A,'Prépa marge'!T1545,'[3]Correpondance  PREPA MARG'!BO:BO),""))</f>
        <v/>
      </c>
      <c r="AA1545" t="str">
        <f>IF(U1545="","",IF(U1545="CA HT REEL",SUMIF('[3]Correpondance  PREPA MARG'!A:A,'Prépa marge'!T1545,'[3]Correpondance  PREPA MARG'!AB:AB),""))</f>
        <v/>
      </c>
      <c r="AB1545" t="str">
        <f>IF(U1545="","",IF(U1545="CAMV REEL",SUMIF('[3]Correpondance  PREPA MARG'!A:A,'Prépa marge'!T1545,'[3]Correpondance  PREPA MARG'!BB:BB),""))</f>
        <v/>
      </c>
      <c r="AC1545" t="str">
        <f>IF(U1545="","",IF(U1545="démarque connue (valeur)",SUMIF('[3]Correpondance  PREPA MARG'!A:A,'Prépa marge'!T1545,'[3]Correpondance  PREPA MARG'!DO:DO),""))</f>
        <v/>
      </c>
      <c r="AD1545" s="2" t="str">
        <f t="shared" si="842"/>
        <v/>
      </c>
      <c r="AF1545" t="s">
        <v>20</v>
      </c>
    </row>
    <row r="1546" spans="1:32">
      <c r="A1546" s="23"/>
      <c r="B1546" s="23"/>
      <c r="C1546" s="59" t="s">
        <v>34</v>
      </c>
      <c r="D1546" s="81">
        <f t="shared" ref="D1546:L1546" si="876">IF(D1533&lt;&gt;0,D1545/D1533,0)</f>
        <v>0</v>
      </c>
      <c r="E1546" s="81">
        <f t="shared" si="876"/>
        <v>0</v>
      </c>
      <c r="F1546" s="81">
        <f t="shared" si="876"/>
        <v>0</v>
      </c>
      <c r="G1546" s="81">
        <f t="shared" si="876"/>
        <v>0</v>
      </c>
      <c r="H1546" s="81">
        <f t="shared" si="876"/>
        <v>0</v>
      </c>
      <c r="I1546" s="81">
        <f t="shared" si="876"/>
        <v>0</v>
      </c>
      <c r="J1546" s="81">
        <f t="shared" si="876"/>
        <v>0</v>
      </c>
      <c r="K1546" s="81">
        <f t="shared" si="876"/>
        <v>0</v>
      </c>
      <c r="L1546" s="81">
        <f t="shared" si="876"/>
        <v>0</v>
      </c>
      <c r="M1546" s="81">
        <f>IF(M1533&lt;&gt;0,M1545/M1533,0)</f>
        <v>0</v>
      </c>
      <c r="N1546" s="81">
        <f>IF(N1533&lt;&gt;0,N1545/N1533,0)</f>
        <v>0</v>
      </c>
      <c r="O1546" s="81">
        <f>IF(O1533&lt;&gt;0,O1545/O1533,0)</f>
        <v>0</v>
      </c>
      <c r="P1546" s="82">
        <f>IF(P1533&lt;&gt;0,P1545/P1533,0)</f>
        <v>0</v>
      </c>
      <c r="Q1546" s="23"/>
      <c r="R1546" s="83" t="s">
        <v>20</v>
      </c>
      <c r="S1546" s="97"/>
      <c r="T1546" s="23" t="str">
        <f>IF(COUNTIF('[3]Correpondance  PREPA MARG'!A:A,'Prépa marge'!C1546)=0,IF(U1545="démarque connue (valeur)","",T1545),'Prépa marge'!C1546)</f>
        <v/>
      </c>
      <c r="U1546" s="23" t="str">
        <f t="shared" si="843"/>
        <v/>
      </c>
      <c r="V1546" t="str">
        <f>IF(U1546="","",IF(U1546="CA HT",SUMIF('[3]Correpondance  PREPA MARG'!A:A,'Prépa marge'!T1546,'[3]Correpondance  PREPA MARG'!CO:CO),""))</f>
        <v/>
      </c>
      <c r="W1546" t="str">
        <f t="shared" si="874"/>
        <v/>
      </c>
      <c r="X1546" t="str">
        <f>IF(U1546="","",IF(AND(U1546="Marge ABACO (valeur)",X1540=""),SUMIF('[3]Correpondance  PREPA MARG'!A:A,'Prépa marge'!T1546,'[3]Correpondance  PREPA MARG'!DB:DB),""))</f>
        <v/>
      </c>
      <c r="Y1546" t="str">
        <f>IF(U1546="","",IF(U1546="Frais accessoires",SUMIF('[3]Correpondance  PREPA MARG'!A:A,'Prépa marge'!T1546,'[3]Correpondance  PREPA MARG'!AO:AO),""))</f>
        <v/>
      </c>
      <c r="Z1546" t="str">
        <f>IF(U1546="","",IF(U1546="Cotisation Centrale",SUMIF('[3]Correpondance  PREPA MARG'!A:A,'Prépa marge'!T1546,'[3]Correpondance  PREPA MARG'!BO:BO),""))</f>
        <v/>
      </c>
      <c r="AA1546" t="str">
        <f>IF(U1546="","",IF(U1546="CA HT REEL",SUMIF('[3]Correpondance  PREPA MARG'!A:A,'Prépa marge'!T1546,'[3]Correpondance  PREPA MARG'!AB:AB),""))</f>
        <v/>
      </c>
      <c r="AB1546" t="str">
        <f>IF(U1546="","",IF(U1546="CAMV REEL",SUMIF('[3]Correpondance  PREPA MARG'!A:A,'Prépa marge'!T1546,'[3]Correpondance  PREPA MARG'!BB:BB),""))</f>
        <v/>
      </c>
      <c r="AC1546" t="str">
        <f>IF(U1546="","",IF(U1546="démarque connue (valeur)",SUMIF('[3]Correpondance  PREPA MARG'!A:A,'Prépa marge'!T1546,'[3]Correpondance  PREPA MARG'!DO:DO),""))</f>
        <v/>
      </c>
      <c r="AD1546" s="2" t="str">
        <f t="shared" si="842"/>
        <v/>
      </c>
      <c r="AF1546" t="s">
        <v>20</v>
      </c>
    </row>
    <row r="1547" spans="1:32">
      <c r="A1547" s="23"/>
      <c r="B1547" s="23"/>
      <c r="C1547" s="59" t="s">
        <v>35</v>
      </c>
      <c r="D1547" s="98">
        <f>D1521-D1533</f>
        <v>0</v>
      </c>
      <c r="E1547" s="98">
        <f>E1521-E1533</f>
        <v>0</v>
      </c>
      <c r="F1547" s="98">
        <f>F1521-F1533</f>
        <v>0</v>
      </c>
      <c r="G1547" s="98">
        <f t="shared" ref="G1547:L1547" si="877">G1521-G1533</f>
        <v>0</v>
      </c>
      <c r="H1547" s="98">
        <f t="shared" si="877"/>
        <v>0</v>
      </c>
      <c r="I1547" s="98">
        <f t="shared" si="877"/>
        <v>0</v>
      </c>
      <c r="J1547" s="98">
        <f t="shared" si="877"/>
        <v>0</v>
      </c>
      <c r="K1547" s="98">
        <f t="shared" si="877"/>
        <v>0</v>
      </c>
      <c r="L1547" s="98">
        <f t="shared" si="877"/>
        <v>0</v>
      </c>
      <c r="M1547" s="98">
        <f>M1521-M1533</f>
        <v>0</v>
      </c>
      <c r="N1547" s="98">
        <f>N1521-N1533</f>
        <v>0</v>
      </c>
      <c r="O1547" s="98">
        <f>O1521-O1533</f>
        <v>0</v>
      </c>
      <c r="P1547" s="74">
        <f>SUM(D1547:O1547)</f>
        <v>0</v>
      </c>
      <c r="Q1547" s="23"/>
      <c r="R1547" s="57" t="s">
        <v>20</v>
      </c>
      <c r="S1547" s="92"/>
      <c r="T1547" s="23" t="str">
        <f>IF(COUNTIF('[3]Correpondance  PREPA MARG'!A:A,'Prépa marge'!C1547)=0,IF(U1546="démarque connue (valeur)","",T1546),'Prépa marge'!C1547)</f>
        <v/>
      </c>
      <c r="U1547" s="23" t="str">
        <f t="shared" si="843"/>
        <v/>
      </c>
      <c r="V1547" t="str">
        <f>IF(U1547="","",IF(U1547="CA HT",SUMIF('[3]Correpondance  PREPA MARG'!A:A,'Prépa marge'!T1547,'[3]Correpondance  PREPA MARG'!CO:CO),""))</f>
        <v/>
      </c>
      <c r="W1547" t="str">
        <f t="shared" si="874"/>
        <v/>
      </c>
      <c r="X1547" t="str">
        <f>IF(U1547="","",IF(AND(U1547="Marge ABACO (valeur)",X1541=""),SUMIF('[3]Correpondance  PREPA MARG'!A:A,'Prépa marge'!T1547,'[3]Correpondance  PREPA MARG'!DB:DB),""))</f>
        <v/>
      </c>
      <c r="Y1547" t="str">
        <f>IF(U1547="","",IF(U1547="Frais accessoires",SUMIF('[3]Correpondance  PREPA MARG'!A:A,'Prépa marge'!T1547,'[3]Correpondance  PREPA MARG'!AO:AO),""))</f>
        <v/>
      </c>
      <c r="Z1547" t="str">
        <f>IF(U1547="","",IF(U1547="Cotisation Centrale",SUMIF('[3]Correpondance  PREPA MARG'!A:A,'Prépa marge'!T1547,'[3]Correpondance  PREPA MARG'!BO:BO),""))</f>
        <v/>
      </c>
      <c r="AA1547" t="str">
        <f>IF(U1547="","",IF(U1547="CA HT REEL",SUMIF('[3]Correpondance  PREPA MARG'!A:A,'Prépa marge'!T1547,'[3]Correpondance  PREPA MARG'!AB:AB),""))</f>
        <v/>
      </c>
      <c r="AB1547" t="str">
        <f>IF(U1547="","",IF(U1547="CAMV REEL",SUMIF('[3]Correpondance  PREPA MARG'!A:A,'Prépa marge'!T1547,'[3]Correpondance  PREPA MARG'!BB:BB),""))</f>
        <v/>
      </c>
      <c r="AC1547" t="str">
        <f>IF(U1547="","",IF(U1547="démarque connue (valeur)",SUMIF('[3]Correpondance  PREPA MARG'!A:A,'Prépa marge'!T1547,'[3]Correpondance  PREPA MARG'!DO:DO),""))</f>
        <v/>
      </c>
      <c r="AD1547" s="2" t="str">
        <f t="shared" ref="AD1547:AD1610" si="878">IF(SUM(V1547:AC1547)=0,"",IF(U1547="Marge ABACO (valeur)","",SUM(V1547:AC1547)-P1547))</f>
        <v/>
      </c>
      <c r="AF1547" t="s">
        <v>20</v>
      </c>
    </row>
    <row r="1548" spans="1:32">
      <c r="A1548" s="23"/>
      <c r="B1548" s="23"/>
      <c r="C1548" s="59" t="s">
        <v>22</v>
      </c>
      <c r="D1548" s="99">
        <f t="shared" ref="D1548:L1548" si="879">IF(D1533&lt;&gt;0,D1547/D1533,0)</f>
        <v>0</v>
      </c>
      <c r="E1548" s="99">
        <f t="shared" si="879"/>
        <v>0</v>
      </c>
      <c r="F1548" s="99">
        <f t="shared" si="879"/>
        <v>0</v>
      </c>
      <c r="G1548" s="99">
        <f t="shared" si="879"/>
        <v>0</v>
      </c>
      <c r="H1548" s="99">
        <f t="shared" si="879"/>
        <v>0</v>
      </c>
      <c r="I1548" s="99">
        <f t="shared" si="879"/>
        <v>0</v>
      </c>
      <c r="J1548" s="99">
        <f t="shared" si="879"/>
        <v>0</v>
      </c>
      <c r="K1548" s="99">
        <f t="shared" si="879"/>
        <v>0</v>
      </c>
      <c r="L1548" s="99">
        <f t="shared" si="879"/>
        <v>0</v>
      </c>
      <c r="M1548" s="99">
        <f>IF(M1533&lt;&gt;0,M1547/M1533,0)</f>
        <v>0</v>
      </c>
      <c r="N1548" s="99">
        <f>IF(N1533&lt;&gt;0,N1547/N1533,0)</f>
        <v>0</v>
      </c>
      <c r="O1548" s="99">
        <f>IF(O1533&lt;&gt;0,O1547/O1533,0)</f>
        <v>0</v>
      </c>
      <c r="P1548" s="61">
        <f>IF(P1533&lt;&gt;0,P1547/P1533,0)</f>
        <v>0</v>
      </c>
      <c r="Q1548" s="23"/>
      <c r="R1548" s="62" t="s">
        <v>20</v>
      </c>
      <c r="S1548" s="92"/>
      <c r="T1548" s="23" t="str">
        <f>IF(COUNTIF('[3]Correpondance  PREPA MARG'!A:A,'Prépa marge'!C1548)=0,IF(U1547="démarque connue (valeur)","",T1547),'Prépa marge'!C1548)</f>
        <v/>
      </c>
      <c r="U1548" s="23" t="str">
        <f t="shared" ref="U1548:U1611" si="880">IF(OR(C1548="CA HT",C1548="PRMV ABACO",C1548="Frais accessoires",C1548="Cotisation Centrale",C1548="CA HT REEL",C1548="CAMV REEL",C1548="démarque connue (valeur)",C1548="Marge ABACO (valeur)"),C1548,"")</f>
        <v/>
      </c>
      <c r="V1548" t="str">
        <f>IF(U1548="","",IF(U1548="CA HT",SUMIF('[3]Correpondance  PREPA MARG'!A:A,'Prépa marge'!T1548,'[3]Correpondance  PREPA MARG'!CO:CO),""))</f>
        <v/>
      </c>
      <c r="W1548" t="str">
        <f t="shared" si="874"/>
        <v/>
      </c>
      <c r="X1548" t="str">
        <f>IF(U1548="","",IF(AND(U1548="Marge ABACO (valeur)",X1542=""),SUMIF('[3]Correpondance  PREPA MARG'!A:A,'Prépa marge'!T1548,'[3]Correpondance  PREPA MARG'!DB:DB),""))</f>
        <v/>
      </c>
      <c r="Y1548" t="str">
        <f>IF(U1548="","",IF(U1548="Frais accessoires",SUMIF('[3]Correpondance  PREPA MARG'!A:A,'Prépa marge'!T1548,'[3]Correpondance  PREPA MARG'!AO:AO),""))</f>
        <v/>
      </c>
      <c r="Z1548" t="str">
        <f>IF(U1548="","",IF(U1548="Cotisation Centrale",SUMIF('[3]Correpondance  PREPA MARG'!A:A,'Prépa marge'!T1548,'[3]Correpondance  PREPA MARG'!BO:BO),""))</f>
        <v/>
      </c>
      <c r="AA1548" t="str">
        <f>IF(U1548="","",IF(U1548="CA HT REEL",SUMIF('[3]Correpondance  PREPA MARG'!A:A,'Prépa marge'!T1548,'[3]Correpondance  PREPA MARG'!AB:AB),""))</f>
        <v/>
      </c>
      <c r="AB1548" t="str">
        <f>IF(U1548="","",IF(U1548="CAMV REEL",SUMIF('[3]Correpondance  PREPA MARG'!A:A,'Prépa marge'!T1548,'[3]Correpondance  PREPA MARG'!BB:BB),""))</f>
        <v/>
      </c>
      <c r="AC1548" t="str">
        <f>IF(U1548="","",IF(U1548="démarque connue (valeur)",SUMIF('[3]Correpondance  PREPA MARG'!A:A,'Prépa marge'!T1548,'[3]Correpondance  PREPA MARG'!DO:DO),""))</f>
        <v/>
      </c>
      <c r="AD1548" s="2" t="str">
        <f t="shared" si="878"/>
        <v/>
      </c>
      <c r="AF1548" t="s">
        <v>20</v>
      </c>
    </row>
    <row r="1549" spans="1:32">
      <c r="A1549" s="23"/>
      <c r="B1549" s="23"/>
      <c r="C1549" s="100" t="s">
        <v>36</v>
      </c>
      <c r="D1549" s="47">
        <f t="shared" ref="D1549:L1549" si="881">D1529-D1541-D1544-D1545-D1547</f>
        <v>0</v>
      </c>
      <c r="E1549" s="47">
        <f t="shared" si="881"/>
        <v>0</v>
      </c>
      <c r="F1549" s="47">
        <f t="shared" si="881"/>
        <v>0</v>
      </c>
      <c r="G1549" s="47">
        <f t="shared" si="881"/>
        <v>0</v>
      </c>
      <c r="H1549" s="47">
        <f t="shared" si="881"/>
        <v>0</v>
      </c>
      <c r="I1549" s="47">
        <f t="shared" si="881"/>
        <v>0</v>
      </c>
      <c r="J1549" s="47">
        <f t="shared" si="881"/>
        <v>0</v>
      </c>
      <c r="K1549" s="47">
        <f t="shared" si="881"/>
        <v>0</v>
      </c>
      <c r="L1549" s="47">
        <f t="shared" si="881"/>
        <v>0</v>
      </c>
      <c r="M1549" s="47">
        <f>M1529-M1541-M1544-M1545-M1547</f>
        <v>0</v>
      </c>
      <c r="N1549" s="47">
        <f>N1529-N1541-N1544-N1545-N1547</f>
        <v>0</v>
      </c>
      <c r="O1549" s="47">
        <f>O1529-O1541-O1544-O1545-O1547</f>
        <v>0</v>
      </c>
      <c r="P1549" s="101">
        <f>SUM(D1549:O1549)</f>
        <v>0</v>
      </c>
      <c r="Q1549" s="23"/>
      <c r="R1549" s="102" t="s">
        <v>20</v>
      </c>
      <c r="S1549" s="92"/>
      <c r="T1549" s="23" t="str">
        <f>IF(COUNTIF('[3]Correpondance  PREPA MARG'!A:A,'Prépa marge'!C1549)=0,IF(U1548="démarque connue (valeur)","",T1548),'Prépa marge'!C1549)</f>
        <v/>
      </c>
      <c r="U1549" s="23" t="str">
        <f t="shared" si="880"/>
        <v/>
      </c>
      <c r="V1549" t="str">
        <f>IF(U1549="","",IF(U1549="CA HT",SUMIF('[3]Correpondance  PREPA MARG'!A:A,'Prépa marge'!T1549,'[3]Correpondance  PREPA MARG'!CO:CO),""))</f>
        <v/>
      </c>
      <c r="W1549" t="str">
        <f t="shared" si="874"/>
        <v/>
      </c>
      <c r="X1549" t="str">
        <f>IF(U1549="","",IF(AND(U1549="Marge ABACO (valeur)",X1543=""),SUMIF('[3]Correpondance  PREPA MARG'!A:A,'Prépa marge'!T1549,'[3]Correpondance  PREPA MARG'!DB:DB),""))</f>
        <v/>
      </c>
      <c r="Y1549" t="str">
        <f>IF(U1549="","",IF(U1549="Frais accessoires",SUMIF('[3]Correpondance  PREPA MARG'!A:A,'Prépa marge'!T1549,'[3]Correpondance  PREPA MARG'!AO:AO),""))</f>
        <v/>
      </c>
      <c r="Z1549" t="str">
        <f>IF(U1549="","",IF(U1549="Cotisation Centrale",SUMIF('[3]Correpondance  PREPA MARG'!A:A,'Prépa marge'!T1549,'[3]Correpondance  PREPA MARG'!BO:BO),""))</f>
        <v/>
      </c>
      <c r="AA1549" t="str">
        <f>IF(U1549="","",IF(U1549="CA HT REEL",SUMIF('[3]Correpondance  PREPA MARG'!A:A,'Prépa marge'!T1549,'[3]Correpondance  PREPA MARG'!AB:AB),""))</f>
        <v/>
      </c>
      <c r="AB1549" t="str">
        <f>IF(U1549="","",IF(U1549="CAMV REEL",SUMIF('[3]Correpondance  PREPA MARG'!A:A,'Prépa marge'!T1549,'[3]Correpondance  PREPA MARG'!BB:BB),""))</f>
        <v/>
      </c>
      <c r="AC1549" t="str">
        <f>IF(U1549="","",IF(U1549="démarque connue (valeur)",SUMIF('[3]Correpondance  PREPA MARG'!A:A,'Prépa marge'!T1549,'[3]Correpondance  PREPA MARG'!DO:DO),""))</f>
        <v/>
      </c>
      <c r="AD1549" s="2" t="str">
        <f t="shared" si="878"/>
        <v/>
      </c>
      <c r="AF1549" t="s">
        <v>20</v>
      </c>
    </row>
    <row r="1550" spans="1:32">
      <c r="A1550" s="23"/>
      <c r="B1550" s="23"/>
      <c r="C1550" s="50" t="s">
        <v>37</v>
      </c>
      <c r="D1550" s="67">
        <f t="shared" ref="D1550:L1550" si="882">D1542+D1543+D1546+D1548</f>
        <v>0.02</v>
      </c>
      <c r="E1550" s="67">
        <f t="shared" si="882"/>
        <v>0.02</v>
      </c>
      <c r="F1550" s="67">
        <f t="shared" si="882"/>
        <v>0.02</v>
      </c>
      <c r="G1550" s="67">
        <f t="shared" si="882"/>
        <v>0.02</v>
      </c>
      <c r="H1550" s="67">
        <f t="shared" si="882"/>
        <v>0.02</v>
      </c>
      <c r="I1550" s="67">
        <f t="shared" si="882"/>
        <v>0.02</v>
      </c>
      <c r="J1550" s="67">
        <f t="shared" si="882"/>
        <v>0.02</v>
      </c>
      <c r="K1550" s="67">
        <f t="shared" si="882"/>
        <v>0.02</v>
      </c>
      <c r="L1550" s="67">
        <f t="shared" si="882"/>
        <v>0.02</v>
      </c>
      <c r="M1550" s="67">
        <f>M1542+M1543+M1546+M1548</f>
        <v>0.02</v>
      </c>
      <c r="N1550" s="67">
        <f>N1542+N1543+N1546+N1548</f>
        <v>0.02</v>
      </c>
      <c r="O1550" s="67">
        <f>O1542+O1543+O1546+O1548</f>
        <v>0.02</v>
      </c>
      <c r="P1550" s="67">
        <f>P1542+P1543+P1546+P1548</f>
        <v>0</v>
      </c>
      <c r="Q1550" s="23"/>
      <c r="R1550" s="68" t="s">
        <v>20</v>
      </c>
      <c r="S1550" s="92"/>
      <c r="T1550" s="23" t="str">
        <f>IF(COUNTIF('[3]Correpondance  PREPA MARG'!A:A,'Prépa marge'!C1550)=0,IF(U1549="démarque connue (valeur)","",T1549),'Prépa marge'!C1550)</f>
        <v/>
      </c>
      <c r="U1550" s="23" t="str">
        <f t="shared" si="880"/>
        <v/>
      </c>
      <c r="V1550" t="str">
        <f>IF(U1550="","",IF(U1550="CA HT",SUMIF('[3]Correpondance  PREPA MARG'!A:A,'Prépa marge'!T1550,'[3]Correpondance  PREPA MARG'!CO:CO),""))</f>
        <v/>
      </c>
      <c r="W1550" t="str">
        <f t="shared" si="874"/>
        <v/>
      </c>
      <c r="X1550" t="str">
        <f>IF(U1550="","",IF(AND(U1550="Marge ABACO (valeur)",X1544=""),SUMIF('[3]Correpondance  PREPA MARG'!A:A,'Prépa marge'!T1550,'[3]Correpondance  PREPA MARG'!DB:DB),""))</f>
        <v/>
      </c>
      <c r="Y1550" t="str">
        <f>IF(U1550="","",IF(U1550="Frais accessoires",SUMIF('[3]Correpondance  PREPA MARG'!A:A,'Prépa marge'!T1550,'[3]Correpondance  PREPA MARG'!AO:AO),""))</f>
        <v/>
      </c>
      <c r="Z1550" t="str">
        <f>IF(U1550="","",IF(U1550="Cotisation Centrale",SUMIF('[3]Correpondance  PREPA MARG'!A:A,'Prépa marge'!T1550,'[3]Correpondance  PREPA MARG'!BO:BO),""))</f>
        <v/>
      </c>
      <c r="AA1550" t="str">
        <f>IF(U1550="","",IF(U1550="CA HT REEL",SUMIF('[3]Correpondance  PREPA MARG'!A:A,'Prépa marge'!T1550,'[3]Correpondance  PREPA MARG'!AB:AB),""))</f>
        <v/>
      </c>
      <c r="AB1550" t="str">
        <f>IF(U1550="","",IF(U1550="CAMV REEL",SUMIF('[3]Correpondance  PREPA MARG'!A:A,'Prépa marge'!T1550,'[3]Correpondance  PREPA MARG'!BB:BB),""))</f>
        <v/>
      </c>
      <c r="AC1550" t="str">
        <f>IF(U1550="","",IF(U1550="démarque connue (valeur)",SUMIF('[3]Correpondance  PREPA MARG'!A:A,'Prépa marge'!T1550,'[3]Correpondance  PREPA MARG'!DO:DO),""))</f>
        <v/>
      </c>
      <c r="AD1550" s="2" t="str">
        <f t="shared" si="878"/>
        <v/>
      </c>
      <c r="AF1550" t="s">
        <v>20</v>
      </c>
    </row>
    <row r="1551" spans="1:32">
      <c r="A1551" s="23"/>
      <c r="B1551" s="23"/>
      <c r="C1551" s="50" t="s">
        <v>38</v>
      </c>
      <c r="D1551" s="103">
        <f t="shared" ref="D1551:L1551" si="883">D1541+D1544+D1545+D1547</f>
        <v>0</v>
      </c>
      <c r="E1551" s="103">
        <f t="shared" si="883"/>
        <v>0</v>
      </c>
      <c r="F1551" s="103">
        <f t="shared" si="883"/>
        <v>0</v>
      </c>
      <c r="G1551" s="103">
        <f t="shared" si="883"/>
        <v>0</v>
      </c>
      <c r="H1551" s="103">
        <f t="shared" si="883"/>
        <v>0</v>
      </c>
      <c r="I1551" s="103">
        <f t="shared" si="883"/>
        <v>0</v>
      </c>
      <c r="J1551" s="103">
        <f t="shared" si="883"/>
        <v>0</v>
      </c>
      <c r="K1551" s="103">
        <f t="shared" si="883"/>
        <v>0</v>
      </c>
      <c r="L1551" s="103">
        <f t="shared" si="883"/>
        <v>0</v>
      </c>
      <c r="M1551" s="103">
        <f>M1541+M1544+M1545+M1547</f>
        <v>0</v>
      </c>
      <c r="N1551" s="103">
        <f>N1541+N1544+N1545+N1547</f>
        <v>0</v>
      </c>
      <c r="O1551" s="103">
        <f>O1541+O1544+O1545+O1547</f>
        <v>0</v>
      </c>
      <c r="P1551" s="103">
        <f>P1541+P1544+P1545+P1547</f>
        <v>0</v>
      </c>
      <c r="Q1551" s="23"/>
      <c r="R1551" s="104" t="s">
        <v>20</v>
      </c>
      <c r="S1551" s="92"/>
      <c r="T1551" s="23" t="str">
        <f>IF(COUNTIF('[3]Correpondance  PREPA MARG'!A:A,'Prépa marge'!C1551)=0,IF(U1550="démarque connue (valeur)","",T1550),'Prépa marge'!C1551)</f>
        <v/>
      </c>
      <c r="U1551" s="23" t="str">
        <f t="shared" si="880"/>
        <v/>
      </c>
      <c r="V1551" t="str">
        <f>IF(U1551="","",IF(U1551="CA HT",SUMIF('[3]Correpondance  PREPA MARG'!A:A,'Prépa marge'!T1551,'[3]Correpondance  PREPA MARG'!CO:CO),""))</f>
        <v/>
      </c>
      <c r="W1551" t="str">
        <f t="shared" si="874"/>
        <v/>
      </c>
      <c r="X1551" t="str">
        <f>IF(U1551="","",IF(AND(U1551="Marge ABACO (valeur)",X1545=""),SUMIF('[3]Correpondance  PREPA MARG'!A:A,'Prépa marge'!T1551,'[3]Correpondance  PREPA MARG'!DB:DB),""))</f>
        <v/>
      </c>
      <c r="Y1551" t="str">
        <f>IF(U1551="","",IF(U1551="Frais accessoires",SUMIF('[3]Correpondance  PREPA MARG'!A:A,'Prépa marge'!T1551,'[3]Correpondance  PREPA MARG'!AO:AO),""))</f>
        <v/>
      </c>
      <c r="Z1551" t="str">
        <f>IF(U1551="","",IF(U1551="Cotisation Centrale",SUMIF('[3]Correpondance  PREPA MARG'!A:A,'Prépa marge'!T1551,'[3]Correpondance  PREPA MARG'!BO:BO),""))</f>
        <v/>
      </c>
      <c r="AA1551" t="str">
        <f>IF(U1551="","",IF(U1551="CA HT REEL",SUMIF('[3]Correpondance  PREPA MARG'!A:A,'Prépa marge'!T1551,'[3]Correpondance  PREPA MARG'!AB:AB),""))</f>
        <v/>
      </c>
      <c r="AB1551" t="str">
        <f>IF(U1551="","",IF(U1551="CAMV REEL",SUMIF('[3]Correpondance  PREPA MARG'!A:A,'Prépa marge'!T1551,'[3]Correpondance  PREPA MARG'!BB:BB),""))</f>
        <v/>
      </c>
      <c r="AC1551" t="str">
        <f>IF(U1551="","",IF(U1551="démarque connue (valeur)",SUMIF('[3]Correpondance  PREPA MARG'!A:A,'Prépa marge'!T1551,'[3]Correpondance  PREPA MARG'!DO:DO),""))</f>
        <v/>
      </c>
      <c r="AD1551" s="2" t="str">
        <f t="shared" si="878"/>
        <v/>
      </c>
      <c r="AF1551" t="s">
        <v>20</v>
      </c>
    </row>
    <row r="1552" spans="1:32">
      <c r="A1552" s="23"/>
      <c r="B1552" s="23"/>
      <c r="C1552" s="23"/>
      <c r="D1552" s="23"/>
      <c r="E1552" s="23"/>
      <c r="F1552" s="23"/>
      <c r="G1552" s="23"/>
      <c r="H1552" s="23"/>
      <c r="I1552" s="23"/>
      <c r="J1552" s="23"/>
      <c r="K1552" s="23"/>
      <c r="L1552" s="23"/>
      <c r="M1552" s="23"/>
      <c r="N1552" s="23"/>
      <c r="O1552" s="23"/>
      <c r="P1552" s="23"/>
      <c r="Q1552" s="23"/>
      <c r="R1552" s="29" t="s">
        <v>20</v>
      </c>
      <c r="S1552" s="23"/>
      <c r="T1552" s="23" t="str">
        <f>IF(COUNTIF('[3]Correpondance  PREPA MARG'!A:A,'Prépa marge'!C1552)=0,IF(U1551="démarque connue (valeur)","",T1551),'Prépa marge'!C1552)</f>
        <v/>
      </c>
      <c r="U1552" s="23" t="str">
        <f t="shared" si="880"/>
        <v/>
      </c>
      <c r="V1552" t="str">
        <f>IF(U1552="","",IF(U1552="CA HT",SUMIF('[3]Correpondance  PREPA MARG'!A:A,'Prépa marge'!T1552,'[3]Correpondance  PREPA MARG'!CO:CO),""))</f>
        <v/>
      </c>
      <c r="W1552" t="str">
        <f t="shared" si="874"/>
        <v/>
      </c>
      <c r="X1552" t="str">
        <f>IF(U1552="","",IF(AND(U1552="Marge ABACO (valeur)",X1546=""),SUMIF('[3]Correpondance  PREPA MARG'!A:A,'Prépa marge'!T1552,'[3]Correpondance  PREPA MARG'!DB:DB),""))</f>
        <v/>
      </c>
      <c r="Y1552" t="str">
        <f>IF(U1552="","",IF(U1552="Frais accessoires",SUMIF('[3]Correpondance  PREPA MARG'!A:A,'Prépa marge'!T1552,'[3]Correpondance  PREPA MARG'!AO:AO),""))</f>
        <v/>
      </c>
      <c r="Z1552" t="str">
        <f>IF(U1552="","",IF(U1552="Cotisation Centrale",SUMIF('[3]Correpondance  PREPA MARG'!A:A,'Prépa marge'!T1552,'[3]Correpondance  PREPA MARG'!BO:BO),""))</f>
        <v/>
      </c>
      <c r="AA1552" t="str">
        <f>IF(U1552="","",IF(U1552="CA HT REEL",SUMIF('[3]Correpondance  PREPA MARG'!A:A,'Prépa marge'!T1552,'[3]Correpondance  PREPA MARG'!AB:AB),""))</f>
        <v/>
      </c>
      <c r="AB1552" t="str">
        <f>IF(U1552="","",IF(U1552="CAMV REEL",SUMIF('[3]Correpondance  PREPA MARG'!A:A,'Prépa marge'!T1552,'[3]Correpondance  PREPA MARG'!BB:BB),""))</f>
        <v/>
      </c>
      <c r="AC1552" t="str">
        <f>IF(U1552="","",IF(U1552="démarque connue (valeur)",SUMIF('[3]Correpondance  PREPA MARG'!A:A,'Prépa marge'!T1552,'[3]Correpondance  PREPA MARG'!DO:DO),""))</f>
        <v/>
      </c>
      <c r="AD1552" s="2" t="str">
        <f t="shared" si="878"/>
        <v/>
      </c>
      <c r="AF1552" t="s">
        <v>20</v>
      </c>
    </row>
    <row r="1553" spans="1:32">
      <c r="A1553" s="23"/>
      <c r="B1553" s="23"/>
      <c r="C1553" s="30" t="s">
        <v>39</v>
      </c>
      <c r="D1553" s="105"/>
      <c r="E1553" s="105"/>
      <c r="F1553" s="105"/>
      <c r="G1553" s="105"/>
      <c r="H1553" s="105"/>
      <c r="I1553" s="105"/>
      <c r="J1553" s="105"/>
      <c r="K1553" s="105"/>
      <c r="L1553" s="105"/>
      <c r="M1553" s="105"/>
      <c r="N1553" s="105"/>
      <c r="O1553" s="105"/>
      <c r="P1553" s="32"/>
      <c r="Q1553" s="23"/>
      <c r="R1553" s="33" t="s">
        <v>20</v>
      </c>
      <c r="S1553" s="92"/>
      <c r="T1553" s="23" t="str">
        <f>IF(COUNTIF('[3]Correpondance  PREPA MARG'!A:A,'Prépa marge'!C1553)=0,IF(U1552="démarque connue (valeur)","",T1552),'Prépa marge'!C1553)</f>
        <v/>
      </c>
      <c r="U1553" s="23" t="str">
        <f t="shared" si="880"/>
        <v/>
      </c>
      <c r="V1553" t="str">
        <f>IF(U1553="","",IF(U1553="CA HT",SUMIF('[3]Correpondance  PREPA MARG'!A:A,'Prépa marge'!T1553,'[3]Correpondance  PREPA MARG'!CO:CO),""))</f>
        <v/>
      </c>
      <c r="W1553" t="str">
        <f t="shared" si="874"/>
        <v/>
      </c>
      <c r="X1553" t="str">
        <f>IF(U1553="","",IF(AND(U1553="Marge ABACO (valeur)",X1547=""),SUMIF('[3]Correpondance  PREPA MARG'!A:A,'Prépa marge'!T1553,'[3]Correpondance  PREPA MARG'!DB:DB),""))</f>
        <v/>
      </c>
      <c r="Y1553" t="str">
        <f>IF(U1553="","",IF(U1553="Frais accessoires",SUMIF('[3]Correpondance  PREPA MARG'!A:A,'Prépa marge'!T1553,'[3]Correpondance  PREPA MARG'!AO:AO),""))</f>
        <v/>
      </c>
      <c r="Z1553" t="str">
        <f>IF(U1553="","",IF(U1553="Cotisation Centrale",SUMIF('[3]Correpondance  PREPA MARG'!A:A,'Prépa marge'!T1553,'[3]Correpondance  PREPA MARG'!BO:BO),""))</f>
        <v/>
      </c>
      <c r="AA1553" t="str">
        <f>IF(U1553="","",IF(U1553="CA HT REEL",SUMIF('[3]Correpondance  PREPA MARG'!A:A,'Prépa marge'!T1553,'[3]Correpondance  PREPA MARG'!AB:AB),""))</f>
        <v/>
      </c>
      <c r="AB1553" t="str">
        <f>IF(U1553="","",IF(U1553="CAMV REEL",SUMIF('[3]Correpondance  PREPA MARG'!A:A,'Prépa marge'!T1553,'[3]Correpondance  PREPA MARG'!BB:BB),""))</f>
        <v/>
      </c>
      <c r="AC1553" t="str">
        <f>IF(U1553="","",IF(U1553="démarque connue (valeur)",SUMIF('[3]Correpondance  PREPA MARG'!A:A,'Prépa marge'!T1553,'[3]Correpondance  PREPA MARG'!DO:DO),""))</f>
        <v/>
      </c>
      <c r="AD1553" s="2" t="str">
        <f t="shared" si="878"/>
        <v/>
      </c>
      <c r="AF1553" t="s">
        <v>20</v>
      </c>
    </row>
    <row r="1554" spans="1:32">
      <c r="A1554" s="23"/>
      <c r="B1554" s="23"/>
      <c r="C1554" s="106" t="s">
        <v>40</v>
      </c>
      <c r="D1554" s="107">
        <f t="shared" ref="D1554:L1554" si="884">IF(D1533&lt;&gt;0,D1549/D1533,0)</f>
        <v>0</v>
      </c>
      <c r="E1554" s="107">
        <f t="shared" si="884"/>
        <v>0</v>
      </c>
      <c r="F1554" s="107">
        <f t="shared" si="884"/>
        <v>0</v>
      </c>
      <c r="G1554" s="107">
        <f t="shared" si="884"/>
        <v>0</v>
      </c>
      <c r="H1554" s="107">
        <f t="shared" si="884"/>
        <v>0</v>
      </c>
      <c r="I1554" s="107">
        <f t="shared" si="884"/>
        <v>0</v>
      </c>
      <c r="J1554" s="107">
        <f t="shared" si="884"/>
        <v>0</v>
      </c>
      <c r="K1554" s="107">
        <f t="shared" si="884"/>
        <v>0</v>
      </c>
      <c r="L1554" s="107">
        <f t="shared" si="884"/>
        <v>0</v>
      </c>
      <c r="M1554" s="107">
        <f>IF(M1533&lt;&gt;0,M1549/M1533,0)</f>
        <v>0</v>
      </c>
      <c r="N1554" s="107">
        <f>IF(N1533&lt;&gt;0,N1549/N1533,0)</f>
        <v>0</v>
      </c>
      <c r="O1554" s="107">
        <f>IF(O1533&lt;&gt;0,O1549/O1533,0)</f>
        <v>0</v>
      </c>
      <c r="P1554" s="107">
        <f>IF(P1533&lt;&gt;0,P1549/P1533,0)</f>
        <v>0</v>
      </c>
      <c r="Q1554" s="23"/>
      <c r="R1554" s="108" t="s">
        <v>20</v>
      </c>
      <c r="S1554" s="92"/>
      <c r="T1554" s="23" t="str">
        <f>IF(COUNTIF('[3]Correpondance  PREPA MARG'!A:A,'Prépa marge'!C1554)=0,IF(U1553="démarque connue (valeur)","",T1553),'Prépa marge'!C1554)</f>
        <v/>
      </c>
      <c r="U1554" s="23" t="str">
        <f t="shared" si="880"/>
        <v/>
      </c>
      <c r="V1554" t="str">
        <f>IF(U1554="","",IF(U1554="CA HT",SUMIF('[3]Correpondance  PREPA MARG'!A:A,'Prépa marge'!T1554,'[3]Correpondance  PREPA MARG'!CO:CO),""))</f>
        <v/>
      </c>
      <c r="W1554" t="str">
        <f t="shared" si="874"/>
        <v/>
      </c>
      <c r="X1554" t="str">
        <f>IF(U1554="","",IF(AND(U1554="Marge ABACO (valeur)",X1548=""),SUMIF('[3]Correpondance  PREPA MARG'!A:A,'Prépa marge'!T1554,'[3]Correpondance  PREPA MARG'!DB:DB),""))</f>
        <v/>
      </c>
      <c r="Y1554" t="str">
        <f>IF(U1554="","",IF(U1554="Frais accessoires",SUMIF('[3]Correpondance  PREPA MARG'!A:A,'Prépa marge'!T1554,'[3]Correpondance  PREPA MARG'!AO:AO),""))</f>
        <v/>
      </c>
      <c r="Z1554" t="str">
        <f>IF(U1554="","",IF(U1554="Cotisation Centrale",SUMIF('[3]Correpondance  PREPA MARG'!A:A,'Prépa marge'!T1554,'[3]Correpondance  PREPA MARG'!BO:BO),""))</f>
        <v/>
      </c>
      <c r="AA1554" t="str">
        <f>IF(U1554="","",IF(U1554="CA HT REEL",SUMIF('[3]Correpondance  PREPA MARG'!A:A,'Prépa marge'!T1554,'[3]Correpondance  PREPA MARG'!AB:AB),""))</f>
        <v/>
      </c>
      <c r="AB1554" t="str">
        <f>IF(U1554="","",IF(U1554="CAMV REEL",SUMIF('[3]Correpondance  PREPA MARG'!A:A,'Prépa marge'!T1554,'[3]Correpondance  PREPA MARG'!BB:BB),""))</f>
        <v/>
      </c>
      <c r="AC1554" t="str">
        <f>IF(U1554="","",IF(U1554="démarque connue (valeur)",SUMIF('[3]Correpondance  PREPA MARG'!A:A,'Prépa marge'!T1554,'[3]Correpondance  PREPA MARG'!DO:DO),""))</f>
        <v/>
      </c>
      <c r="AD1554" s="2" t="str">
        <f t="shared" si="878"/>
        <v/>
      </c>
      <c r="AF1554" t="s">
        <v>20</v>
      </c>
    </row>
    <row r="1555" spans="1:32">
      <c r="A1555" s="23"/>
      <c r="B1555" s="23"/>
      <c r="C1555" s="109" t="s">
        <v>41</v>
      </c>
      <c r="D1555" s="110">
        <f>D1549</f>
        <v>0</v>
      </c>
      <c r="E1555" s="110">
        <f t="shared" ref="E1555:L1555" si="885">D1555+E1549</f>
        <v>0</v>
      </c>
      <c r="F1555" s="110">
        <f t="shared" si="885"/>
        <v>0</v>
      </c>
      <c r="G1555" s="110">
        <f t="shared" si="885"/>
        <v>0</v>
      </c>
      <c r="H1555" s="110">
        <f t="shared" si="885"/>
        <v>0</v>
      </c>
      <c r="I1555" s="110">
        <f t="shared" si="885"/>
        <v>0</v>
      </c>
      <c r="J1555" s="110">
        <f t="shared" si="885"/>
        <v>0</v>
      </c>
      <c r="K1555" s="110">
        <f t="shared" si="885"/>
        <v>0</v>
      </c>
      <c r="L1555" s="110">
        <f t="shared" si="885"/>
        <v>0</v>
      </c>
      <c r="M1555" s="110">
        <f>L1555+M1549</f>
        <v>0</v>
      </c>
      <c r="N1555" s="110">
        <f>M1555+N1549</f>
        <v>0</v>
      </c>
      <c r="O1555" s="110">
        <f>N1555+O1549</f>
        <v>0</v>
      </c>
      <c r="P1555" s="111"/>
      <c r="Q1555" s="23"/>
      <c r="R1555" s="112" t="s">
        <v>20</v>
      </c>
      <c r="S1555" s="92"/>
      <c r="T1555" s="23" t="str">
        <f>IF(COUNTIF('[3]Correpondance  PREPA MARG'!A:A,'Prépa marge'!C1555)=0,IF(U1554="démarque connue (valeur)","",T1554),'Prépa marge'!C1555)</f>
        <v/>
      </c>
      <c r="U1555" s="23" t="str">
        <f t="shared" si="880"/>
        <v/>
      </c>
      <c r="V1555" t="str">
        <f>IF(U1555="","",IF(U1555="CA HT",SUMIF('[3]Correpondance  PREPA MARG'!A:A,'Prépa marge'!T1555,'[3]Correpondance  PREPA MARG'!CO:CO),""))</f>
        <v/>
      </c>
      <c r="W1555" t="str">
        <f t="shared" si="874"/>
        <v/>
      </c>
      <c r="X1555" t="str">
        <f>IF(U1555="","",IF(AND(U1555="Marge ABACO (valeur)",X1549=""),SUMIF('[3]Correpondance  PREPA MARG'!A:A,'Prépa marge'!T1555,'[3]Correpondance  PREPA MARG'!DB:DB),""))</f>
        <v/>
      </c>
      <c r="Y1555" t="str">
        <f>IF(U1555="","",IF(U1555="Frais accessoires",SUMIF('[3]Correpondance  PREPA MARG'!A:A,'Prépa marge'!T1555,'[3]Correpondance  PREPA MARG'!AO:AO),""))</f>
        <v/>
      </c>
      <c r="Z1555" t="str">
        <f>IF(U1555="","",IF(U1555="Cotisation Centrale",SUMIF('[3]Correpondance  PREPA MARG'!A:A,'Prépa marge'!T1555,'[3]Correpondance  PREPA MARG'!BO:BO),""))</f>
        <v/>
      </c>
      <c r="AA1555" t="str">
        <f>IF(U1555="","",IF(U1555="CA HT REEL",SUMIF('[3]Correpondance  PREPA MARG'!A:A,'Prépa marge'!T1555,'[3]Correpondance  PREPA MARG'!AB:AB),""))</f>
        <v/>
      </c>
      <c r="AB1555" t="str">
        <f>IF(U1555="","",IF(U1555="CAMV REEL",SUMIF('[3]Correpondance  PREPA MARG'!A:A,'Prépa marge'!T1555,'[3]Correpondance  PREPA MARG'!BB:BB),""))</f>
        <v/>
      </c>
      <c r="AC1555" t="str">
        <f>IF(U1555="","",IF(U1555="démarque connue (valeur)",SUMIF('[3]Correpondance  PREPA MARG'!A:A,'Prépa marge'!T1555,'[3]Correpondance  PREPA MARG'!DO:DO),""))</f>
        <v/>
      </c>
      <c r="AD1555" s="2" t="str">
        <f t="shared" si="878"/>
        <v/>
      </c>
      <c r="AF1555" t="s">
        <v>20</v>
      </c>
    </row>
    <row r="1556" spans="1:32">
      <c r="A1556" s="23"/>
      <c r="B1556" s="23"/>
      <c r="C1556" s="109" t="s">
        <v>42</v>
      </c>
      <c r="D1556" s="110">
        <f>D1533</f>
        <v>0</v>
      </c>
      <c r="E1556" s="110">
        <f t="shared" ref="E1556:L1556" si="886">D1556+E1533</f>
        <v>0</v>
      </c>
      <c r="F1556" s="110">
        <f t="shared" si="886"/>
        <v>0</v>
      </c>
      <c r="G1556" s="110">
        <f t="shared" si="886"/>
        <v>0</v>
      </c>
      <c r="H1556" s="110">
        <f t="shared" si="886"/>
        <v>0</v>
      </c>
      <c r="I1556" s="110">
        <f t="shared" si="886"/>
        <v>0</v>
      </c>
      <c r="J1556" s="110">
        <f t="shared" si="886"/>
        <v>0</v>
      </c>
      <c r="K1556" s="110">
        <f t="shared" si="886"/>
        <v>0</v>
      </c>
      <c r="L1556" s="110">
        <f t="shared" si="886"/>
        <v>0</v>
      </c>
      <c r="M1556" s="110">
        <f>L1556+M1533</f>
        <v>0</v>
      </c>
      <c r="N1556" s="110">
        <f>M1556+N1533</f>
        <v>0</v>
      </c>
      <c r="O1556" s="110">
        <f>N1556+O1533</f>
        <v>0</v>
      </c>
      <c r="P1556" s="111"/>
      <c r="Q1556" s="23"/>
      <c r="R1556" s="112" t="s">
        <v>20</v>
      </c>
      <c r="S1556" s="92"/>
      <c r="T1556" s="23" t="str">
        <f>IF(COUNTIF('[3]Correpondance  PREPA MARG'!A:A,'Prépa marge'!C1556)=0,IF(U1555="démarque connue (valeur)","",T1555),'Prépa marge'!C1556)</f>
        <v/>
      </c>
      <c r="U1556" s="23" t="str">
        <f t="shared" si="880"/>
        <v/>
      </c>
      <c r="V1556" t="str">
        <f>IF(U1556="","",IF(U1556="CA HT",SUMIF('[3]Correpondance  PREPA MARG'!A:A,'Prépa marge'!T1556,'[3]Correpondance  PREPA MARG'!CO:CO),""))</f>
        <v/>
      </c>
      <c r="W1556" t="str">
        <f t="shared" si="874"/>
        <v/>
      </c>
      <c r="X1556" t="str">
        <f>IF(U1556="","",IF(AND(U1556="Marge ABACO (valeur)",X1550=""),SUMIF('[3]Correpondance  PREPA MARG'!A:A,'Prépa marge'!T1556,'[3]Correpondance  PREPA MARG'!DB:DB),""))</f>
        <v/>
      </c>
      <c r="Y1556" t="str">
        <f>IF(U1556="","",IF(U1556="Frais accessoires",SUMIF('[3]Correpondance  PREPA MARG'!A:A,'Prépa marge'!T1556,'[3]Correpondance  PREPA MARG'!AO:AO),""))</f>
        <v/>
      </c>
      <c r="Z1556" t="str">
        <f>IF(U1556="","",IF(U1556="Cotisation Centrale",SUMIF('[3]Correpondance  PREPA MARG'!A:A,'Prépa marge'!T1556,'[3]Correpondance  PREPA MARG'!BO:BO),""))</f>
        <v/>
      </c>
      <c r="AA1556" t="str">
        <f>IF(U1556="","",IF(U1556="CA HT REEL",SUMIF('[3]Correpondance  PREPA MARG'!A:A,'Prépa marge'!T1556,'[3]Correpondance  PREPA MARG'!AB:AB),""))</f>
        <v/>
      </c>
      <c r="AB1556" t="str">
        <f>IF(U1556="","",IF(U1556="CAMV REEL",SUMIF('[3]Correpondance  PREPA MARG'!A:A,'Prépa marge'!T1556,'[3]Correpondance  PREPA MARG'!BB:BB),""))</f>
        <v/>
      </c>
      <c r="AC1556" t="str">
        <f>IF(U1556="","",IF(U1556="démarque connue (valeur)",SUMIF('[3]Correpondance  PREPA MARG'!A:A,'Prépa marge'!T1556,'[3]Correpondance  PREPA MARG'!DO:DO),""))</f>
        <v/>
      </c>
      <c r="AD1556" s="2" t="str">
        <f t="shared" si="878"/>
        <v/>
      </c>
      <c r="AF1556" t="s">
        <v>20</v>
      </c>
    </row>
    <row r="1557" spans="1:32" ht="15.75" thickBot="1">
      <c r="A1557" s="23"/>
      <c r="B1557" s="23"/>
      <c r="C1557" s="113" t="s">
        <v>43</v>
      </c>
      <c r="D1557" s="114">
        <f>D1554</f>
        <v>0</v>
      </c>
      <c r="E1557" s="114">
        <f t="shared" ref="E1557:L1557" si="887">IF(E1533&lt;&gt;0,E1555/E1556,0)</f>
        <v>0</v>
      </c>
      <c r="F1557" s="114">
        <f t="shared" si="887"/>
        <v>0</v>
      </c>
      <c r="G1557" s="114">
        <f t="shared" si="887"/>
        <v>0</v>
      </c>
      <c r="H1557" s="114">
        <f t="shared" si="887"/>
        <v>0</v>
      </c>
      <c r="I1557" s="114">
        <f t="shared" si="887"/>
        <v>0</v>
      </c>
      <c r="J1557" s="114">
        <f t="shared" si="887"/>
        <v>0</v>
      </c>
      <c r="K1557" s="114">
        <f t="shared" si="887"/>
        <v>0</v>
      </c>
      <c r="L1557" s="114">
        <f t="shared" si="887"/>
        <v>0</v>
      </c>
      <c r="M1557" s="114">
        <f>IF(M1533&lt;&gt;0,M1555/M1556,0)</f>
        <v>0</v>
      </c>
      <c r="N1557" s="114">
        <f>IF(N1533&lt;&gt;0,N1555/N1556,0)</f>
        <v>0</v>
      </c>
      <c r="O1557" s="114">
        <f>IF(O1533&lt;&gt;0,O1555/O1556,0)</f>
        <v>0</v>
      </c>
      <c r="P1557" s="115"/>
      <c r="Q1557" s="23"/>
      <c r="R1557" s="116" t="s">
        <v>20</v>
      </c>
      <c r="S1557" s="92"/>
      <c r="T1557" s="23" t="str">
        <f>IF(COUNTIF('[3]Correpondance  PREPA MARG'!A:A,'Prépa marge'!C1557)=0,IF(U1556="démarque connue (valeur)","",T1556),'Prépa marge'!C1557)</f>
        <v/>
      </c>
      <c r="U1557" s="23" t="str">
        <f t="shared" si="880"/>
        <v/>
      </c>
      <c r="V1557" t="str">
        <f>IF(U1557="","",IF(U1557="CA HT",SUMIF('[3]Correpondance  PREPA MARG'!A:A,'Prépa marge'!T1557,'[3]Correpondance  PREPA MARG'!CO:CO),""))</f>
        <v/>
      </c>
      <c r="W1557" t="str">
        <f t="shared" si="874"/>
        <v/>
      </c>
      <c r="X1557" t="str">
        <f>IF(U1557="","",IF(AND(U1557="Marge ABACO (valeur)",X1551=""),SUMIF('[3]Correpondance  PREPA MARG'!A:A,'Prépa marge'!T1557,'[3]Correpondance  PREPA MARG'!DB:DB),""))</f>
        <v/>
      </c>
      <c r="Y1557" t="str">
        <f>IF(U1557="","",IF(U1557="Frais accessoires",SUMIF('[3]Correpondance  PREPA MARG'!A:A,'Prépa marge'!T1557,'[3]Correpondance  PREPA MARG'!AO:AO),""))</f>
        <v/>
      </c>
      <c r="Z1557" t="str">
        <f>IF(U1557="","",IF(U1557="Cotisation Centrale",SUMIF('[3]Correpondance  PREPA MARG'!A:A,'Prépa marge'!T1557,'[3]Correpondance  PREPA MARG'!BO:BO),""))</f>
        <v/>
      </c>
      <c r="AA1557" t="str">
        <f>IF(U1557="","",IF(U1557="CA HT REEL",SUMIF('[3]Correpondance  PREPA MARG'!A:A,'Prépa marge'!T1557,'[3]Correpondance  PREPA MARG'!AB:AB),""))</f>
        <v/>
      </c>
      <c r="AB1557" t="str">
        <f>IF(U1557="","",IF(U1557="CAMV REEL",SUMIF('[3]Correpondance  PREPA MARG'!A:A,'Prépa marge'!T1557,'[3]Correpondance  PREPA MARG'!BB:BB),""))</f>
        <v/>
      </c>
      <c r="AC1557" t="str">
        <f>IF(U1557="","",IF(U1557="démarque connue (valeur)",SUMIF('[3]Correpondance  PREPA MARG'!A:A,'Prépa marge'!T1557,'[3]Correpondance  PREPA MARG'!DO:DO),""))</f>
        <v/>
      </c>
      <c r="AD1557" s="2" t="str">
        <f t="shared" si="878"/>
        <v/>
      </c>
      <c r="AF1557" t="s">
        <v>20</v>
      </c>
    </row>
    <row r="1558" spans="1:32" ht="15.75" thickBot="1">
      <c r="A1558" s="23"/>
      <c r="B1558" s="23"/>
      <c r="C1558" s="117" t="s">
        <v>44</v>
      </c>
      <c r="D1558" s="119" t="s">
        <v>11</v>
      </c>
      <c r="E1558" s="119" t="s">
        <v>11</v>
      </c>
      <c r="F1558" s="119" t="s">
        <v>11</v>
      </c>
      <c r="G1558" s="119" t="s">
        <v>11</v>
      </c>
      <c r="H1558" s="119" t="s">
        <v>11</v>
      </c>
      <c r="I1558" s="119" t="s">
        <v>14</v>
      </c>
      <c r="J1558" s="119" t="s">
        <v>11</v>
      </c>
      <c r="K1558" s="119" t="s">
        <v>11</v>
      </c>
      <c r="L1558" s="119" t="s">
        <v>14</v>
      </c>
      <c r="M1558" s="119" t="s">
        <v>11</v>
      </c>
      <c r="N1558" s="119" t="s">
        <v>11</v>
      </c>
      <c r="O1558" s="119" t="s">
        <v>14</v>
      </c>
      <c r="P1558" s="120" t="s">
        <v>14</v>
      </c>
      <c r="Q1558" s="23"/>
      <c r="R1558" s="121" t="s">
        <v>20</v>
      </c>
      <c r="S1558" s="92"/>
      <c r="T1558" s="23" t="str">
        <f>IF(COUNTIF('[3]Correpondance  PREPA MARG'!A:A,'Prépa marge'!C1558)=0,IF(U1557="démarque connue (valeur)","",T1557),'Prépa marge'!C1558)</f>
        <v/>
      </c>
      <c r="U1558" s="23" t="str">
        <f t="shared" si="880"/>
        <v/>
      </c>
      <c r="V1558" t="str">
        <f>IF(U1558="","",IF(U1558="CA HT",SUMIF('[3]Correpondance  PREPA MARG'!A:A,'Prépa marge'!T1558,'[3]Correpondance  PREPA MARG'!CO:CO),""))</f>
        <v/>
      </c>
      <c r="W1558" t="str">
        <f t="shared" si="874"/>
        <v/>
      </c>
      <c r="X1558" t="str">
        <f>IF(U1558="","",IF(AND(U1558="Marge ABACO (valeur)",X1552=""),SUMIF('[3]Correpondance  PREPA MARG'!A:A,'Prépa marge'!T1558,'[3]Correpondance  PREPA MARG'!DB:DB),""))</f>
        <v/>
      </c>
      <c r="Y1558" t="str">
        <f>IF(U1558="","",IF(U1558="Frais accessoires",SUMIF('[3]Correpondance  PREPA MARG'!A:A,'Prépa marge'!T1558,'[3]Correpondance  PREPA MARG'!AO:AO),""))</f>
        <v/>
      </c>
      <c r="Z1558" t="str">
        <f>IF(U1558="","",IF(U1558="Cotisation Centrale",SUMIF('[3]Correpondance  PREPA MARG'!A:A,'Prépa marge'!T1558,'[3]Correpondance  PREPA MARG'!BO:BO),""))</f>
        <v/>
      </c>
      <c r="AA1558" t="str">
        <f>IF(U1558="","",IF(U1558="CA HT REEL",SUMIF('[3]Correpondance  PREPA MARG'!A:A,'Prépa marge'!T1558,'[3]Correpondance  PREPA MARG'!AB:AB),""))</f>
        <v/>
      </c>
      <c r="AB1558" t="str">
        <f>IF(U1558="","",IF(U1558="CAMV REEL",SUMIF('[3]Correpondance  PREPA MARG'!A:A,'Prépa marge'!T1558,'[3]Correpondance  PREPA MARG'!BB:BB),""))</f>
        <v/>
      </c>
      <c r="AC1558" t="str">
        <f>IF(U1558="","",IF(U1558="démarque connue (valeur)",SUMIF('[3]Correpondance  PREPA MARG'!A:A,'Prépa marge'!T1558,'[3]Correpondance  PREPA MARG'!DO:DO),""))</f>
        <v/>
      </c>
      <c r="AD1558" s="2" t="str">
        <f t="shared" si="878"/>
        <v/>
      </c>
      <c r="AF1558" t="s">
        <v>20</v>
      </c>
    </row>
    <row r="1559" spans="1:32">
      <c r="A1559" s="23"/>
      <c r="B1559" s="23"/>
      <c r="C1559" s="23"/>
      <c r="D1559" s="23"/>
      <c r="E1559" s="23"/>
      <c r="F1559" s="23"/>
      <c r="G1559" s="23"/>
      <c r="H1559" s="23"/>
      <c r="I1559" s="23"/>
      <c r="J1559" s="23"/>
      <c r="K1559" s="23"/>
      <c r="L1559" s="23"/>
      <c r="M1559" s="23"/>
      <c r="N1559" s="23"/>
      <c r="O1559" s="23"/>
      <c r="P1559" s="23"/>
      <c r="Q1559" s="23"/>
      <c r="R1559" s="29" t="s">
        <v>20</v>
      </c>
      <c r="S1559" s="92"/>
      <c r="T1559" s="23" t="str">
        <f>IF(COUNTIF('[3]Correpondance  PREPA MARG'!A:A,'Prépa marge'!C1559)=0,IF(U1558="démarque connue (valeur)","",T1558),'Prépa marge'!C1559)</f>
        <v/>
      </c>
      <c r="U1559" s="23" t="str">
        <f t="shared" si="880"/>
        <v/>
      </c>
      <c r="V1559" t="str">
        <f>IF(U1559="","",IF(U1559="CA HT",SUMIF('[3]Correpondance  PREPA MARG'!A:A,'Prépa marge'!T1559,'[3]Correpondance  PREPA MARG'!CO:CO),""))</f>
        <v/>
      </c>
      <c r="W1559" t="str">
        <f t="shared" si="874"/>
        <v/>
      </c>
      <c r="X1559" t="str">
        <f>IF(U1559="","",IF(AND(U1559="Marge ABACO (valeur)",X1553=""),SUMIF('[3]Correpondance  PREPA MARG'!A:A,'Prépa marge'!T1559,'[3]Correpondance  PREPA MARG'!DB:DB),""))</f>
        <v/>
      </c>
      <c r="Y1559" t="str">
        <f>IF(U1559="","",IF(U1559="Frais accessoires",SUMIF('[3]Correpondance  PREPA MARG'!A:A,'Prépa marge'!T1559,'[3]Correpondance  PREPA MARG'!AO:AO),""))</f>
        <v/>
      </c>
      <c r="Z1559" t="str">
        <f>IF(U1559="","",IF(U1559="Cotisation Centrale",SUMIF('[3]Correpondance  PREPA MARG'!A:A,'Prépa marge'!T1559,'[3]Correpondance  PREPA MARG'!BO:BO),""))</f>
        <v/>
      </c>
      <c r="AA1559" t="str">
        <f>IF(U1559="","",IF(U1559="CA HT REEL",SUMIF('[3]Correpondance  PREPA MARG'!A:A,'Prépa marge'!T1559,'[3]Correpondance  PREPA MARG'!AB:AB),""))</f>
        <v/>
      </c>
      <c r="AB1559" t="str">
        <f>IF(U1559="","",IF(U1559="CAMV REEL",SUMIF('[3]Correpondance  PREPA MARG'!A:A,'Prépa marge'!T1559,'[3]Correpondance  PREPA MARG'!BB:BB),""))</f>
        <v/>
      </c>
      <c r="AC1559" t="str">
        <f>IF(U1559="","",IF(U1559="démarque connue (valeur)",SUMIF('[3]Correpondance  PREPA MARG'!A:A,'Prépa marge'!T1559,'[3]Correpondance  PREPA MARG'!DO:DO),""))</f>
        <v/>
      </c>
      <c r="AD1559" s="2" t="str">
        <f t="shared" si="878"/>
        <v/>
      </c>
      <c r="AF1559" t="s">
        <v>20</v>
      </c>
    </row>
    <row r="1560" spans="1:32">
      <c r="A1560" s="23"/>
      <c r="B1560" s="23"/>
      <c r="C1560" s="24" t="str">
        <f>[2]Rens!$C$53</f>
        <v>LAVAGE</v>
      </c>
      <c r="D1560" s="26">
        <f>+D1518</f>
        <v>41943</v>
      </c>
      <c r="E1560" s="26">
        <f t="shared" ref="E1560:L1560" si="888">DATE(YEAR(D1560),MONTH(D1560)+2,0)</f>
        <v>41973</v>
      </c>
      <c r="F1560" s="26">
        <f t="shared" si="888"/>
        <v>42004</v>
      </c>
      <c r="G1560" s="26">
        <f t="shared" si="888"/>
        <v>42035</v>
      </c>
      <c r="H1560" s="26">
        <f t="shared" si="888"/>
        <v>42063</v>
      </c>
      <c r="I1560" s="26">
        <f t="shared" si="888"/>
        <v>42094</v>
      </c>
      <c r="J1560" s="26">
        <f t="shared" si="888"/>
        <v>42124</v>
      </c>
      <c r="K1560" s="26">
        <f t="shared" si="888"/>
        <v>42155</v>
      </c>
      <c r="L1560" s="26">
        <f t="shared" si="888"/>
        <v>42185</v>
      </c>
      <c r="M1560" s="26">
        <f>DATE(YEAR(L1560),MONTH(L1560)+2,0)</f>
        <v>42216</v>
      </c>
      <c r="N1560" s="26">
        <f>DATE(YEAR(M1560),MONTH(M1560)+2,0)</f>
        <v>42247</v>
      </c>
      <c r="O1560" s="26">
        <f>DATE(YEAR(N1560),MONTH(N1560)+2,0)</f>
        <v>42277</v>
      </c>
      <c r="P1560" s="27" t="s">
        <v>16</v>
      </c>
      <c r="Q1560" s="23"/>
      <c r="R1560" s="28" t="s">
        <v>20</v>
      </c>
      <c r="S1560" s="23"/>
      <c r="T1560" s="23" t="str">
        <f>IF(COUNTIF('[3]Correpondance  PREPA MARG'!A:A,'Prépa marge'!C1560)=0,IF(U1559="démarque connue (valeur)","",T1559),'Prépa marge'!C1560)</f>
        <v>LAVAGE</v>
      </c>
      <c r="U1560" s="23" t="str">
        <f t="shared" si="880"/>
        <v/>
      </c>
      <c r="V1560" t="str">
        <f>IF(U1560="","",IF(U1560="CA HT",SUMIF('[3]Correpondance  PREPA MARG'!A:A,'Prépa marge'!T1560,'[3]Correpondance  PREPA MARG'!CO:CO),""))</f>
        <v/>
      </c>
      <c r="W1560" t="str">
        <f t="shared" si="874"/>
        <v/>
      </c>
      <c r="X1560" t="str">
        <f>IF(U1560="","",IF(AND(U1560="Marge ABACO (valeur)",X1554=""),SUMIF('[3]Correpondance  PREPA MARG'!A:A,'Prépa marge'!T1560,'[3]Correpondance  PREPA MARG'!DB:DB),""))</f>
        <v/>
      </c>
      <c r="Y1560" t="str">
        <f>IF(U1560="","",IF(U1560="Frais accessoires",SUMIF('[3]Correpondance  PREPA MARG'!A:A,'Prépa marge'!T1560,'[3]Correpondance  PREPA MARG'!AO:AO),""))</f>
        <v/>
      </c>
      <c r="Z1560" t="str">
        <f>IF(U1560="","",IF(U1560="Cotisation Centrale",SUMIF('[3]Correpondance  PREPA MARG'!A:A,'Prépa marge'!T1560,'[3]Correpondance  PREPA MARG'!BO:BO),""))</f>
        <v/>
      </c>
      <c r="AA1560" t="str">
        <f>IF(U1560="","",IF(U1560="CA HT REEL",SUMIF('[3]Correpondance  PREPA MARG'!A:A,'Prépa marge'!T1560,'[3]Correpondance  PREPA MARG'!AB:AB),""))</f>
        <v/>
      </c>
      <c r="AB1560" t="str">
        <f>IF(U1560="","",IF(U1560="CAMV REEL",SUMIF('[3]Correpondance  PREPA MARG'!A:A,'Prépa marge'!T1560,'[3]Correpondance  PREPA MARG'!BB:BB),""))</f>
        <v/>
      </c>
      <c r="AC1560" t="str">
        <f>IF(U1560="","",IF(U1560="démarque connue (valeur)",SUMIF('[3]Correpondance  PREPA MARG'!A:A,'Prépa marge'!T1560,'[3]Correpondance  PREPA MARG'!DO:DO),""))</f>
        <v/>
      </c>
      <c r="AD1560" s="2" t="str">
        <f t="shared" si="878"/>
        <v/>
      </c>
      <c r="AF1560" t="s">
        <v>20</v>
      </c>
    </row>
    <row r="1561" spans="1:32">
      <c r="A1561" s="23"/>
      <c r="B1561" s="23"/>
      <c r="C1561" s="23"/>
      <c r="D1561" s="23"/>
      <c r="E1561" s="23"/>
      <c r="F1561" s="23"/>
      <c r="G1561" s="23"/>
      <c r="H1561" s="23"/>
      <c r="I1561" s="23"/>
      <c r="J1561" s="23"/>
      <c r="K1561" s="23"/>
      <c r="L1561" s="23"/>
      <c r="M1561" s="23"/>
      <c r="N1561" s="23"/>
      <c r="O1561" s="23"/>
      <c r="P1561" s="23"/>
      <c r="Q1561" s="23"/>
      <c r="R1561" s="29" t="s">
        <v>20</v>
      </c>
      <c r="S1561" s="23"/>
      <c r="T1561" s="23" t="str">
        <f>IF(COUNTIF('[3]Correpondance  PREPA MARG'!A:A,'Prépa marge'!C1561)=0,IF(U1560="démarque connue (valeur)","",T1560),'Prépa marge'!C1561)</f>
        <v>LAVAGE</v>
      </c>
      <c r="U1561" s="23" t="str">
        <f t="shared" si="880"/>
        <v/>
      </c>
      <c r="V1561" t="str">
        <f>IF(U1561="","",IF(U1561="CA HT",SUMIF('[3]Correpondance  PREPA MARG'!A:A,'Prépa marge'!T1561,'[3]Correpondance  PREPA MARG'!CO:CO),""))</f>
        <v/>
      </c>
      <c r="W1561" t="str">
        <f t="shared" si="874"/>
        <v/>
      </c>
      <c r="X1561" t="str">
        <f>IF(U1561="","",IF(AND(U1561="Marge ABACO (valeur)",X1555=""),SUMIF('[3]Correpondance  PREPA MARG'!A:A,'Prépa marge'!T1561,'[3]Correpondance  PREPA MARG'!DB:DB),""))</f>
        <v/>
      </c>
      <c r="Y1561" t="str">
        <f>IF(U1561="","",IF(U1561="Frais accessoires",SUMIF('[3]Correpondance  PREPA MARG'!A:A,'Prépa marge'!T1561,'[3]Correpondance  PREPA MARG'!AO:AO),""))</f>
        <v/>
      </c>
      <c r="Z1561" t="str">
        <f>IF(U1561="","",IF(U1561="Cotisation Centrale",SUMIF('[3]Correpondance  PREPA MARG'!A:A,'Prépa marge'!T1561,'[3]Correpondance  PREPA MARG'!BO:BO),""))</f>
        <v/>
      </c>
      <c r="AA1561" t="str">
        <f>IF(U1561="","",IF(U1561="CA HT REEL",SUMIF('[3]Correpondance  PREPA MARG'!A:A,'Prépa marge'!T1561,'[3]Correpondance  PREPA MARG'!AB:AB),""))</f>
        <v/>
      </c>
      <c r="AB1561" t="str">
        <f>IF(U1561="","",IF(U1561="CAMV REEL",SUMIF('[3]Correpondance  PREPA MARG'!A:A,'Prépa marge'!T1561,'[3]Correpondance  PREPA MARG'!BB:BB),""))</f>
        <v/>
      </c>
      <c r="AC1561" t="str">
        <f>IF(U1561="","",IF(U1561="démarque connue (valeur)",SUMIF('[3]Correpondance  PREPA MARG'!A:A,'Prépa marge'!T1561,'[3]Correpondance  PREPA MARG'!DO:DO),""))</f>
        <v/>
      </c>
      <c r="AD1561" s="2" t="str">
        <f t="shared" si="878"/>
        <v/>
      </c>
      <c r="AF1561" t="s">
        <v>20</v>
      </c>
    </row>
    <row r="1562" spans="1:32" ht="15.75" thickBot="1">
      <c r="A1562" s="23"/>
      <c r="B1562" s="23"/>
      <c r="C1562" s="30" t="s">
        <v>18</v>
      </c>
      <c r="D1562" s="31"/>
      <c r="E1562" s="31"/>
      <c r="F1562" s="31"/>
      <c r="G1562" s="31"/>
      <c r="H1562" s="31"/>
      <c r="I1562" s="31"/>
      <c r="J1562" s="31"/>
      <c r="K1562" s="31"/>
      <c r="L1562" s="31"/>
      <c r="M1562" s="31"/>
      <c r="N1562" s="31"/>
      <c r="O1562" s="31"/>
      <c r="P1562" s="32"/>
      <c r="Q1562" s="23"/>
      <c r="R1562" s="33" t="s">
        <v>20</v>
      </c>
      <c r="S1562" s="23"/>
      <c r="T1562" s="23" t="str">
        <f>IF(COUNTIF('[3]Correpondance  PREPA MARG'!A:A,'Prépa marge'!C1562)=0,IF(U1561="démarque connue (valeur)","",T1561),'Prépa marge'!C1562)</f>
        <v>LAVAGE</v>
      </c>
      <c r="U1562" s="23" t="str">
        <f t="shared" si="880"/>
        <v/>
      </c>
      <c r="V1562" t="str">
        <f>IF(U1562="","",IF(U1562="CA HT",SUMIF('[3]Correpondance  PREPA MARG'!A:A,'Prépa marge'!T1562,'[3]Correpondance  PREPA MARG'!CO:CO),""))</f>
        <v/>
      </c>
      <c r="W1562" t="str">
        <f t="shared" si="874"/>
        <v/>
      </c>
      <c r="X1562" t="str">
        <f>IF(U1562="","",IF(AND(U1562="Marge ABACO (valeur)",X1556=""),SUMIF('[3]Correpondance  PREPA MARG'!A:A,'Prépa marge'!T1562,'[3]Correpondance  PREPA MARG'!DB:DB),""))</f>
        <v/>
      </c>
      <c r="Y1562" t="str">
        <f>IF(U1562="","",IF(U1562="Frais accessoires",SUMIF('[3]Correpondance  PREPA MARG'!A:A,'Prépa marge'!T1562,'[3]Correpondance  PREPA MARG'!AO:AO),""))</f>
        <v/>
      </c>
      <c r="Z1562" t="str">
        <f>IF(U1562="","",IF(U1562="Cotisation Centrale",SUMIF('[3]Correpondance  PREPA MARG'!A:A,'Prépa marge'!T1562,'[3]Correpondance  PREPA MARG'!BO:BO),""))</f>
        <v/>
      </c>
      <c r="AA1562" t="str">
        <f>IF(U1562="","",IF(U1562="CA HT REEL",SUMIF('[3]Correpondance  PREPA MARG'!A:A,'Prépa marge'!T1562,'[3]Correpondance  PREPA MARG'!AB:AB),""))</f>
        <v/>
      </c>
      <c r="AB1562" t="str">
        <f>IF(U1562="","",IF(U1562="CAMV REEL",SUMIF('[3]Correpondance  PREPA MARG'!A:A,'Prépa marge'!T1562,'[3]Correpondance  PREPA MARG'!BB:BB),""))</f>
        <v/>
      </c>
      <c r="AC1562" t="str">
        <f>IF(U1562="","",IF(U1562="démarque connue (valeur)",SUMIF('[3]Correpondance  PREPA MARG'!A:A,'Prépa marge'!T1562,'[3]Correpondance  PREPA MARG'!DO:DO),""))</f>
        <v/>
      </c>
      <c r="AD1562" s="2" t="str">
        <f t="shared" si="878"/>
        <v/>
      </c>
      <c r="AF1562" t="s">
        <v>20</v>
      </c>
    </row>
    <row r="1563" spans="1:32">
      <c r="A1563" s="23"/>
      <c r="B1563" s="23"/>
      <c r="C1563" s="34" t="s">
        <v>0</v>
      </c>
      <c r="D1563" s="35"/>
      <c r="E1563" s="36"/>
      <c r="F1563" s="36"/>
      <c r="G1563" s="36"/>
      <c r="H1563" s="36"/>
      <c r="I1563" s="36"/>
      <c r="J1563" s="36"/>
      <c r="K1563" s="36"/>
      <c r="L1563" s="36"/>
      <c r="M1563" s="36"/>
      <c r="N1563" s="36"/>
      <c r="O1563" s="37"/>
      <c r="P1563" s="38">
        <f>SUM(D1563:O1563)</f>
        <v>0</v>
      </c>
      <c r="Q1563" s="23"/>
      <c r="R1563" s="39">
        <v>7431</v>
      </c>
      <c r="S1563" s="23"/>
      <c r="T1563" s="23" t="str">
        <f>IF(COUNTIF('[3]Correpondance  PREPA MARG'!A:A,'Prépa marge'!C1563)=0,IF(U1562="démarque connue (valeur)","",T1562),'Prépa marge'!C1563)</f>
        <v>LAVAGE</v>
      </c>
      <c r="U1563" s="23" t="str">
        <f t="shared" si="880"/>
        <v>CA HT</v>
      </c>
      <c r="V1563">
        <f ca="1">IF(U1563="","",IF(U1563="CA HT",SUMIF('[3]Correpondance  PREPA MARG'!A:A,'Prépa marge'!T1563,'[3]Correpondance  PREPA MARG'!CO:CO),""))</f>
        <v>0</v>
      </c>
      <c r="W1563" t="str">
        <f t="shared" si="874"/>
        <v/>
      </c>
      <c r="X1563" t="str">
        <f>IF(U1563="","",IF(AND(U1563="Marge ABACO (valeur)",X1557=""),SUMIF('[3]Correpondance  PREPA MARG'!A:A,'Prépa marge'!T1563,'[3]Correpondance  PREPA MARG'!DB:DB),""))</f>
        <v/>
      </c>
      <c r="Y1563" t="str">
        <f>IF(U1563="","",IF(U1563="Frais accessoires",SUMIF('[3]Correpondance  PREPA MARG'!A:A,'Prépa marge'!T1563,'[3]Correpondance  PREPA MARG'!AO:AO),""))</f>
        <v/>
      </c>
      <c r="Z1563" t="str">
        <f>IF(U1563="","",IF(U1563="Cotisation Centrale",SUMIF('[3]Correpondance  PREPA MARG'!A:A,'Prépa marge'!T1563,'[3]Correpondance  PREPA MARG'!BO:BO),""))</f>
        <v/>
      </c>
      <c r="AA1563" t="str">
        <f>IF(U1563="","",IF(U1563="CA HT REEL",SUMIF('[3]Correpondance  PREPA MARG'!A:A,'Prépa marge'!T1563,'[3]Correpondance  PREPA MARG'!AB:AB),""))</f>
        <v/>
      </c>
      <c r="AB1563" t="str">
        <f>IF(U1563="","",IF(U1563="CAMV REEL",SUMIF('[3]Correpondance  PREPA MARG'!A:A,'Prépa marge'!T1563,'[3]Correpondance  PREPA MARG'!BB:BB),""))</f>
        <v/>
      </c>
      <c r="AC1563" t="str">
        <f>IF(U1563="","",IF(U1563="démarque connue (valeur)",SUMIF('[3]Correpondance  PREPA MARG'!A:A,'Prépa marge'!T1563,'[3]Correpondance  PREPA MARG'!DO:DO),""))</f>
        <v/>
      </c>
      <c r="AD1563" s="2" t="str">
        <f t="shared" ca="1" si="878"/>
        <v/>
      </c>
      <c r="AF1563">
        <v>3899</v>
      </c>
    </row>
    <row r="1564" spans="1:32" ht="15.75" thickBot="1">
      <c r="A1564" s="23"/>
      <c r="B1564" s="23"/>
      <c r="C1564" s="40" t="s">
        <v>1</v>
      </c>
      <c r="D1564" s="41"/>
      <c r="E1564" s="42"/>
      <c r="F1564" s="42"/>
      <c r="G1564" s="42"/>
      <c r="H1564" s="42"/>
      <c r="I1564" s="42"/>
      <c r="J1564" s="42"/>
      <c r="K1564" s="42"/>
      <c r="L1564" s="42"/>
      <c r="M1564" s="42"/>
      <c r="N1564" s="42"/>
      <c r="O1564" s="43"/>
      <c r="P1564" s="44">
        <f>SUM(D1564:O1564)</f>
        <v>0</v>
      </c>
      <c r="Q1564" s="23"/>
      <c r="R1564" s="45">
        <v>322</v>
      </c>
      <c r="S1564" s="23"/>
      <c r="T1564" s="23" t="str">
        <f>IF(COUNTIF('[3]Correpondance  PREPA MARG'!A:A,'Prépa marge'!C1564)=0,IF(U1563="démarque connue (valeur)","",T1563),'Prépa marge'!C1564)</f>
        <v>LAVAGE</v>
      </c>
      <c r="U1564" s="23" t="str">
        <f t="shared" si="880"/>
        <v>PRMV ABACO</v>
      </c>
      <c r="V1564" t="str">
        <f>IF(U1564="","",IF(U1564="CA HT",SUMIF('[3]Correpondance  PREPA MARG'!A:A,'Prépa marge'!T1564,'[3]Correpondance  PREPA MARG'!CO:CO),""))</f>
        <v/>
      </c>
      <c r="W1564">
        <f t="shared" ca="1" si="874"/>
        <v>0</v>
      </c>
      <c r="X1564" t="str">
        <f>IF(U1564="","",IF(AND(U1564="Marge ABACO (valeur)",X1558=""),SUMIF('[3]Correpondance  PREPA MARG'!A:A,'Prépa marge'!T1564,'[3]Correpondance  PREPA MARG'!DB:DB),""))</f>
        <v/>
      </c>
      <c r="Y1564" t="str">
        <f>IF(U1564="","",IF(U1564="Frais accessoires",SUMIF('[3]Correpondance  PREPA MARG'!A:A,'Prépa marge'!T1564,'[3]Correpondance  PREPA MARG'!AO:AO),""))</f>
        <v/>
      </c>
      <c r="Z1564" t="str">
        <f>IF(U1564="","",IF(U1564="Cotisation Centrale",SUMIF('[3]Correpondance  PREPA MARG'!A:A,'Prépa marge'!T1564,'[3]Correpondance  PREPA MARG'!BO:BO),""))</f>
        <v/>
      </c>
      <c r="AA1564" t="str">
        <f>IF(U1564="","",IF(U1564="CA HT REEL",SUMIF('[3]Correpondance  PREPA MARG'!A:A,'Prépa marge'!T1564,'[3]Correpondance  PREPA MARG'!AB:AB),""))</f>
        <v/>
      </c>
      <c r="AB1564" t="str">
        <f>IF(U1564="","",IF(U1564="CAMV REEL",SUMIF('[3]Correpondance  PREPA MARG'!A:A,'Prépa marge'!T1564,'[3]Correpondance  PREPA MARG'!BB:BB),""))</f>
        <v/>
      </c>
      <c r="AC1564" t="str">
        <f>IF(U1564="","",IF(U1564="démarque connue (valeur)",SUMIF('[3]Correpondance  PREPA MARG'!A:A,'Prépa marge'!T1564,'[3]Correpondance  PREPA MARG'!DO:DO),""))</f>
        <v/>
      </c>
      <c r="AD1564" s="2" t="str">
        <f t="shared" ca="1" si="878"/>
        <v/>
      </c>
      <c r="AF1564">
        <v>170</v>
      </c>
    </row>
    <row r="1565" spans="1:32">
      <c r="A1565" s="23"/>
      <c r="B1565" s="23"/>
      <c r="C1565" s="46" t="s">
        <v>19</v>
      </c>
      <c r="D1565" s="47">
        <f t="shared" ref="D1565:L1565" si="889">D1563-D1564</f>
        <v>0</v>
      </c>
      <c r="E1565" s="47">
        <f t="shared" si="889"/>
        <v>0</v>
      </c>
      <c r="F1565" s="47">
        <f t="shared" si="889"/>
        <v>0</v>
      </c>
      <c r="G1565" s="47">
        <f t="shared" si="889"/>
        <v>0</v>
      </c>
      <c r="H1565" s="47">
        <f t="shared" si="889"/>
        <v>0</v>
      </c>
      <c r="I1565" s="47">
        <f t="shared" si="889"/>
        <v>0</v>
      </c>
      <c r="J1565" s="47">
        <f t="shared" si="889"/>
        <v>0</v>
      </c>
      <c r="K1565" s="47">
        <f t="shared" si="889"/>
        <v>0</v>
      </c>
      <c r="L1565" s="47">
        <f t="shared" si="889"/>
        <v>0</v>
      </c>
      <c r="M1565" s="47">
        <f>M1563-M1564</f>
        <v>0</v>
      </c>
      <c r="N1565" s="47">
        <f>N1563-N1564</f>
        <v>0</v>
      </c>
      <c r="O1565" s="47">
        <f>O1563-O1564</f>
        <v>0</v>
      </c>
      <c r="P1565" s="48">
        <f>P1563-P1564</f>
        <v>0</v>
      </c>
      <c r="Q1565" s="23"/>
      <c r="R1565" s="49" t="s">
        <v>20</v>
      </c>
      <c r="S1565" s="23"/>
      <c r="T1565" s="23" t="str">
        <f>IF(COUNTIF('[3]Correpondance  PREPA MARG'!A:A,'Prépa marge'!C1565)=0,IF(U1564="démarque connue (valeur)","",T1564),'Prépa marge'!C1565)</f>
        <v>LAVAGE</v>
      </c>
      <c r="U1565" s="23" t="str">
        <f t="shared" si="880"/>
        <v>Marge ABACO (valeur)</v>
      </c>
      <c r="V1565" t="str">
        <f>IF(U1565="","",IF(U1565="CA HT",SUMIF('[3]Correpondance  PREPA MARG'!A:A,'Prépa marge'!T1565,'[3]Correpondance  PREPA MARG'!CO:CO),""))</f>
        <v/>
      </c>
      <c r="W1565" t="str">
        <f t="shared" si="874"/>
        <v/>
      </c>
      <c r="X1565">
        <f ca="1">IF(U1565="","",IF(AND(U1565="Marge ABACO (valeur)",X1559=""),SUMIF('[3]Correpondance  PREPA MARG'!A:A,'Prépa marge'!T1565,'[3]Correpondance  PREPA MARG'!DB:DB),""))</f>
        <v>0</v>
      </c>
      <c r="Y1565" t="str">
        <f>IF(U1565="","",IF(U1565="Frais accessoires",SUMIF('[3]Correpondance  PREPA MARG'!A:A,'Prépa marge'!T1565,'[3]Correpondance  PREPA MARG'!AO:AO),""))</f>
        <v/>
      </c>
      <c r="Z1565" t="str">
        <f>IF(U1565="","",IF(U1565="Cotisation Centrale",SUMIF('[3]Correpondance  PREPA MARG'!A:A,'Prépa marge'!T1565,'[3]Correpondance  PREPA MARG'!BO:BO),""))</f>
        <v/>
      </c>
      <c r="AA1565" t="str">
        <f>IF(U1565="","",IF(U1565="CA HT REEL",SUMIF('[3]Correpondance  PREPA MARG'!A:A,'Prépa marge'!T1565,'[3]Correpondance  PREPA MARG'!AB:AB),""))</f>
        <v/>
      </c>
      <c r="AB1565" t="str">
        <f>IF(U1565="","",IF(U1565="CAMV REEL",SUMIF('[3]Correpondance  PREPA MARG'!A:A,'Prépa marge'!T1565,'[3]Correpondance  PREPA MARG'!BB:BB),""))</f>
        <v/>
      </c>
      <c r="AC1565" t="str">
        <f>IF(U1565="","",IF(U1565="démarque connue (valeur)",SUMIF('[3]Correpondance  PREPA MARG'!A:A,'Prépa marge'!T1565,'[3]Correpondance  PREPA MARG'!DO:DO),""))</f>
        <v/>
      </c>
      <c r="AD1565" s="2" t="str">
        <f t="shared" ca="1" si="878"/>
        <v/>
      </c>
      <c r="AF1565" t="s">
        <v>20</v>
      </c>
    </row>
    <row r="1566" spans="1:32" ht="15.75" thickBot="1">
      <c r="A1566" s="23"/>
      <c r="B1566" s="23"/>
      <c r="C1566" s="50" t="s">
        <v>21</v>
      </c>
      <c r="D1566" s="51">
        <f t="shared" ref="D1566:L1566" si="890">IF(D1563=0,0,D1565/D1563)</f>
        <v>0</v>
      </c>
      <c r="E1566" s="51">
        <f t="shared" si="890"/>
        <v>0</v>
      </c>
      <c r="F1566" s="51">
        <f t="shared" si="890"/>
        <v>0</v>
      </c>
      <c r="G1566" s="51">
        <f t="shared" si="890"/>
        <v>0</v>
      </c>
      <c r="H1566" s="51">
        <f t="shared" si="890"/>
        <v>0</v>
      </c>
      <c r="I1566" s="51">
        <f t="shared" si="890"/>
        <v>0</v>
      </c>
      <c r="J1566" s="51">
        <f t="shared" si="890"/>
        <v>0</v>
      </c>
      <c r="K1566" s="51">
        <f t="shared" si="890"/>
        <v>0</v>
      </c>
      <c r="L1566" s="51">
        <f t="shared" si="890"/>
        <v>0</v>
      </c>
      <c r="M1566" s="51">
        <f>IF(M1563=0,0,M1565/M1563)</f>
        <v>0</v>
      </c>
      <c r="N1566" s="51">
        <f>IF(N1563=0,0,N1565/N1563)</f>
        <v>0</v>
      </c>
      <c r="O1566" s="51">
        <f>IF(O1563=0,0,O1565/O1563)</f>
        <v>0</v>
      </c>
      <c r="P1566" s="52">
        <f>IF(P1563=0,0,P1565/P1563)</f>
        <v>0</v>
      </c>
      <c r="Q1566" s="23"/>
      <c r="R1566" s="53" t="s">
        <v>20</v>
      </c>
      <c r="S1566" s="23"/>
      <c r="T1566" s="23" t="str">
        <f>IF(COUNTIF('[3]Correpondance  PREPA MARG'!A:A,'Prépa marge'!C1566)=0,IF(U1565="démarque connue (valeur)","",T1565),'Prépa marge'!C1566)</f>
        <v>LAVAGE</v>
      </c>
      <c r="U1566" s="23" t="str">
        <f t="shared" si="880"/>
        <v/>
      </c>
      <c r="V1566" t="str">
        <f>IF(U1566="","",IF(U1566="CA HT",SUMIF('[3]Correpondance  PREPA MARG'!A:A,'Prépa marge'!T1566,'[3]Correpondance  PREPA MARG'!CO:CO),""))</f>
        <v/>
      </c>
      <c r="W1566" t="str">
        <f t="shared" si="874"/>
        <v/>
      </c>
      <c r="X1566" t="str">
        <f>IF(U1566="","",IF(AND(U1566="Marge ABACO (valeur)",X1560=""),SUMIF('[3]Correpondance  PREPA MARG'!A:A,'Prépa marge'!T1566,'[3]Correpondance  PREPA MARG'!DB:DB),""))</f>
        <v/>
      </c>
      <c r="Y1566" t="str">
        <f>IF(U1566="","",IF(U1566="Frais accessoires",SUMIF('[3]Correpondance  PREPA MARG'!A:A,'Prépa marge'!T1566,'[3]Correpondance  PREPA MARG'!AO:AO),""))</f>
        <v/>
      </c>
      <c r="Z1566" t="str">
        <f>IF(U1566="","",IF(U1566="Cotisation Centrale",SUMIF('[3]Correpondance  PREPA MARG'!A:A,'Prépa marge'!T1566,'[3]Correpondance  PREPA MARG'!BO:BO),""))</f>
        <v/>
      </c>
      <c r="AA1566" t="str">
        <f>IF(U1566="","",IF(U1566="CA HT REEL",SUMIF('[3]Correpondance  PREPA MARG'!A:A,'Prépa marge'!T1566,'[3]Correpondance  PREPA MARG'!AB:AB),""))</f>
        <v/>
      </c>
      <c r="AB1566" t="str">
        <f>IF(U1566="","",IF(U1566="CAMV REEL",SUMIF('[3]Correpondance  PREPA MARG'!A:A,'Prépa marge'!T1566,'[3]Correpondance  PREPA MARG'!BB:BB),""))</f>
        <v/>
      </c>
      <c r="AC1566" t="str">
        <f>IF(U1566="","",IF(U1566="démarque connue (valeur)",SUMIF('[3]Correpondance  PREPA MARG'!A:A,'Prépa marge'!T1566,'[3]Correpondance  PREPA MARG'!DO:DO),""))</f>
        <v/>
      </c>
      <c r="AD1566" s="2" t="str">
        <f t="shared" si="878"/>
        <v/>
      </c>
      <c r="AF1566" t="s">
        <v>20</v>
      </c>
    </row>
    <row r="1567" spans="1:32">
      <c r="A1567" s="23"/>
      <c r="B1567" s="23"/>
      <c r="C1567" s="54" t="s">
        <v>3</v>
      </c>
      <c r="D1567" s="35"/>
      <c r="E1567" s="36"/>
      <c r="F1567" s="36"/>
      <c r="G1567" s="36"/>
      <c r="H1567" s="36"/>
      <c r="I1567" s="55"/>
      <c r="J1567" s="55"/>
      <c r="K1567" s="36"/>
      <c r="L1567" s="36"/>
      <c r="M1567" s="36"/>
      <c r="N1567" s="36"/>
      <c r="O1567" s="37"/>
      <c r="P1567" s="56">
        <f>SUM(D1567:O1567)</f>
        <v>0</v>
      </c>
      <c r="Q1567" s="23"/>
      <c r="R1567" s="57" t="s">
        <v>20</v>
      </c>
      <c r="S1567" s="23"/>
      <c r="T1567" s="23" t="str">
        <f>IF(COUNTIF('[3]Correpondance  PREPA MARG'!A:A,'Prépa marge'!C1567)=0,IF(U1566="démarque connue (valeur)","",T1566),'Prépa marge'!C1567)</f>
        <v>LAVAGE</v>
      </c>
      <c r="U1567" s="23" t="str">
        <f t="shared" si="880"/>
        <v>Frais accessoires</v>
      </c>
      <c r="V1567" t="str">
        <f>IF(U1567="","",IF(U1567="CA HT",SUMIF('[3]Correpondance  PREPA MARG'!A:A,'Prépa marge'!T1567,'[3]Correpondance  PREPA MARG'!CO:CO),""))</f>
        <v/>
      </c>
      <c r="W1567" t="str">
        <f t="shared" si="874"/>
        <v/>
      </c>
      <c r="X1567" t="str">
        <f>IF(U1567="","",IF(AND(U1567="Marge ABACO (valeur)",X1561=""),SUMIF('[3]Correpondance  PREPA MARG'!A:A,'Prépa marge'!T1567,'[3]Correpondance  PREPA MARG'!DB:DB),""))</f>
        <v/>
      </c>
      <c r="Y1567">
        <f ca="1">IF(U1567="","",IF(U1567="Frais accessoires",SUMIF('[3]Correpondance  PREPA MARG'!A:A,'Prépa marge'!T1567,'[3]Correpondance  PREPA MARG'!AO:AO),""))</f>
        <v>0</v>
      </c>
      <c r="Z1567" t="str">
        <f>IF(U1567="","",IF(U1567="Cotisation Centrale",SUMIF('[3]Correpondance  PREPA MARG'!A:A,'Prépa marge'!T1567,'[3]Correpondance  PREPA MARG'!BO:BO),""))</f>
        <v/>
      </c>
      <c r="AA1567" t="str">
        <f>IF(U1567="","",IF(U1567="CA HT REEL",SUMIF('[3]Correpondance  PREPA MARG'!A:A,'Prépa marge'!T1567,'[3]Correpondance  PREPA MARG'!AB:AB),""))</f>
        <v/>
      </c>
      <c r="AB1567" t="str">
        <f>IF(U1567="","",IF(U1567="CAMV REEL",SUMIF('[3]Correpondance  PREPA MARG'!A:A,'Prépa marge'!T1567,'[3]Correpondance  PREPA MARG'!BB:BB),""))</f>
        <v/>
      </c>
      <c r="AC1567" t="str">
        <f>IF(U1567="","",IF(U1567="démarque connue (valeur)",SUMIF('[3]Correpondance  PREPA MARG'!A:A,'Prépa marge'!T1567,'[3]Correpondance  PREPA MARG'!DO:DO),""))</f>
        <v/>
      </c>
      <c r="AD1567" s="2" t="str">
        <f t="shared" ca="1" si="878"/>
        <v/>
      </c>
      <c r="AF1567" t="s">
        <v>20</v>
      </c>
    </row>
    <row r="1568" spans="1:32" ht="15.75" thickBot="1">
      <c r="A1568" s="23"/>
      <c r="B1568" s="23"/>
      <c r="C1568" s="58" t="s">
        <v>4</v>
      </c>
      <c r="D1568" s="41"/>
      <c r="E1568" s="42"/>
      <c r="F1568" s="42"/>
      <c r="G1568" s="42"/>
      <c r="H1568" s="42"/>
      <c r="I1568" s="42"/>
      <c r="J1568" s="42"/>
      <c r="K1568" s="42"/>
      <c r="L1568" s="42"/>
      <c r="M1568" s="42"/>
      <c r="N1568" s="42"/>
      <c r="O1568" s="43"/>
      <c r="P1568" s="56">
        <f>SUM(D1568:O1568)</f>
        <v>0</v>
      </c>
      <c r="Q1568" s="23"/>
      <c r="R1568" s="57" t="s">
        <v>20</v>
      </c>
      <c r="S1568" s="23"/>
      <c r="T1568" s="23" t="str">
        <f>IF(COUNTIF('[3]Correpondance  PREPA MARG'!A:A,'Prépa marge'!C1568)=0,IF(U1567="démarque connue (valeur)","",T1567),'Prépa marge'!C1568)</f>
        <v>LAVAGE</v>
      </c>
      <c r="U1568" s="23" t="str">
        <f t="shared" si="880"/>
        <v>Cotisation Centrale</v>
      </c>
      <c r="V1568" t="str">
        <f>IF(U1568="","",IF(U1568="CA HT",SUMIF('[3]Correpondance  PREPA MARG'!A:A,'Prépa marge'!T1568,'[3]Correpondance  PREPA MARG'!CO:CO),""))</f>
        <v/>
      </c>
      <c r="W1568" t="str">
        <f t="shared" si="874"/>
        <v/>
      </c>
      <c r="X1568" t="str">
        <f>IF(U1568="","",IF(AND(U1568="Marge ABACO (valeur)",X1562=""),SUMIF('[3]Correpondance  PREPA MARG'!A:A,'Prépa marge'!T1568,'[3]Correpondance  PREPA MARG'!DB:DB),""))</f>
        <v/>
      </c>
      <c r="Y1568" t="str">
        <f>IF(U1568="","",IF(U1568="Frais accessoires",SUMIF('[3]Correpondance  PREPA MARG'!A:A,'Prépa marge'!T1568,'[3]Correpondance  PREPA MARG'!AO:AO),""))</f>
        <v/>
      </c>
      <c r="Z1568">
        <f ca="1">IF(U1568="","",IF(U1568="Cotisation Centrale",SUMIF('[3]Correpondance  PREPA MARG'!A:A,'Prépa marge'!T1568,'[3]Correpondance  PREPA MARG'!BO:BO),""))</f>
        <v>0</v>
      </c>
      <c r="AA1568" t="str">
        <f>IF(U1568="","",IF(U1568="CA HT REEL",SUMIF('[3]Correpondance  PREPA MARG'!A:A,'Prépa marge'!T1568,'[3]Correpondance  PREPA MARG'!AB:AB),""))</f>
        <v/>
      </c>
      <c r="AB1568" t="str">
        <f>IF(U1568="","",IF(U1568="CAMV REEL",SUMIF('[3]Correpondance  PREPA MARG'!A:A,'Prépa marge'!T1568,'[3]Correpondance  PREPA MARG'!BB:BB),""))</f>
        <v/>
      </c>
      <c r="AC1568" t="str">
        <f>IF(U1568="","",IF(U1568="démarque connue (valeur)",SUMIF('[3]Correpondance  PREPA MARG'!A:A,'Prépa marge'!T1568,'[3]Correpondance  PREPA MARG'!DO:DO),""))</f>
        <v/>
      </c>
      <c r="AD1568" s="2" t="str">
        <f t="shared" ca="1" si="878"/>
        <v/>
      </c>
      <c r="AF1568" t="s">
        <v>20</v>
      </c>
    </row>
    <row r="1569" spans="1:32">
      <c r="A1569" s="23"/>
      <c r="B1569" s="23"/>
      <c r="C1569" s="59" t="s">
        <v>22</v>
      </c>
      <c r="D1569" s="60">
        <f t="shared" ref="D1569:L1569" si="891">IF(D1575&lt;&gt;0,(D1567+D1568)/D1575,0)</f>
        <v>0</v>
      </c>
      <c r="E1569" s="60">
        <f t="shared" si="891"/>
        <v>0</v>
      </c>
      <c r="F1569" s="60">
        <f t="shared" si="891"/>
        <v>0</v>
      </c>
      <c r="G1569" s="60">
        <f t="shared" si="891"/>
        <v>0</v>
      </c>
      <c r="H1569" s="60">
        <f t="shared" si="891"/>
        <v>0</v>
      </c>
      <c r="I1569" s="60">
        <f t="shared" si="891"/>
        <v>0</v>
      </c>
      <c r="J1569" s="60">
        <f t="shared" si="891"/>
        <v>0</v>
      </c>
      <c r="K1569" s="60">
        <f t="shared" si="891"/>
        <v>0</v>
      </c>
      <c r="L1569" s="60">
        <f t="shared" si="891"/>
        <v>0</v>
      </c>
      <c r="M1569" s="60">
        <f>IF(M1575&lt;&gt;0,(M1567+M1568)/M1575,0)</f>
        <v>0</v>
      </c>
      <c r="N1569" s="60">
        <f>IF(N1575&lt;&gt;0,(N1567+N1568)/N1575,0)</f>
        <v>0</v>
      </c>
      <c r="O1569" s="60">
        <f>IF(O1575&lt;&gt;0,(O1567+O1568)/O1575,0)</f>
        <v>0</v>
      </c>
      <c r="P1569" s="61">
        <f>IF(P1575&lt;&gt;0,(P1567+P1568)/P1575,0)</f>
        <v>0</v>
      </c>
      <c r="Q1569" s="23"/>
      <c r="R1569" s="62" t="s">
        <v>20</v>
      </c>
      <c r="S1569" s="23"/>
      <c r="T1569" s="23" t="str">
        <f>IF(COUNTIF('[3]Correpondance  PREPA MARG'!A:A,'Prépa marge'!C1569)=0,IF(U1568="démarque connue (valeur)","",T1568),'Prépa marge'!C1569)</f>
        <v>LAVAGE</v>
      </c>
      <c r="U1569" s="23" t="str">
        <f t="shared" si="880"/>
        <v/>
      </c>
      <c r="V1569" t="str">
        <f>IF(U1569="","",IF(U1569="CA HT",SUMIF('[3]Correpondance  PREPA MARG'!A:A,'Prépa marge'!T1569,'[3]Correpondance  PREPA MARG'!CO:CO),""))</f>
        <v/>
      </c>
      <c r="W1569" t="str">
        <f t="shared" si="874"/>
        <v/>
      </c>
      <c r="X1569" t="str">
        <f>IF(U1569="","",IF(AND(U1569="Marge ABACO (valeur)",X1563=""),SUMIF('[3]Correpondance  PREPA MARG'!A:A,'Prépa marge'!T1569,'[3]Correpondance  PREPA MARG'!DB:DB),""))</f>
        <v/>
      </c>
      <c r="Y1569" t="str">
        <f>IF(U1569="","",IF(U1569="Frais accessoires",SUMIF('[3]Correpondance  PREPA MARG'!A:A,'Prépa marge'!T1569,'[3]Correpondance  PREPA MARG'!AO:AO),""))</f>
        <v/>
      </c>
      <c r="Z1569" t="str">
        <f>IF(U1569="","",IF(U1569="Cotisation Centrale",SUMIF('[3]Correpondance  PREPA MARG'!A:A,'Prépa marge'!T1569,'[3]Correpondance  PREPA MARG'!BO:BO),""))</f>
        <v/>
      </c>
      <c r="AA1569" t="str">
        <f>IF(U1569="","",IF(U1569="CA HT REEL",SUMIF('[3]Correpondance  PREPA MARG'!A:A,'Prépa marge'!T1569,'[3]Correpondance  PREPA MARG'!AB:AB),""))</f>
        <v/>
      </c>
      <c r="AB1569" t="str">
        <f>IF(U1569="","",IF(U1569="CAMV REEL",SUMIF('[3]Correpondance  PREPA MARG'!A:A,'Prépa marge'!T1569,'[3]Correpondance  PREPA MARG'!BB:BB),""))</f>
        <v/>
      </c>
      <c r="AC1569" t="str">
        <f>IF(U1569="","",IF(U1569="démarque connue (valeur)",SUMIF('[3]Correpondance  PREPA MARG'!A:A,'Prépa marge'!T1569,'[3]Correpondance  PREPA MARG'!DO:DO),""))</f>
        <v/>
      </c>
      <c r="AD1569" s="2" t="str">
        <f t="shared" si="878"/>
        <v/>
      </c>
      <c r="AF1569" t="s">
        <v>20</v>
      </c>
    </row>
    <row r="1570" spans="1:32">
      <c r="A1570" s="23"/>
      <c r="B1570" s="23"/>
      <c r="C1570" s="63" t="s">
        <v>23</v>
      </c>
      <c r="D1570" s="64">
        <f>D1564+D1567+D1568</f>
        <v>0</v>
      </c>
      <c r="E1570" s="64">
        <f t="shared" ref="E1570:L1570" si="892">E1564+E1567+E1568</f>
        <v>0</v>
      </c>
      <c r="F1570" s="64">
        <f t="shared" si="892"/>
        <v>0</v>
      </c>
      <c r="G1570" s="64">
        <f t="shared" si="892"/>
        <v>0</v>
      </c>
      <c r="H1570" s="64">
        <f t="shared" si="892"/>
        <v>0</v>
      </c>
      <c r="I1570" s="64">
        <f t="shared" si="892"/>
        <v>0</v>
      </c>
      <c r="J1570" s="64">
        <f t="shared" si="892"/>
        <v>0</v>
      </c>
      <c r="K1570" s="64">
        <f t="shared" si="892"/>
        <v>0</v>
      </c>
      <c r="L1570" s="64">
        <f t="shared" si="892"/>
        <v>0</v>
      </c>
      <c r="M1570" s="64">
        <f>M1564+M1567+M1568</f>
        <v>0</v>
      </c>
      <c r="N1570" s="64">
        <f>N1564+N1567+N1568</f>
        <v>0</v>
      </c>
      <c r="O1570" s="64">
        <f>O1564+O1567+O1568</f>
        <v>0</v>
      </c>
      <c r="P1570" s="65">
        <f>SUM(D1570:O1570)</f>
        <v>0</v>
      </c>
      <c r="Q1570" s="23"/>
      <c r="R1570" s="66" t="s">
        <v>20</v>
      </c>
      <c r="S1570" s="23"/>
      <c r="T1570" s="23" t="str">
        <f>IF(COUNTIF('[3]Correpondance  PREPA MARG'!A:A,'Prépa marge'!C1570)=0,IF(U1569="démarque connue (valeur)","",T1569),'Prépa marge'!C1570)</f>
        <v>LAVAGE</v>
      </c>
      <c r="U1570" s="23" t="str">
        <f t="shared" si="880"/>
        <v/>
      </c>
      <c r="V1570" t="str">
        <f>IF(U1570="","",IF(U1570="CA HT",SUMIF('[3]Correpondance  PREPA MARG'!A:A,'Prépa marge'!T1570,'[3]Correpondance  PREPA MARG'!CO:CO),""))</f>
        <v/>
      </c>
      <c r="W1570" t="str">
        <f t="shared" ca="1" si="874"/>
        <v/>
      </c>
      <c r="X1570" t="str">
        <f>IF(U1570="","",IF(AND(U1570="Marge ABACO (valeur)",X1564=""),SUMIF('[3]Correpondance  PREPA MARG'!A:A,'Prépa marge'!T1570,'[3]Correpondance  PREPA MARG'!DB:DB),""))</f>
        <v/>
      </c>
      <c r="Y1570" t="str">
        <f>IF(U1570="","",IF(U1570="Frais accessoires",SUMIF('[3]Correpondance  PREPA MARG'!A:A,'Prépa marge'!T1570,'[3]Correpondance  PREPA MARG'!AO:AO),""))</f>
        <v/>
      </c>
      <c r="Z1570" t="str">
        <f>IF(U1570="","",IF(U1570="Cotisation Centrale",SUMIF('[3]Correpondance  PREPA MARG'!A:A,'Prépa marge'!T1570,'[3]Correpondance  PREPA MARG'!BO:BO),""))</f>
        <v/>
      </c>
      <c r="AA1570" t="str">
        <f>IF(U1570="","",IF(U1570="CA HT REEL",SUMIF('[3]Correpondance  PREPA MARG'!A:A,'Prépa marge'!T1570,'[3]Correpondance  PREPA MARG'!AB:AB),""))</f>
        <v/>
      </c>
      <c r="AB1570" t="str">
        <f>IF(U1570="","",IF(U1570="CAMV REEL",SUMIF('[3]Correpondance  PREPA MARG'!A:A,'Prépa marge'!T1570,'[3]Correpondance  PREPA MARG'!BB:BB),""))</f>
        <v/>
      </c>
      <c r="AC1570" t="str">
        <f>IF(U1570="","",IF(U1570="démarque connue (valeur)",SUMIF('[3]Correpondance  PREPA MARG'!A:A,'Prépa marge'!T1570,'[3]Correpondance  PREPA MARG'!DO:DO),""))</f>
        <v/>
      </c>
      <c r="AD1570" s="2" t="str">
        <f t="shared" ca="1" si="878"/>
        <v/>
      </c>
      <c r="AF1570" t="s">
        <v>20</v>
      </c>
    </row>
    <row r="1571" spans="1:32">
      <c r="A1571" s="23"/>
      <c r="B1571" s="23"/>
      <c r="C1571" s="63" t="s">
        <v>19</v>
      </c>
      <c r="D1571" s="64">
        <f t="shared" ref="D1571:L1571" si="893">D1563-D1570</f>
        <v>0</v>
      </c>
      <c r="E1571" s="64">
        <f t="shared" si="893"/>
        <v>0</v>
      </c>
      <c r="F1571" s="64">
        <f t="shared" si="893"/>
        <v>0</v>
      </c>
      <c r="G1571" s="64">
        <f t="shared" si="893"/>
        <v>0</v>
      </c>
      <c r="H1571" s="64">
        <f t="shared" si="893"/>
        <v>0</v>
      </c>
      <c r="I1571" s="64">
        <f t="shared" si="893"/>
        <v>0</v>
      </c>
      <c r="J1571" s="64">
        <f t="shared" si="893"/>
        <v>0</v>
      </c>
      <c r="K1571" s="64">
        <f t="shared" si="893"/>
        <v>0</v>
      </c>
      <c r="L1571" s="64">
        <f t="shared" si="893"/>
        <v>0</v>
      </c>
      <c r="M1571" s="64">
        <f>M1563-M1570</f>
        <v>0</v>
      </c>
      <c r="N1571" s="64">
        <f>N1563-N1570</f>
        <v>0</v>
      </c>
      <c r="O1571" s="64">
        <f>O1563-O1570</f>
        <v>0</v>
      </c>
      <c r="P1571" s="65">
        <f>SUM(D1571:O1571)</f>
        <v>0</v>
      </c>
      <c r="Q1571" s="23"/>
      <c r="R1571" s="66" t="s">
        <v>20</v>
      </c>
      <c r="S1571" s="23"/>
      <c r="T1571" s="23" t="str">
        <f>IF(COUNTIF('[3]Correpondance  PREPA MARG'!A:A,'Prépa marge'!C1571)=0,IF(U1570="démarque connue (valeur)","",T1570),'Prépa marge'!C1571)</f>
        <v>LAVAGE</v>
      </c>
      <c r="U1571" s="23" t="str">
        <f t="shared" si="880"/>
        <v>Marge ABACO (valeur)</v>
      </c>
      <c r="V1571" t="str">
        <f>IF(U1571="","",IF(U1571="CA HT",SUMIF('[3]Correpondance  PREPA MARG'!A:A,'Prépa marge'!T1571,'[3]Correpondance  PREPA MARG'!CO:CO),""))</f>
        <v/>
      </c>
      <c r="W1571" t="str">
        <f t="shared" si="874"/>
        <v/>
      </c>
      <c r="X1571" t="str">
        <f ca="1">IF(U1571="","",IF(AND(U1571="Marge ABACO (valeur)",X1565=""),SUMIF('[3]Correpondance  PREPA MARG'!A:A,'Prépa marge'!T1571,'[3]Correpondance  PREPA MARG'!DB:DB),""))</f>
        <v/>
      </c>
      <c r="Y1571" t="str">
        <f>IF(U1571="","",IF(U1571="Frais accessoires",SUMIF('[3]Correpondance  PREPA MARG'!A:A,'Prépa marge'!T1571,'[3]Correpondance  PREPA MARG'!AO:AO),""))</f>
        <v/>
      </c>
      <c r="Z1571" t="str">
        <f>IF(U1571="","",IF(U1571="Cotisation Centrale",SUMIF('[3]Correpondance  PREPA MARG'!A:A,'Prépa marge'!T1571,'[3]Correpondance  PREPA MARG'!BO:BO),""))</f>
        <v/>
      </c>
      <c r="AA1571" t="str">
        <f>IF(U1571="","",IF(U1571="CA HT REEL",SUMIF('[3]Correpondance  PREPA MARG'!A:A,'Prépa marge'!T1571,'[3]Correpondance  PREPA MARG'!AB:AB),""))</f>
        <v/>
      </c>
      <c r="AB1571" t="str">
        <f>IF(U1571="","",IF(U1571="CAMV REEL",SUMIF('[3]Correpondance  PREPA MARG'!A:A,'Prépa marge'!T1571,'[3]Correpondance  PREPA MARG'!BB:BB),""))</f>
        <v/>
      </c>
      <c r="AC1571" t="str">
        <f>IF(U1571="","",IF(U1571="démarque connue (valeur)",SUMIF('[3]Correpondance  PREPA MARG'!A:A,'Prépa marge'!T1571,'[3]Correpondance  PREPA MARG'!DO:DO),""))</f>
        <v/>
      </c>
      <c r="AD1571" s="2" t="str">
        <f t="shared" ca="1" si="878"/>
        <v/>
      </c>
      <c r="AF1571" t="s">
        <v>20</v>
      </c>
    </row>
    <row r="1572" spans="1:32">
      <c r="A1572" s="23"/>
      <c r="B1572" s="23"/>
      <c r="C1572" s="50" t="s">
        <v>24</v>
      </c>
      <c r="D1572" s="67">
        <f t="shared" ref="D1572:L1572" si="894">IF(D1563=0,0,D1571/D1563)</f>
        <v>0</v>
      </c>
      <c r="E1572" s="67">
        <f t="shared" si="894"/>
        <v>0</v>
      </c>
      <c r="F1572" s="67">
        <f t="shared" si="894"/>
        <v>0</v>
      </c>
      <c r="G1572" s="67">
        <f t="shared" si="894"/>
        <v>0</v>
      </c>
      <c r="H1572" s="67">
        <f t="shared" si="894"/>
        <v>0</v>
      </c>
      <c r="I1572" s="67">
        <f t="shared" si="894"/>
        <v>0</v>
      </c>
      <c r="J1572" s="67">
        <f t="shared" si="894"/>
        <v>0</v>
      </c>
      <c r="K1572" s="67">
        <f t="shared" si="894"/>
        <v>0</v>
      </c>
      <c r="L1572" s="67">
        <f t="shared" si="894"/>
        <v>0</v>
      </c>
      <c r="M1572" s="67">
        <f>IF(M1563=0,0,M1571/M1563)</f>
        <v>0</v>
      </c>
      <c r="N1572" s="67">
        <f>IF(N1563=0,0,N1571/N1563)</f>
        <v>0</v>
      </c>
      <c r="O1572" s="67">
        <f>IF(O1563=0,0,O1571/O1563)</f>
        <v>0</v>
      </c>
      <c r="P1572" s="67">
        <f>IF(P1563=0,0,P1571/P1563)</f>
        <v>0</v>
      </c>
      <c r="Q1572" s="23"/>
      <c r="R1572" s="68" t="s">
        <v>20</v>
      </c>
      <c r="S1572" s="23"/>
      <c r="T1572" s="23" t="str">
        <f>IF(COUNTIF('[3]Correpondance  PREPA MARG'!A:A,'Prépa marge'!C1572)=0,IF(U1571="démarque connue (valeur)","",T1571),'Prépa marge'!C1572)</f>
        <v>LAVAGE</v>
      </c>
      <c r="U1572" s="23" t="str">
        <f t="shared" si="880"/>
        <v/>
      </c>
      <c r="V1572" t="str">
        <f>IF(U1572="","",IF(U1572="CA HT",SUMIF('[3]Correpondance  PREPA MARG'!A:A,'Prépa marge'!T1572,'[3]Correpondance  PREPA MARG'!CO:CO),""))</f>
        <v/>
      </c>
      <c r="W1572" t="str">
        <f t="shared" si="874"/>
        <v/>
      </c>
      <c r="X1572" t="str">
        <f>IF(U1572="","",IF(AND(U1572="Marge ABACO (valeur)",X1566=""),SUMIF('[3]Correpondance  PREPA MARG'!A:A,'Prépa marge'!T1572,'[3]Correpondance  PREPA MARG'!DB:DB),""))</f>
        <v/>
      </c>
      <c r="Y1572" t="str">
        <f>IF(U1572="","",IF(U1572="Frais accessoires",SUMIF('[3]Correpondance  PREPA MARG'!A:A,'Prépa marge'!T1572,'[3]Correpondance  PREPA MARG'!AO:AO),""))</f>
        <v/>
      </c>
      <c r="Z1572" t="str">
        <f>IF(U1572="","",IF(U1572="Cotisation Centrale",SUMIF('[3]Correpondance  PREPA MARG'!A:A,'Prépa marge'!T1572,'[3]Correpondance  PREPA MARG'!BO:BO),""))</f>
        <v/>
      </c>
      <c r="AA1572" t="str">
        <f>IF(U1572="","",IF(U1572="CA HT REEL",SUMIF('[3]Correpondance  PREPA MARG'!A:A,'Prépa marge'!T1572,'[3]Correpondance  PREPA MARG'!AB:AB),""))</f>
        <v/>
      </c>
      <c r="AB1572" t="str">
        <f>IF(U1572="","",IF(U1572="CAMV REEL",SUMIF('[3]Correpondance  PREPA MARG'!A:A,'Prépa marge'!T1572,'[3]Correpondance  PREPA MARG'!BB:BB),""))</f>
        <v/>
      </c>
      <c r="AC1572" t="str">
        <f>IF(U1572="","",IF(U1572="démarque connue (valeur)",SUMIF('[3]Correpondance  PREPA MARG'!A:A,'Prépa marge'!T1572,'[3]Correpondance  PREPA MARG'!DO:DO),""))</f>
        <v/>
      </c>
      <c r="AD1572" s="2" t="str">
        <f t="shared" si="878"/>
        <v/>
      </c>
      <c r="AF1572" t="s">
        <v>20</v>
      </c>
    </row>
    <row r="1573" spans="1:32">
      <c r="A1573" s="23"/>
      <c r="B1573" s="23"/>
      <c r="C1573" s="23"/>
      <c r="D1573" s="23"/>
      <c r="E1573" s="23"/>
      <c r="F1573" s="23"/>
      <c r="G1573" s="23"/>
      <c r="H1573" s="23"/>
      <c r="I1573" s="23"/>
      <c r="J1573" s="23"/>
      <c r="K1573" s="23"/>
      <c r="L1573" s="23"/>
      <c r="M1573" s="23"/>
      <c r="N1573" s="23"/>
      <c r="O1573" s="23"/>
      <c r="P1573" s="23"/>
      <c r="Q1573" s="23"/>
      <c r="R1573" s="29" t="s">
        <v>20</v>
      </c>
      <c r="S1573" s="23"/>
      <c r="T1573" s="23" t="str">
        <f>IF(COUNTIF('[3]Correpondance  PREPA MARG'!A:A,'Prépa marge'!C1573)=0,IF(U1572="démarque connue (valeur)","",T1572),'Prépa marge'!C1573)</f>
        <v>LAVAGE</v>
      </c>
      <c r="U1573" s="23" t="str">
        <f t="shared" si="880"/>
        <v/>
      </c>
      <c r="V1573" t="str">
        <f>IF(U1573="","",IF(U1573="CA HT",SUMIF('[3]Correpondance  PREPA MARG'!A:A,'Prépa marge'!T1573,'[3]Correpondance  PREPA MARG'!CO:CO),""))</f>
        <v/>
      </c>
      <c r="W1573" t="str">
        <f t="shared" si="874"/>
        <v/>
      </c>
      <c r="X1573" t="str">
        <f>IF(U1573="","",IF(AND(U1573="Marge ABACO (valeur)",X1567=""),SUMIF('[3]Correpondance  PREPA MARG'!A:A,'Prépa marge'!T1573,'[3]Correpondance  PREPA MARG'!DB:DB),""))</f>
        <v/>
      </c>
      <c r="Y1573" t="str">
        <f>IF(U1573="","",IF(U1573="Frais accessoires",SUMIF('[3]Correpondance  PREPA MARG'!A:A,'Prépa marge'!T1573,'[3]Correpondance  PREPA MARG'!AO:AO),""))</f>
        <v/>
      </c>
      <c r="Z1573" t="str">
        <f>IF(U1573="","",IF(U1573="Cotisation Centrale",SUMIF('[3]Correpondance  PREPA MARG'!A:A,'Prépa marge'!T1573,'[3]Correpondance  PREPA MARG'!BO:BO),""))</f>
        <v/>
      </c>
      <c r="AA1573" t="str">
        <f>IF(U1573="","",IF(U1573="CA HT REEL",SUMIF('[3]Correpondance  PREPA MARG'!A:A,'Prépa marge'!T1573,'[3]Correpondance  PREPA MARG'!AB:AB),""))</f>
        <v/>
      </c>
      <c r="AB1573" t="str">
        <f>IF(U1573="","",IF(U1573="CAMV REEL",SUMIF('[3]Correpondance  PREPA MARG'!A:A,'Prépa marge'!T1573,'[3]Correpondance  PREPA MARG'!BB:BB),""))</f>
        <v/>
      </c>
      <c r="AC1573" t="str">
        <f>IF(U1573="","",IF(U1573="démarque connue (valeur)",SUMIF('[3]Correpondance  PREPA MARG'!A:A,'Prépa marge'!T1573,'[3]Correpondance  PREPA MARG'!DO:DO),""))</f>
        <v/>
      </c>
      <c r="AD1573" s="2" t="str">
        <f t="shared" si="878"/>
        <v/>
      </c>
      <c r="AF1573" t="s">
        <v>20</v>
      </c>
    </row>
    <row r="1574" spans="1:32" ht="15.75" thickBot="1">
      <c r="A1574" s="23"/>
      <c r="B1574" s="23"/>
      <c r="C1574" s="30" t="s">
        <v>25</v>
      </c>
      <c r="D1574" s="31"/>
      <c r="E1574" s="31"/>
      <c r="F1574" s="31"/>
      <c r="G1574" s="31"/>
      <c r="H1574" s="31"/>
      <c r="I1574" s="31"/>
      <c r="J1574" s="31"/>
      <c r="K1574" s="31"/>
      <c r="L1574" s="31"/>
      <c r="M1574" s="31"/>
      <c r="N1574" s="31"/>
      <c r="O1574" s="31"/>
      <c r="P1574" s="32"/>
      <c r="Q1574" s="23"/>
      <c r="R1574" s="33" t="s">
        <v>20</v>
      </c>
      <c r="S1574" s="23"/>
      <c r="T1574" s="23" t="str">
        <f>IF(COUNTIF('[3]Correpondance  PREPA MARG'!A:A,'Prépa marge'!C1574)=0,IF(U1573="démarque connue (valeur)","",T1573),'Prépa marge'!C1574)</f>
        <v>LAVAGE</v>
      </c>
      <c r="U1574" s="23" t="str">
        <f t="shared" si="880"/>
        <v/>
      </c>
      <c r="V1574" t="str">
        <f>IF(U1574="","",IF(U1574="CA HT",SUMIF('[3]Correpondance  PREPA MARG'!A:A,'Prépa marge'!T1574,'[3]Correpondance  PREPA MARG'!CO:CO),""))</f>
        <v/>
      </c>
      <c r="W1574" t="str">
        <f t="shared" si="874"/>
        <v/>
      </c>
      <c r="X1574" t="str">
        <f>IF(U1574="","",IF(AND(U1574="Marge ABACO (valeur)",X1568=""),SUMIF('[3]Correpondance  PREPA MARG'!A:A,'Prépa marge'!T1574,'[3]Correpondance  PREPA MARG'!DB:DB),""))</f>
        <v/>
      </c>
      <c r="Y1574" t="str">
        <f>IF(U1574="","",IF(U1574="Frais accessoires",SUMIF('[3]Correpondance  PREPA MARG'!A:A,'Prépa marge'!T1574,'[3]Correpondance  PREPA MARG'!AO:AO),""))</f>
        <v/>
      </c>
      <c r="Z1574" t="str">
        <f>IF(U1574="","",IF(U1574="Cotisation Centrale",SUMIF('[3]Correpondance  PREPA MARG'!A:A,'Prépa marge'!T1574,'[3]Correpondance  PREPA MARG'!BO:BO),""))</f>
        <v/>
      </c>
      <c r="AA1574" t="str">
        <f>IF(U1574="","",IF(U1574="CA HT REEL",SUMIF('[3]Correpondance  PREPA MARG'!A:A,'Prépa marge'!T1574,'[3]Correpondance  PREPA MARG'!AB:AB),""))</f>
        <v/>
      </c>
      <c r="AB1574" t="str">
        <f>IF(U1574="","",IF(U1574="CAMV REEL",SUMIF('[3]Correpondance  PREPA MARG'!A:A,'Prépa marge'!T1574,'[3]Correpondance  PREPA MARG'!BB:BB),""))</f>
        <v/>
      </c>
      <c r="AC1574" t="str">
        <f>IF(U1574="","",IF(U1574="démarque connue (valeur)",SUMIF('[3]Correpondance  PREPA MARG'!A:A,'Prépa marge'!T1574,'[3]Correpondance  PREPA MARG'!DO:DO),""))</f>
        <v/>
      </c>
      <c r="AD1574" s="2" t="str">
        <f t="shared" si="878"/>
        <v/>
      </c>
      <c r="AF1574" t="s">
        <v>20</v>
      </c>
    </row>
    <row r="1575" spans="1:32">
      <c r="A1575" s="23"/>
      <c r="B1575" s="23"/>
      <c r="C1575" s="69" t="s">
        <v>5</v>
      </c>
      <c r="D1575" s="35"/>
      <c r="E1575" s="36"/>
      <c r="F1575" s="36"/>
      <c r="G1575" s="36"/>
      <c r="H1575" s="36"/>
      <c r="I1575" s="36"/>
      <c r="J1575" s="55"/>
      <c r="K1575" s="55"/>
      <c r="L1575" s="55"/>
      <c r="M1575" s="55"/>
      <c r="N1575" s="55"/>
      <c r="O1575" s="70"/>
      <c r="P1575" s="38">
        <f>SUM(D1575:O1575)</f>
        <v>0</v>
      </c>
      <c r="Q1575" s="23"/>
      <c r="R1575" s="39">
        <v>7605.9100000000035</v>
      </c>
      <c r="S1575" s="23"/>
      <c r="T1575" s="23" t="str">
        <f>IF(COUNTIF('[3]Correpondance  PREPA MARG'!A:A,'Prépa marge'!C1575)=0,IF(U1574="démarque connue (valeur)","",T1574),'Prépa marge'!C1575)</f>
        <v>LAVAGE</v>
      </c>
      <c r="U1575" s="23" t="str">
        <f t="shared" si="880"/>
        <v>CA HT REEL</v>
      </c>
      <c r="V1575" t="str">
        <f>IF(U1575="","",IF(U1575="CA HT",SUMIF('[3]Correpondance  PREPA MARG'!A:A,'Prépa marge'!T1575,'[3]Correpondance  PREPA MARG'!CO:CO),""))</f>
        <v/>
      </c>
      <c r="W1575" t="str">
        <f t="shared" si="874"/>
        <v/>
      </c>
      <c r="X1575" t="str">
        <f>IF(U1575="","",IF(AND(U1575="Marge ABACO (valeur)",X1569=""),SUMIF('[3]Correpondance  PREPA MARG'!A:A,'Prépa marge'!T1575,'[3]Correpondance  PREPA MARG'!DB:DB),""))</f>
        <v/>
      </c>
      <c r="Y1575" t="str">
        <f>IF(U1575="","",IF(U1575="Frais accessoires",SUMIF('[3]Correpondance  PREPA MARG'!A:A,'Prépa marge'!T1575,'[3]Correpondance  PREPA MARG'!AO:AO),""))</f>
        <v/>
      </c>
      <c r="Z1575" t="str">
        <f>IF(U1575="","",IF(U1575="Cotisation Centrale",SUMIF('[3]Correpondance  PREPA MARG'!A:A,'Prépa marge'!T1575,'[3]Correpondance  PREPA MARG'!BO:BO),""))</f>
        <v/>
      </c>
      <c r="AA1575">
        <f ca="1">IF(U1575="","",IF(U1575="CA HT REEL",SUMIF('[3]Correpondance  PREPA MARG'!A:A,'Prépa marge'!T1575,'[3]Correpondance  PREPA MARG'!AB:AB),""))</f>
        <v>0</v>
      </c>
      <c r="AB1575" t="str">
        <f>IF(U1575="","",IF(U1575="CAMV REEL",SUMIF('[3]Correpondance  PREPA MARG'!A:A,'Prépa marge'!T1575,'[3]Correpondance  PREPA MARG'!BB:BB),""))</f>
        <v/>
      </c>
      <c r="AC1575" t="str">
        <f>IF(U1575="","",IF(U1575="démarque connue (valeur)",SUMIF('[3]Correpondance  PREPA MARG'!A:A,'Prépa marge'!T1575,'[3]Correpondance  PREPA MARG'!DO:DO),""))</f>
        <v/>
      </c>
      <c r="AD1575" s="2" t="str">
        <f t="shared" ca="1" si="878"/>
        <v/>
      </c>
      <c r="AF1575">
        <v>3723.33</v>
      </c>
    </row>
    <row r="1576" spans="1:32" ht="15.75" thickBot="1">
      <c r="A1576" s="23"/>
      <c r="B1576" s="23"/>
      <c r="C1576" s="58" t="s">
        <v>6</v>
      </c>
      <c r="D1576" s="41"/>
      <c r="E1576" s="42"/>
      <c r="F1576" s="42"/>
      <c r="G1576" s="42"/>
      <c r="H1576" s="42"/>
      <c r="I1576" s="42"/>
      <c r="J1576" s="71"/>
      <c r="K1576" s="71"/>
      <c r="L1576" s="71"/>
      <c r="M1576" s="71"/>
      <c r="N1576" s="71"/>
      <c r="O1576" s="72"/>
      <c r="P1576" s="56">
        <f>SUM(D1576:O1576)</f>
        <v>0</v>
      </c>
      <c r="Q1576" s="23"/>
      <c r="R1576" s="57">
        <v>-695.13000000000011</v>
      </c>
      <c r="S1576" s="23"/>
      <c r="T1576" s="23" t="str">
        <f>IF(COUNTIF('[3]Correpondance  PREPA MARG'!A:A,'Prépa marge'!C1576)=0,IF(U1575="démarque connue (valeur)","",T1575),'Prépa marge'!C1576)</f>
        <v>LAVAGE</v>
      </c>
      <c r="U1576" s="23" t="str">
        <f t="shared" si="880"/>
        <v>CAMV REEL</v>
      </c>
      <c r="V1576" t="str">
        <f>IF(U1576="","",IF(U1576="CA HT",SUMIF('[3]Correpondance  PREPA MARG'!A:A,'Prépa marge'!T1576,'[3]Correpondance  PREPA MARG'!CO:CO),""))</f>
        <v/>
      </c>
      <c r="W1576" t="str">
        <f t="shared" si="874"/>
        <v/>
      </c>
      <c r="X1576" t="str">
        <f>IF(U1576="","",IF(AND(U1576="Marge ABACO (valeur)",X1570=""),SUMIF('[3]Correpondance  PREPA MARG'!A:A,'Prépa marge'!T1576,'[3]Correpondance  PREPA MARG'!DB:DB),""))</f>
        <v/>
      </c>
      <c r="Y1576" t="str">
        <f>IF(U1576="","",IF(U1576="Frais accessoires",SUMIF('[3]Correpondance  PREPA MARG'!A:A,'Prépa marge'!T1576,'[3]Correpondance  PREPA MARG'!AO:AO),""))</f>
        <v/>
      </c>
      <c r="Z1576" t="str">
        <f>IF(U1576="","",IF(U1576="Cotisation Centrale",SUMIF('[3]Correpondance  PREPA MARG'!A:A,'Prépa marge'!T1576,'[3]Correpondance  PREPA MARG'!BO:BO),""))</f>
        <v/>
      </c>
      <c r="AA1576" t="str">
        <f>IF(U1576="","",IF(U1576="CA HT REEL",SUMIF('[3]Correpondance  PREPA MARG'!A:A,'Prépa marge'!T1576,'[3]Correpondance  PREPA MARG'!AB:AB),""))</f>
        <v/>
      </c>
      <c r="AB1576">
        <f ca="1">IF(U1576="","",IF(U1576="CAMV REEL",SUMIF('[3]Correpondance  PREPA MARG'!A:A,'Prépa marge'!T1576,'[3]Correpondance  PREPA MARG'!BB:BB),""))</f>
        <v>0</v>
      </c>
      <c r="AC1576" t="str">
        <f>IF(U1576="","",IF(U1576="démarque connue (valeur)",SUMIF('[3]Correpondance  PREPA MARG'!A:A,'Prépa marge'!T1576,'[3]Correpondance  PREPA MARG'!DO:DO),""))</f>
        <v/>
      </c>
      <c r="AD1576" s="2" t="str">
        <f t="shared" ca="1" si="878"/>
        <v/>
      </c>
      <c r="AF1576">
        <v>169.34999999999994</v>
      </c>
    </row>
    <row r="1577" spans="1:32">
      <c r="A1577" s="23"/>
      <c r="B1577" s="23"/>
      <c r="C1577" s="59" t="s">
        <v>26</v>
      </c>
      <c r="D1577" s="73">
        <f t="shared" ref="D1577:L1577" si="895">D1575-D1576-D1567-D1568</f>
        <v>0</v>
      </c>
      <c r="E1577" s="73">
        <f t="shared" si="895"/>
        <v>0</v>
      </c>
      <c r="F1577" s="73">
        <f t="shared" si="895"/>
        <v>0</v>
      </c>
      <c r="G1577" s="73">
        <f t="shared" si="895"/>
        <v>0</v>
      </c>
      <c r="H1577" s="73">
        <f t="shared" si="895"/>
        <v>0</v>
      </c>
      <c r="I1577" s="73">
        <f t="shared" si="895"/>
        <v>0</v>
      </c>
      <c r="J1577" s="73">
        <f t="shared" si="895"/>
        <v>0</v>
      </c>
      <c r="K1577" s="73">
        <f t="shared" si="895"/>
        <v>0</v>
      </c>
      <c r="L1577" s="73">
        <f t="shared" si="895"/>
        <v>0</v>
      </c>
      <c r="M1577" s="73">
        <f>M1575-M1576-M1567-M1568</f>
        <v>0</v>
      </c>
      <c r="N1577" s="73">
        <f>N1575-N1576-N1567-N1568</f>
        <v>0</v>
      </c>
      <c r="O1577" s="73">
        <f>O1575-O1576-O1567-O1568</f>
        <v>0</v>
      </c>
      <c r="P1577" s="74">
        <f>SUM(D1577:O1577)</f>
        <v>0</v>
      </c>
      <c r="Q1577" s="23"/>
      <c r="R1577" s="57" t="s">
        <v>20</v>
      </c>
      <c r="S1577" s="23"/>
      <c r="T1577" s="23" t="str">
        <f>IF(COUNTIF('[3]Correpondance  PREPA MARG'!A:A,'Prépa marge'!C1577)=0,IF(U1576="démarque connue (valeur)","",T1576),'Prépa marge'!C1577)</f>
        <v>LAVAGE</v>
      </c>
      <c r="U1577" s="23" t="str">
        <f t="shared" si="880"/>
        <v/>
      </c>
      <c r="V1577" t="str">
        <f>IF(U1577="","",IF(U1577="CA HT",SUMIF('[3]Correpondance  PREPA MARG'!A:A,'Prépa marge'!T1577,'[3]Correpondance  PREPA MARG'!CO:CO),""))</f>
        <v/>
      </c>
      <c r="W1577" t="str">
        <f t="shared" si="874"/>
        <v/>
      </c>
      <c r="X1577" t="str">
        <f>IF(U1577="","",IF(AND(U1577="Marge ABACO (valeur)",X1571=""),SUMIF('[3]Correpondance  PREPA MARG'!A:A,'Prépa marge'!T1577,'[3]Correpondance  PREPA MARG'!DB:DB),""))</f>
        <v/>
      </c>
      <c r="Y1577" t="str">
        <f>IF(U1577="","",IF(U1577="Frais accessoires",SUMIF('[3]Correpondance  PREPA MARG'!A:A,'Prépa marge'!T1577,'[3]Correpondance  PREPA MARG'!AO:AO),""))</f>
        <v/>
      </c>
      <c r="Z1577" t="str">
        <f>IF(U1577="","",IF(U1577="Cotisation Centrale",SUMIF('[3]Correpondance  PREPA MARG'!A:A,'Prépa marge'!T1577,'[3]Correpondance  PREPA MARG'!BO:BO),""))</f>
        <v/>
      </c>
      <c r="AA1577" t="str">
        <f>IF(U1577="","",IF(U1577="CA HT REEL",SUMIF('[3]Correpondance  PREPA MARG'!A:A,'Prépa marge'!T1577,'[3]Correpondance  PREPA MARG'!AB:AB),""))</f>
        <v/>
      </c>
      <c r="AB1577" t="str">
        <f>IF(U1577="","",IF(U1577="CAMV REEL",SUMIF('[3]Correpondance  PREPA MARG'!A:A,'Prépa marge'!T1577,'[3]Correpondance  PREPA MARG'!BB:BB),""))</f>
        <v/>
      </c>
      <c r="AC1577" t="str">
        <f>IF(U1577="","",IF(U1577="démarque connue (valeur)",SUMIF('[3]Correpondance  PREPA MARG'!A:A,'Prépa marge'!T1577,'[3]Correpondance  PREPA MARG'!DO:DO),""))</f>
        <v/>
      </c>
      <c r="AD1577" s="2" t="str">
        <f t="shared" si="878"/>
        <v/>
      </c>
      <c r="AF1577" t="s">
        <v>20</v>
      </c>
    </row>
    <row r="1578" spans="1:32">
      <c r="A1578" s="23"/>
      <c r="B1578" s="23"/>
      <c r="C1578" s="50" t="s">
        <v>27</v>
      </c>
      <c r="D1578" s="67" t="str">
        <f t="shared" ref="D1578:L1578" si="896">IF(D1600="ABACO","     néant",IF(D1563=0,0,D1577/D1575))</f>
        <v xml:space="preserve">     néant</v>
      </c>
      <c r="E1578" s="67" t="str">
        <f t="shared" si="896"/>
        <v xml:space="preserve">     néant</v>
      </c>
      <c r="F1578" s="67">
        <f t="shared" si="896"/>
        <v>0</v>
      </c>
      <c r="G1578" s="67" t="str">
        <f t="shared" si="896"/>
        <v xml:space="preserve">     néant</v>
      </c>
      <c r="H1578" s="67" t="str">
        <f t="shared" si="896"/>
        <v xml:space="preserve">     néant</v>
      </c>
      <c r="I1578" s="67" t="str">
        <f t="shared" si="896"/>
        <v xml:space="preserve">     néant</v>
      </c>
      <c r="J1578" s="67" t="str">
        <f t="shared" si="896"/>
        <v xml:space="preserve">     néant</v>
      </c>
      <c r="K1578" s="67" t="str">
        <f t="shared" si="896"/>
        <v xml:space="preserve">     néant</v>
      </c>
      <c r="L1578" s="67" t="str">
        <f t="shared" si="896"/>
        <v xml:space="preserve">     néant</v>
      </c>
      <c r="M1578" s="67" t="str">
        <f>IF(M1600="ABACO","     néant",IF(M1563=0,0,M1577/M1575))</f>
        <v xml:space="preserve">     néant</v>
      </c>
      <c r="N1578" s="67" t="str">
        <f>IF(N1600="ABACO","     néant",IF(N1563=0,0,N1577/N1575))</f>
        <v xml:space="preserve">     néant</v>
      </c>
      <c r="O1578" s="67">
        <f>IF(O1600="ABACO","     néant",IF(O1563=0,0,O1577/O1575))</f>
        <v>0</v>
      </c>
      <c r="P1578" s="67">
        <f>IF(P1600="ABACO","     néant",IF(P1563=0,0,P1577/P1575))</f>
        <v>0</v>
      </c>
      <c r="Q1578" s="23"/>
      <c r="R1578" s="68" t="s">
        <v>20</v>
      </c>
      <c r="S1578" s="23"/>
      <c r="T1578" s="23" t="str">
        <f>IF(COUNTIF('[3]Correpondance  PREPA MARG'!A:A,'Prépa marge'!C1578)=0,IF(U1577="démarque connue (valeur)","",T1577),'Prépa marge'!C1578)</f>
        <v>LAVAGE</v>
      </c>
      <c r="U1578" s="23" t="str">
        <f t="shared" si="880"/>
        <v/>
      </c>
      <c r="V1578" t="str">
        <f>IF(U1578="","",IF(U1578="CA HT",SUMIF('[3]Correpondance  PREPA MARG'!A:A,'Prépa marge'!T1578,'[3]Correpondance  PREPA MARG'!CO:CO),""))</f>
        <v/>
      </c>
      <c r="W1578" t="str">
        <f t="shared" si="874"/>
        <v/>
      </c>
      <c r="X1578" t="str">
        <f>IF(U1578="","",IF(AND(U1578="Marge ABACO (valeur)",X1572=""),SUMIF('[3]Correpondance  PREPA MARG'!A:A,'Prépa marge'!T1578,'[3]Correpondance  PREPA MARG'!DB:DB),""))</f>
        <v/>
      </c>
      <c r="Y1578" t="str">
        <f>IF(U1578="","",IF(U1578="Frais accessoires",SUMIF('[3]Correpondance  PREPA MARG'!A:A,'Prépa marge'!T1578,'[3]Correpondance  PREPA MARG'!AO:AO),""))</f>
        <v/>
      </c>
      <c r="Z1578" t="str">
        <f>IF(U1578="","",IF(U1578="Cotisation Centrale",SUMIF('[3]Correpondance  PREPA MARG'!A:A,'Prépa marge'!T1578,'[3]Correpondance  PREPA MARG'!BO:BO),""))</f>
        <v/>
      </c>
      <c r="AA1578" t="str">
        <f>IF(U1578="","",IF(U1578="CA HT REEL",SUMIF('[3]Correpondance  PREPA MARG'!A:A,'Prépa marge'!T1578,'[3]Correpondance  PREPA MARG'!AB:AB),""))</f>
        <v/>
      </c>
      <c r="AB1578" t="str">
        <f>IF(U1578="","",IF(U1578="CAMV REEL",SUMIF('[3]Correpondance  PREPA MARG'!A:A,'Prépa marge'!T1578,'[3]Correpondance  PREPA MARG'!BB:BB),""))</f>
        <v/>
      </c>
      <c r="AC1578" t="str">
        <f>IF(U1578="","",IF(U1578="démarque connue (valeur)",SUMIF('[3]Correpondance  PREPA MARG'!A:A,'Prépa marge'!T1578,'[3]Correpondance  PREPA MARG'!DO:DO),""))</f>
        <v/>
      </c>
      <c r="AD1578" s="2" t="str">
        <f t="shared" si="878"/>
        <v/>
      </c>
      <c r="AF1578" t="s">
        <v>20</v>
      </c>
    </row>
    <row r="1579" spans="1:32">
      <c r="A1579" s="23"/>
      <c r="B1579" s="23"/>
      <c r="C1579" s="23"/>
      <c r="D1579" s="23"/>
      <c r="E1579" s="23"/>
      <c r="F1579" s="23"/>
      <c r="G1579" s="23"/>
      <c r="H1579" s="23"/>
      <c r="I1579" s="23"/>
      <c r="J1579" s="23"/>
      <c r="K1579" s="23"/>
      <c r="L1579" s="23"/>
      <c r="M1579" s="23"/>
      <c r="N1579" s="23"/>
      <c r="O1579" s="23"/>
      <c r="P1579" s="23"/>
      <c r="Q1579" s="23"/>
      <c r="R1579" s="29" t="s">
        <v>20</v>
      </c>
      <c r="S1579" s="23"/>
      <c r="T1579" s="23" t="str">
        <f>IF(COUNTIF('[3]Correpondance  PREPA MARG'!A:A,'Prépa marge'!C1579)=0,IF(U1578="démarque connue (valeur)","",T1578),'Prépa marge'!C1579)</f>
        <v>LAVAGE</v>
      </c>
      <c r="U1579" s="23" t="str">
        <f t="shared" si="880"/>
        <v/>
      </c>
      <c r="V1579" t="str">
        <f>IF(U1579="","",IF(U1579="CA HT",SUMIF('[3]Correpondance  PREPA MARG'!A:A,'Prépa marge'!T1579,'[3]Correpondance  PREPA MARG'!CO:CO),""))</f>
        <v/>
      </c>
      <c r="W1579" t="str">
        <f t="shared" si="874"/>
        <v/>
      </c>
      <c r="X1579" t="str">
        <f>IF(U1579="","",IF(AND(U1579="Marge ABACO (valeur)",X1573=""),SUMIF('[3]Correpondance  PREPA MARG'!A:A,'Prépa marge'!T1579,'[3]Correpondance  PREPA MARG'!DB:DB),""))</f>
        <v/>
      </c>
      <c r="Y1579" t="str">
        <f>IF(U1579="","",IF(U1579="Frais accessoires",SUMIF('[3]Correpondance  PREPA MARG'!A:A,'Prépa marge'!T1579,'[3]Correpondance  PREPA MARG'!AO:AO),""))</f>
        <v/>
      </c>
      <c r="Z1579" t="str">
        <f>IF(U1579="","",IF(U1579="Cotisation Centrale",SUMIF('[3]Correpondance  PREPA MARG'!A:A,'Prépa marge'!T1579,'[3]Correpondance  PREPA MARG'!BO:BO),""))</f>
        <v/>
      </c>
      <c r="AA1579" t="str">
        <f>IF(U1579="","",IF(U1579="CA HT REEL",SUMIF('[3]Correpondance  PREPA MARG'!A:A,'Prépa marge'!T1579,'[3]Correpondance  PREPA MARG'!AB:AB),""))</f>
        <v/>
      </c>
      <c r="AB1579" t="str">
        <f>IF(U1579="","",IF(U1579="CAMV REEL",SUMIF('[3]Correpondance  PREPA MARG'!A:A,'Prépa marge'!T1579,'[3]Correpondance  PREPA MARG'!BB:BB),""))</f>
        <v/>
      </c>
      <c r="AC1579" t="str">
        <f>IF(U1579="","",IF(U1579="démarque connue (valeur)",SUMIF('[3]Correpondance  PREPA MARG'!A:A,'Prépa marge'!T1579,'[3]Correpondance  PREPA MARG'!DO:DO),""))</f>
        <v/>
      </c>
      <c r="AD1579" s="2" t="str">
        <f t="shared" si="878"/>
        <v/>
      </c>
      <c r="AF1579" t="s">
        <v>20</v>
      </c>
    </row>
    <row r="1580" spans="1:32">
      <c r="A1580" s="23"/>
      <c r="B1580" s="23"/>
      <c r="C1580" s="75" t="s">
        <v>28</v>
      </c>
      <c r="D1580" s="76" t="str">
        <f t="shared" ref="D1580:L1580" si="897">IF(D1600="ABACO","       NA",D1572-D1578)</f>
        <v xml:space="preserve">       NA</v>
      </c>
      <c r="E1580" s="76" t="str">
        <f t="shared" si="897"/>
        <v xml:space="preserve">       NA</v>
      </c>
      <c r="F1580" s="76">
        <f t="shared" si="897"/>
        <v>0</v>
      </c>
      <c r="G1580" s="76" t="str">
        <f t="shared" si="897"/>
        <v xml:space="preserve">       NA</v>
      </c>
      <c r="H1580" s="76" t="str">
        <f t="shared" si="897"/>
        <v xml:space="preserve">       NA</v>
      </c>
      <c r="I1580" s="76" t="str">
        <f t="shared" si="897"/>
        <v xml:space="preserve">       NA</v>
      </c>
      <c r="J1580" s="76" t="str">
        <f t="shared" si="897"/>
        <v xml:space="preserve">       NA</v>
      </c>
      <c r="K1580" s="76" t="str">
        <f t="shared" si="897"/>
        <v xml:space="preserve">       NA</v>
      </c>
      <c r="L1580" s="76" t="str">
        <f t="shared" si="897"/>
        <v xml:space="preserve">       NA</v>
      </c>
      <c r="M1580" s="76" t="str">
        <f>IF(M1600="ABACO","       NA",M1572-M1578)</f>
        <v xml:space="preserve">       NA</v>
      </c>
      <c r="N1580" s="76" t="str">
        <f>IF(N1600="ABACO","       NA",N1572-N1578)</f>
        <v xml:space="preserve">       NA</v>
      </c>
      <c r="O1580" s="76">
        <f>IF(O1600="ABACO","       NA",O1572-O1578)</f>
        <v>0</v>
      </c>
      <c r="P1580" s="76">
        <f>IF(P1600="ABACO","       NA",P1572-P1578)</f>
        <v>0</v>
      </c>
      <c r="Q1580" s="23"/>
      <c r="R1580" s="77" t="s">
        <v>20</v>
      </c>
      <c r="S1580" s="23"/>
      <c r="T1580" s="23" t="str">
        <f>IF(COUNTIF('[3]Correpondance  PREPA MARG'!A:A,'Prépa marge'!C1580)=0,IF(U1579="démarque connue (valeur)","",T1579),'Prépa marge'!C1580)</f>
        <v>LAVAGE</v>
      </c>
      <c r="U1580" s="23" t="str">
        <f t="shared" si="880"/>
        <v/>
      </c>
      <c r="V1580" t="str">
        <f>IF(U1580="","",IF(U1580="CA HT",SUMIF('[3]Correpondance  PREPA MARG'!A:A,'Prépa marge'!T1580,'[3]Correpondance  PREPA MARG'!CO:CO),""))</f>
        <v/>
      </c>
      <c r="W1580" t="str">
        <f t="shared" si="874"/>
        <v/>
      </c>
      <c r="X1580" t="str">
        <f>IF(U1580="","",IF(AND(U1580="Marge ABACO (valeur)",X1574=""),SUMIF('[3]Correpondance  PREPA MARG'!A:A,'Prépa marge'!T1580,'[3]Correpondance  PREPA MARG'!DB:DB),""))</f>
        <v/>
      </c>
      <c r="Y1580" t="str">
        <f>IF(U1580="","",IF(U1580="Frais accessoires",SUMIF('[3]Correpondance  PREPA MARG'!A:A,'Prépa marge'!T1580,'[3]Correpondance  PREPA MARG'!AO:AO),""))</f>
        <v/>
      </c>
      <c r="Z1580" t="str">
        <f>IF(U1580="","",IF(U1580="Cotisation Centrale",SUMIF('[3]Correpondance  PREPA MARG'!A:A,'Prépa marge'!T1580,'[3]Correpondance  PREPA MARG'!BO:BO),""))</f>
        <v/>
      </c>
      <c r="AA1580" t="str">
        <f>IF(U1580="","",IF(U1580="CA HT REEL",SUMIF('[3]Correpondance  PREPA MARG'!A:A,'Prépa marge'!T1580,'[3]Correpondance  PREPA MARG'!AB:AB),""))</f>
        <v/>
      </c>
      <c r="AB1580" t="str">
        <f>IF(U1580="","",IF(U1580="CAMV REEL",SUMIF('[3]Correpondance  PREPA MARG'!A:A,'Prépa marge'!T1580,'[3]Correpondance  PREPA MARG'!BB:BB),""))</f>
        <v/>
      </c>
      <c r="AC1580" t="str">
        <f>IF(U1580="","",IF(U1580="démarque connue (valeur)",SUMIF('[3]Correpondance  PREPA MARG'!A:A,'Prépa marge'!T1580,'[3]Correpondance  PREPA MARG'!DO:DO),""))</f>
        <v/>
      </c>
      <c r="AD1580" s="2" t="str">
        <f t="shared" si="878"/>
        <v/>
      </c>
      <c r="AF1580" t="s">
        <v>20</v>
      </c>
    </row>
    <row r="1581" spans="1:32">
      <c r="A1581" s="23"/>
      <c r="B1581" s="23"/>
      <c r="C1581" s="23"/>
      <c r="D1581" s="23"/>
      <c r="E1581" s="23"/>
      <c r="F1581" s="23"/>
      <c r="G1581" s="23"/>
      <c r="H1581" s="23"/>
      <c r="I1581" s="23"/>
      <c r="J1581" s="23"/>
      <c r="K1581" s="23"/>
      <c r="L1581" s="23"/>
      <c r="M1581" s="23"/>
      <c r="N1581" s="23"/>
      <c r="O1581" s="23"/>
      <c r="P1581" s="23"/>
      <c r="Q1581" s="23"/>
      <c r="R1581" s="29" t="s">
        <v>20</v>
      </c>
      <c r="S1581" s="23"/>
      <c r="T1581" s="23" t="str">
        <f>IF(COUNTIF('[3]Correpondance  PREPA MARG'!A:A,'Prépa marge'!C1581)=0,IF(U1580="démarque connue (valeur)","",T1580),'Prépa marge'!C1581)</f>
        <v>LAVAGE</v>
      </c>
      <c r="U1581" s="23" t="str">
        <f t="shared" si="880"/>
        <v/>
      </c>
      <c r="V1581" t="str">
        <f>IF(U1581="","",IF(U1581="CA HT",SUMIF('[3]Correpondance  PREPA MARG'!A:A,'Prépa marge'!T1581,'[3]Correpondance  PREPA MARG'!CO:CO),""))</f>
        <v/>
      </c>
      <c r="W1581" t="str">
        <f t="shared" si="874"/>
        <v/>
      </c>
      <c r="X1581" t="str">
        <f>IF(U1581="","",IF(AND(U1581="Marge ABACO (valeur)",X1575=""),SUMIF('[3]Correpondance  PREPA MARG'!A:A,'Prépa marge'!T1581,'[3]Correpondance  PREPA MARG'!DB:DB),""))</f>
        <v/>
      </c>
      <c r="Y1581" t="str">
        <f>IF(U1581="","",IF(U1581="Frais accessoires",SUMIF('[3]Correpondance  PREPA MARG'!A:A,'Prépa marge'!T1581,'[3]Correpondance  PREPA MARG'!AO:AO),""))</f>
        <v/>
      </c>
      <c r="Z1581" t="str">
        <f>IF(U1581="","",IF(U1581="Cotisation Centrale",SUMIF('[3]Correpondance  PREPA MARG'!A:A,'Prépa marge'!T1581,'[3]Correpondance  PREPA MARG'!BO:BO),""))</f>
        <v/>
      </c>
      <c r="AA1581" t="str">
        <f>IF(U1581="","",IF(U1581="CA HT REEL",SUMIF('[3]Correpondance  PREPA MARG'!A:A,'Prépa marge'!T1581,'[3]Correpondance  PREPA MARG'!AB:AB),""))</f>
        <v/>
      </c>
      <c r="AB1581" t="str">
        <f>IF(U1581="","",IF(U1581="CAMV REEL",SUMIF('[3]Correpondance  PREPA MARG'!A:A,'Prépa marge'!T1581,'[3]Correpondance  PREPA MARG'!BB:BB),""))</f>
        <v/>
      </c>
      <c r="AC1581" t="str">
        <f>IF(U1581="","",IF(U1581="démarque connue (valeur)",SUMIF('[3]Correpondance  PREPA MARG'!A:A,'Prépa marge'!T1581,'[3]Correpondance  PREPA MARG'!DO:DO),""))</f>
        <v/>
      </c>
      <c r="AD1581" s="2" t="str">
        <f t="shared" si="878"/>
        <v/>
      </c>
      <c r="AF1581" t="s">
        <v>20</v>
      </c>
    </row>
    <row r="1582" spans="1:32" ht="15.75" thickBot="1">
      <c r="A1582" s="23"/>
      <c r="B1582" s="23"/>
      <c r="C1582" s="30" t="s">
        <v>29</v>
      </c>
      <c r="D1582" s="31"/>
      <c r="E1582" s="31"/>
      <c r="F1582" s="31"/>
      <c r="G1582" s="31"/>
      <c r="H1582" s="31"/>
      <c r="I1582" s="31"/>
      <c r="J1582" s="31"/>
      <c r="K1582" s="31"/>
      <c r="L1582" s="31"/>
      <c r="M1582" s="31"/>
      <c r="N1582" s="31"/>
      <c r="O1582" s="31"/>
      <c r="P1582" s="32"/>
      <c r="Q1582" s="23"/>
      <c r="R1582" s="33" t="s">
        <v>20</v>
      </c>
      <c r="S1582" s="23"/>
      <c r="T1582" s="23" t="str">
        <f>IF(COUNTIF('[3]Correpondance  PREPA MARG'!A:A,'Prépa marge'!C1582)=0,IF(U1581="démarque connue (valeur)","",T1581),'Prépa marge'!C1582)</f>
        <v>LAVAGE</v>
      </c>
      <c r="U1582" s="23" t="str">
        <f t="shared" si="880"/>
        <v/>
      </c>
      <c r="V1582" t="str">
        <f>IF(U1582="","",IF(U1582="CA HT",SUMIF('[3]Correpondance  PREPA MARG'!A:A,'Prépa marge'!T1582,'[3]Correpondance  PREPA MARG'!CO:CO),""))</f>
        <v/>
      </c>
      <c r="W1582" t="str">
        <f t="shared" si="874"/>
        <v/>
      </c>
      <c r="X1582" t="str">
        <f>IF(U1582="","",IF(AND(U1582="Marge ABACO (valeur)",X1576=""),SUMIF('[3]Correpondance  PREPA MARG'!A:A,'Prépa marge'!T1582,'[3]Correpondance  PREPA MARG'!DB:DB),""))</f>
        <v/>
      </c>
      <c r="Y1582" t="str">
        <f>IF(U1582="","",IF(U1582="Frais accessoires",SUMIF('[3]Correpondance  PREPA MARG'!A:A,'Prépa marge'!T1582,'[3]Correpondance  PREPA MARG'!AO:AO),""))</f>
        <v/>
      </c>
      <c r="Z1582" t="str">
        <f>IF(U1582="","",IF(U1582="Cotisation Centrale",SUMIF('[3]Correpondance  PREPA MARG'!A:A,'Prépa marge'!T1582,'[3]Correpondance  PREPA MARG'!BO:BO),""))</f>
        <v/>
      </c>
      <c r="AA1582" t="str">
        <f>IF(U1582="","",IF(U1582="CA HT REEL",SUMIF('[3]Correpondance  PREPA MARG'!A:A,'Prépa marge'!T1582,'[3]Correpondance  PREPA MARG'!AB:AB),""))</f>
        <v/>
      </c>
      <c r="AB1582" t="str">
        <f>IF(U1582="","",IF(U1582="CAMV REEL",SUMIF('[3]Correpondance  PREPA MARG'!A:A,'Prépa marge'!T1582,'[3]Correpondance  PREPA MARG'!BB:BB),""))</f>
        <v/>
      </c>
      <c r="AC1582" t="str">
        <f>IF(U1582="","",IF(U1582="démarque connue (valeur)",SUMIF('[3]Correpondance  PREPA MARG'!A:A,'Prépa marge'!T1582,'[3]Correpondance  PREPA MARG'!DO:DO),""))</f>
        <v/>
      </c>
      <c r="AD1582" s="2" t="str">
        <f t="shared" si="878"/>
        <v/>
      </c>
      <c r="AF1582" t="s">
        <v>20</v>
      </c>
    </row>
    <row r="1583" spans="1:32" ht="15.75" thickBot="1">
      <c r="A1583" s="23"/>
      <c r="B1583" s="23"/>
      <c r="C1583" s="54" t="s">
        <v>7</v>
      </c>
      <c r="D1583" s="78"/>
      <c r="E1583" s="79"/>
      <c r="F1583" s="79"/>
      <c r="G1583" s="79"/>
      <c r="H1583" s="79"/>
      <c r="I1583" s="79"/>
      <c r="J1583" s="79"/>
      <c r="K1583" s="79"/>
      <c r="L1583" s="79"/>
      <c r="M1583" s="79"/>
      <c r="N1583" s="79"/>
      <c r="O1583" s="80"/>
      <c r="P1583" s="44">
        <f>SUM(D1583:O1583)</f>
        <v>0</v>
      </c>
      <c r="Q1583" s="23"/>
      <c r="R1583" s="45" t="s">
        <v>20</v>
      </c>
      <c r="S1583" s="23"/>
      <c r="T1583" s="23" t="str">
        <f>IF(COUNTIF('[3]Correpondance  PREPA MARG'!A:A,'Prépa marge'!C1583)=0,IF(U1582="démarque connue (valeur)","",T1582),'Prépa marge'!C1583)</f>
        <v>LAVAGE</v>
      </c>
      <c r="U1583" s="23" t="str">
        <f t="shared" si="880"/>
        <v>démarque connue (valeur)</v>
      </c>
      <c r="V1583" t="str">
        <f>IF(U1583="","",IF(U1583="CA HT",SUMIF('[3]Correpondance  PREPA MARG'!A:A,'Prépa marge'!T1583,'[3]Correpondance  PREPA MARG'!CO:CO),""))</f>
        <v/>
      </c>
      <c r="W1583" t="str">
        <f t="shared" si="874"/>
        <v/>
      </c>
      <c r="X1583" t="str">
        <f>IF(U1583="","",IF(AND(U1583="Marge ABACO (valeur)",X1577=""),SUMIF('[3]Correpondance  PREPA MARG'!A:A,'Prépa marge'!T1583,'[3]Correpondance  PREPA MARG'!DB:DB),""))</f>
        <v/>
      </c>
      <c r="Y1583" t="str">
        <f>IF(U1583="","",IF(U1583="Frais accessoires",SUMIF('[3]Correpondance  PREPA MARG'!A:A,'Prépa marge'!T1583,'[3]Correpondance  PREPA MARG'!AO:AO),""))</f>
        <v/>
      </c>
      <c r="Z1583" t="str">
        <f>IF(U1583="","",IF(U1583="Cotisation Centrale",SUMIF('[3]Correpondance  PREPA MARG'!A:A,'Prépa marge'!T1583,'[3]Correpondance  PREPA MARG'!BO:BO),""))</f>
        <v/>
      </c>
      <c r="AA1583" t="str">
        <f>IF(U1583="","",IF(U1583="CA HT REEL",SUMIF('[3]Correpondance  PREPA MARG'!A:A,'Prépa marge'!T1583,'[3]Correpondance  PREPA MARG'!AB:AB),""))</f>
        <v/>
      </c>
      <c r="AB1583" t="str">
        <f>IF(U1583="","",IF(U1583="CAMV REEL",SUMIF('[3]Correpondance  PREPA MARG'!A:A,'Prépa marge'!T1583,'[3]Correpondance  PREPA MARG'!BB:BB),""))</f>
        <v/>
      </c>
      <c r="AC1583">
        <f ca="1">IF(U1583="","",IF(U1583="démarque connue (valeur)",SUMIF('[3]Correpondance  PREPA MARG'!A:A,'Prépa marge'!T1583,'[3]Correpondance  PREPA MARG'!DO:DO),""))</f>
        <v>0</v>
      </c>
      <c r="AD1583" s="2" t="str">
        <f t="shared" ca="1" si="878"/>
        <v/>
      </c>
      <c r="AF1583" t="s">
        <v>20</v>
      </c>
    </row>
    <row r="1584" spans="1:32" ht="15.75" thickBot="1">
      <c r="A1584" s="23"/>
      <c r="B1584" s="23"/>
      <c r="C1584" s="59" t="s">
        <v>30</v>
      </c>
      <c r="D1584" s="81">
        <f t="shared" ref="D1584:L1584" si="898">IF(D1575=0,0,D1583/D1575)</f>
        <v>0</v>
      </c>
      <c r="E1584" s="81">
        <f t="shared" si="898"/>
        <v>0</v>
      </c>
      <c r="F1584" s="81"/>
      <c r="G1584" s="81">
        <f t="shared" si="898"/>
        <v>0</v>
      </c>
      <c r="H1584" s="81">
        <f t="shared" si="898"/>
        <v>0</v>
      </c>
      <c r="I1584" s="81">
        <f t="shared" si="898"/>
        <v>0</v>
      </c>
      <c r="J1584" s="81">
        <f t="shared" si="898"/>
        <v>0</v>
      </c>
      <c r="K1584" s="81">
        <f t="shared" si="898"/>
        <v>0</v>
      </c>
      <c r="L1584" s="81">
        <f t="shared" si="898"/>
        <v>0</v>
      </c>
      <c r="M1584" s="81">
        <f>IF(M1575=0,0,M1583/M1575)</f>
        <v>0</v>
      </c>
      <c r="N1584" s="81">
        <f>IF(N1575=0,0,N1583/N1575)</f>
        <v>0</v>
      </c>
      <c r="O1584" s="81">
        <f>IF(O1575=0,0,O1583/O1575)</f>
        <v>0</v>
      </c>
      <c r="P1584" s="82">
        <f>IF(P1575=0,0,P1583/P1575)</f>
        <v>0</v>
      </c>
      <c r="Q1584" s="23"/>
      <c r="R1584" s="83" t="s">
        <v>20</v>
      </c>
      <c r="S1584" s="23"/>
      <c r="T1584" s="23" t="str">
        <f>IF(COUNTIF('[3]Correpondance  PREPA MARG'!A:A,'Prépa marge'!C1584)=0,IF(U1583="démarque connue (valeur)","",T1583),'Prépa marge'!C1584)</f>
        <v/>
      </c>
      <c r="U1584" s="23" t="str">
        <f t="shared" si="880"/>
        <v/>
      </c>
      <c r="V1584" t="str">
        <f>IF(U1584="","",IF(U1584="CA HT",SUMIF('[3]Correpondance  PREPA MARG'!A:A,'Prépa marge'!T1584,'[3]Correpondance  PREPA MARG'!CO:CO),""))</f>
        <v/>
      </c>
      <c r="W1584" t="str">
        <f t="shared" si="874"/>
        <v/>
      </c>
      <c r="X1584" t="str">
        <f>IF(U1584="","",IF(AND(U1584="Marge ABACO (valeur)",X1578=""),SUMIF('[3]Correpondance  PREPA MARG'!A:A,'Prépa marge'!T1584,'[3]Correpondance  PREPA MARG'!DB:DB),""))</f>
        <v/>
      </c>
      <c r="Y1584" t="str">
        <f>IF(U1584="","",IF(U1584="Frais accessoires",SUMIF('[3]Correpondance  PREPA MARG'!A:A,'Prépa marge'!T1584,'[3]Correpondance  PREPA MARG'!AO:AO),""))</f>
        <v/>
      </c>
      <c r="Z1584" t="str">
        <f>IF(U1584="","",IF(U1584="Cotisation Centrale",SUMIF('[3]Correpondance  PREPA MARG'!A:A,'Prépa marge'!T1584,'[3]Correpondance  PREPA MARG'!BO:BO),""))</f>
        <v/>
      </c>
      <c r="AA1584" t="str">
        <f>IF(U1584="","",IF(U1584="CA HT REEL",SUMIF('[3]Correpondance  PREPA MARG'!A:A,'Prépa marge'!T1584,'[3]Correpondance  PREPA MARG'!AB:AB),""))</f>
        <v/>
      </c>
      <c r="AB1584" t="str">
        <f>IF(U1584="","",IF(U1584="CAMV REEL",SUMIF('[3]Correpondance  PREPA MARG'!A:A,'Prépa marge'!T1584,'[3]Correpondance  PREPA MARG'!BB:BB),""))</f>
        <v/>
      </c>
      <c r="AC1584" t="str">
        <f>IF(U1584="","",IF(U1584="démarque connue (valeur)",SUMIF('[3]Correpondance  PREPA MARG'!A:A,'Prépa marge'!T1584,'[3]Correpondance  PREPA MARG'!DO:DO),""))</f>
        <v/>
      </c>
      <c r="AD1584" s="2" t="str">
        <f t="shared" si="878"/>
        <v/>
      </c>
      <c r="AF1584" t="s">
        <v>20</v>
      </c>
    </row>
    <row r="1585" spans="1:32" ht="15.75" thickBot="1">
      <c r="A1585" s="23"/>
      <c r="B1585" s="23"/>
      <c r="C1585" s="84" t="s">
        <v>31</v>
      </c>
      <c r="D1585" s="85"/>
      <c r="E1585" s="86"/>
      <c r="F1585" s="86"/>
      <c r="G1585" s="86"/>
      <c r="H1585" s="86"/>
      <c r="I1585" s="86"/>
      <c r="J1585" s="86"/>
      <c r="K1585" s="86"/>
      <c r="L1585" s="86"/>
      <c r="M1585" s="86"/>
      <c r="N1585" s="86"/>
      <c r="O1585" s="87"/>
      <c r="P1585" s="88">
        <f>IF(P1575&lt;&gt;0,P1586/P1575,0)</f>
        <v>0</v>
      </c>
      <c r="Q1585" s="23"/>
      <c r="R1585" s="83" t="s">
        <v>20</v>
      </c>
      <c r="S1585" s="23"/>
      <c r="T1585" s="23" t="str">
        <f>IF(COUNTIF('[3]Correpondance  PREPA MARG'!A:A,'Prépa marge'!C1585)=0,IF(U1584="démarque connue (valeur)","",T1584),'Prépa marge'!C1585)</f>
        <v/>
      </c>
      <c r="U1585" s="23" t="str">
        <f t="shared" si="880"/>
        <v/>
      </c>
      <c r="V1585" t="str">
        <f>IF(U1585="","",IF(U1585="CA HT",SUMIF('[3]Correpondance  PREPA MARG'!A:A,'Prépa marge'!T1585,'[3]Correpondance  PREPA MARG'!CO:CO),""))</f>
        <v/>
      </c>
      <c r="W1585" t="str">
        <f t="shared" si="874"/>
        <v/>
      </c>
      <c r="X1585" t="str">
        <f>IF(U1585="","",IF(AND(U1585="Marge ABACO (valeur)",X1579=""),SUMIF('[3]Correpondance  PREPA MARG'!A:A,'Prépa marge'!T1585,'[3]Correpondance  PREPA MARG'!DB:DB),""))</f>
        <v/>
      </c>
      <c r="Y1585" t="str">
        <f>IF(U1585="","",IF(U1585="Frais accessoires",SUMIF('[3]Correpondance  PREPA MARG'!A:A,'Prépa marge'!T1585,'[3]Correpondance  PREPA MARG'!AO:AO),""))</f>
        <v/>
      </c>
      <c r="Z1585" t="str">
        <f>IF(U1585="","",IF(U1585="Cotisation Centrale",SUMIF('[3]Correpondance  PREPA MARG'!A:A,'Prépa marge'!T1585,'[3]Correpondance  PREPA MARG'!BO:BO),""))</f>
        <v/>
      </c>
      <c r="AA1585" t="str">
        <f>IF(U1585="","",IF(U1585="CA HT REEL",SUMIF('[3]Correpondance  PREPA MARG'!A:A,'Prépa marge'!T1585,'[3]Correpondance  PREPA MARG'!AB:AB),""))</f>
        <v/>
      </c>
      <c r="AB1585" t="str">
        <f>IF(U1585="","",IF(U1585="CAMV REEL",SUMIF('[3]Correpondance  PREPA MARG'!A:A,'Prépa marge'!T1585,'[3]Correpondance  PREPA MARG'!BB:BB),""))</f>
        <v/>
      </c>
      <c r="AC1585" t="str">
        <f>IF(U1585="","",IF(U1585="démarque connue (valeur)",SUMIF('[3]Correpondance  PREPA MARG'!A:A,'Prépa marge'!T1585,'[3]Correpondance  PREPA MARG'!DO:DO),""))</f>
        <v/>
      </c>
      <c r="AD1585" s="2" t="str">
        <f t="shared" si="878"/>
        <v/>
      </c>
      <c r="AF1585" t="s">
        <v>20</v>
      </c>
    </row>
    <row r="1586" spans="1:32" ht="15.75" thickBot="1">
      <c r="A1586" s="23"/>
      <c r="B1586" s="23"/>
      <c r="C1586" s="89" t="s">
        <v>32</v>
      </c>
      <c r="D1586" s="47">
        <f t="shared" ref="D1586:L1586" si="899">D1575*D1585</f>
        <v>0</v>
      </c>
      <c r="E1586" s="47">
        <f t="shared" si="899"/>
        <v>0</v>
      </c>
      <c r="F1586" s="47"/>
      <c r="G1586" s="47">
        <f t="shared" si="899"/>
        <v>0</v>
      </c>
      <c r="H1586" s="47">
        <f t="shared" si="899"/>
        <v>0</v>
      </c>
      <c r="I1586" s="47">
        <f t="shared" si="899"/>
        <v>0</v>
      </c>
      <c r="J1586" s="47">
        <f t="shared" si="899"/>
        <v>0</v>
      </c>
      <c r="K1586" s="47">
        <f t="shared" si="899"/>
        <v>0</v>
      </c>
      <c r="L1586" s="47">
        <f t="shared" si="899"/>
        <v>0</v>
      </c>
      <c r="M1586" s="47">
        <f>M1575*M1585</f>
        <v>0</v>
      </c>
      <c r="N1586" s="47">
        <f>N1575*N1585</f>
        <v>0</v>
      </c>
      <c r="O1586" s="47">
        <f>O1575*O1585</f>
        <v>0</v>
      </c>
      <c r="P1586" s="90">
        <f>SUM(D1586:O1586)</f>
        <v>0</v>
      </c>
      <c r="Q1586" s="23"/>
      <c r="R1586" s="91" t="s">
        <v>20</v>
      </c>
      <c r="S1586" s="92"/>
      <c r="T1586" s="23" t="str">
        <f>IF(COUNTIF('[3]Correpondance  PREPA MARG'!A:A,'Prépa marge'!C1586)=0,IF(U1585="démarque connue (valeur)","",T1585),'Prépa marge'!C1586)</f>
        <v/>
      </c>
      <c r="U1586" s="23" t="str">
        <f t="shared" si="880"/>
        <v/>
      </c>
      <c r="V1586" t="str">
        <f>IF(U1586="","",IF(U1586="CA HT",SUMIF('[3]Correpondance  PREPA MARG'!A:A,'Prépa marge'!T1586,'[3]Correpondance  PREPA MARG'!CO:CO),""))</f>
        <v/>
      </c>
      <c r="W1586" t="str">
        <f t="shared" si="874"/>
        <v/>
      </c>
      <c r="X1586" t="str">
        <f>IF(U1586="","",IF(AND(U1586="Marge ABACO (valeur)",X1580=""),SUMIF('[3]Correpondance  PREPA MARG'!A:A,'Prépa marge'!T1586,'[3]Correpondance  PREPA MARG'!DB:DB),""))</f>
        <v/>
      </c>
      <c r="Y1586" t="str">
        <f>IF(U1586="","",IF(U1586="Frais accessoires",SUMIF('[3]Correpondance  PREPA MARG'!A:A,'Prépa marge'!T1586,'[3]Correpondance  PREPA MARG'!AO:AO),""))</f>
        <v/>
      </c>
      <c r="Z1586" t="str">
        <f>IF(U1586="","",IF(U1586="Cotisation Centrale",SUMIF('[3]Correpondance  PREPA MARG'!A:A,'Prépa marge'!T1586,'[3]Correpondance  PREPA MARG'!BO:BO),""))</f>
        <v/>
      </c>
      <c r="AA1586" t="str">
        <f>IF(U1586="","",IF(U1586="CA HT REEL",SUMIF('[3]Correpondance  PREPA MARG'!A:A,'Prépa marge'!T1586,'[3]Correpondance  PREPA MARG'!AB:AB),""))</f>
        <v/>
      </c>
      <c r="AB1586" t="str">
        <f>IF(U1586="","",IF(U1586="CAMV REEL",SUMIF('[3]Correpondance  PREPA MARG'!A:A,'Prépa marge'!T1586,'[3]Correpondance  PREPA MARG'!BB:BB),""))</f>
        <v/>
      </c>
      <c r="AC1586" t="str">
        <f>IF(U1586="","",IF(U1586="démarque connue (valeur)",SUMIF('[3]Correpondance  PREPA MARG'!A:A,'Prépa marge'!T1586,'[3]Correpondance  PREPA MARG'!DO:DO),""))</f>
        <v/>
      </c>
      <c r="AD1586" s="2" t="str">
        <f t="shared" si="878"/>
        <v/>
      </c>
      <c r="AF1586" t="s">
        <v>20</v>
      </c>
    </row>
    <row r="1587" spans="1:32" ht="15.75" thickBot="1">
      <c r="A1587" s="23"/>
      <c r="B1587" s="23"/>
      <c r="C1587" s="84" t="s">
        <v>33</v>
      </c>
      <c r="D1587" s="93"/>
      <c r="E1587" s="94"/>
      <c r="F1587" s="94"/>
      <c r="G1587" s="94"/>
      <c r="H1587" s="94"/>
      <c r="I1587" s="94"/>
      <c r="J1587" s="94"/>
      <c r="K1587" s="94"/>
      <c r="L1587" s="94"/>
      <c r="M1587" s="94">
        <f>IF(M1600="REEL",-(SUM(D1575:M1575)-SUM(D1576:M1576)-SUM(D1567:M1567)-SUM(D1568:M1568)-(SUM(D1571:M1571)-SUM(D1583:M1583)-SUM(D1586:M1586)-SUM(D1587:L1587)-SUM(D1589:M1589))),0)</f>
        <v>0</v>
      </c>
      <c r="N1587" s="94">
        <f>IF(N1600="REEL",-(SUM(E1575:N1575)-SUM(E1576:N1576)-SUM(E1567:N1567)-SUM(E1568:N1568)-(SUM(E1571:N1571)-SUM(E1583:N1583)-SUM(E1586:N1586)-SUM(E1587:M1587)-SUM(E1589:N1589))),0)</f>
        <v>0</v>
      </c>
      <c r="O1587" s="95">
        <f>IF(O1600="REEL",-(SUM($D1575:O1575)-SUM($D1576:O1576)-SUM($D1567:O1567)-SUM($D1568:O1568)-(SUM($D1571:O1571)-SUM($D1583:O1583)-SUM($D1586:O1586)-SUM($D1587:N1587)-SUM($D1589:O1589))),0)</f>
        <v>0</v>
      </c>
      <c r="P1587" s="96">
        <f>SUM(D1587:O1587)</f>
        <v>0</v>
      </c>
      <c r="Q1587" s="23"/>
      <c r="R1587" s="91" t="s">
        <v>20</v>
      </c>
      <c r="S1587" s="92"/>
      <c r="T1587" s="23" t="str">
        <f>IF(COUNTIF('[3]Correpondance  PREPA MARG'!A:A,'Prépa marge'!C1587)=0,IF(U1586="démarque connue (valeur)","",T1586),'Prépa marge'!C1587)</f>
        <v/>
      </c>
      <c r="U1587" s="23" t="str">
        <f t="shared" si="880"/>
        <v/>
      </c>
      <c r="V1587" t="str">
        <f>IF(U1587="","",IF(U1587="CA HT",SUMIF('[3]Correpondance  PREPA MARG'!A:A,'Prépa marge'!T1587,'[3]Correpondance  PREPA MARG'!CO:CO),""))</f>
        <v/>
      </c>
      <c r="W1587" t="str">
        <f t="shared" si="874"/>
        <v/>
      </c>
      <c r="X1587" t="str">
        <f>IF(U1587="","",IF(AND(U1587="Marge ABACO (valeur)",X1581=""),SUMIF('[3]Correpondance  PREPA MARG'!A:A,'Prépa marge'!T1587,'[3]Correpondance  PREPA MARG'!DB:DB),""))</f>
        <v/>
      </c>
      <c r="Y1587" t="str">
        <f>IF(U1587="","",IF(U1587="Frais accessoires",SUMIF('[3]Correpondance  PREPA MARG'!A:A,'Prépa marge'!T1587,'[3]Correpondance  PREPA MARG'!AO:AO),""))</f>
        <v/>
      </c>
      <c r="Z1587" t="str">
        <f>IF(U1587="","",IF(U1587="Cotisation Centrale",SUMIF('[3]Correpondance  PREPA MARG'!A:A,'Prépa marge'!T1587,'[3]Correpondance  PREPA MARG'!BO:BO),""))</f>
        <v/>
      </c>
      <c r="AA1587" t="str">
        <f>IF(U1587="","",IF(U1587="CA HT REEL",SUMIF('[3]Correpondance  PREPA MARG'!A:A,'Prépa marge'!T1587,'[3]Correpondance  PREPA MARG'!AB:AB),""))</f>
        <v/>
      </c>
      <c r="AB1587" t="str">
        <f>IF(U1587="","",IF(U1587="CAMV REEL",SUMIF('[3]Correpondance  PREPA MARG'!A:A,'Prépa marge'!T1587,'[3]Correpondance  PREPA MARG'!BB:BB),""))</f>
        <v/>
      </c>
      <c r="AC1587" t="str">
        <f>IF(U1587="","",IF(U1587="démarque connue (valeur)",SUMIF('[3]Correpondance  PREPA MARG'!A:A,'Prépa marge'!T1587,'[3]Correpondance  PREPA MARG'!DO:DO),""))</f>
        <v/>
      </c>
      <c r="AD1587" s="2" t="str">
        <f t="shared" si="878"/>
        <v/>
      </c>
      <c r="AF1587" t="s">
        <v>20</v>
      </c>
    </row>
    <row r="1588" spans="1:32">
      <c r="A1588" s="23"/>
      <c r="B1588" s="23"/>
      <c r="C1588" s="59" t="s">
        <v>34</v>
      </c>
      <c r="D1588" s="81">
        <f t="shared" ref="D1588:L1588" si="900">IF(D1575&lt;&gt;0,D1587/D1575,0)</f>
        <v>0</v>
      </c>
      <c r="E1588" s="81">
        <f t="shared" si="900"/>
        <v>0</v>
      </c>
      <c r="F1588" s="81">
        <f t="shared" si="900"/>
        <v>0</v>
      </c>
      <c r="G1588" s="81">
        <f t="shared" si="900"/>
        <v>0</v>
      </c>
      <c r="H1588" s="81">
        <f t="shared" si="900"/>
        <v>0</v>
      </c>
      <c r="I1588" s="81">
        <f t="shared" si="900"/>
        <v>0</v>
      </c>
      <c r="J1588" s="81">
        <f t="shared" si="900"/>
        <v>0</v>
      </c>
      <c r="K1588" s="81">
        <f t="shared" si="900"/>
        <v>0</v>
      </c>
      <c r="L1588" s="81">
        <f t="shared" si="900"/>
        <v>0</v>
      </c>
      <c r="M1588" s="81">
        <f>IF(M1575&lt;&gt;0,M1587/M1575,0)</f>
        <v>0</v>
      </c>
      <c r="N1588" s="81">
        <f>IF(N1575&lt;&gt;0,N1587/N1575,0)</f>
        <v>0</v>
      </c>
      <c r="O1588" s="81">
        <f>IF(O1575&lt;&gt;0,O1587/O1575,0)</f>
        <v>0</v>
      </c>
      <c r="P1588" s="82">
        <f>IF(P1575&lt;&gt;0,P1587/P1575,0)</f>
        <v>0</v>
      </c>
      <c r="Q1588" s="23"/>
      <c r="R1588" s="83" t="s">
        <v>20</v>
      </c>
      <c r="S1588" s="97"/>
      <c r="T1588" s="23" t="str">
        <f>IF(COUNTIF('[3]Correpondance  PREPA MARG'!A:A,'Prépa marge'!C1588)=0,IF(U1587="démarque connue (valeur)","",T1587),'Prépa marge'!C1588)</f>
        <v/>
      </c>
      <c r="U1588" s="23" t="str">
        <f t="shared" si="880"/>
        <v/>
      </c>
      <c r="V1588" t="str">
        <f>IF(U1588="","",IF(U1588="CA HT",SUMIF('[3]Correpondance  PREPA MARG'!A:A,'Prépa marge'!T1588,'[3]Correpondance  PREPA MARG'!CO:CO),""))</f>
        <v/>
      </c>
      <c r="W1588" t="str">
        <f t="shared" si="874"/>
        <v/>
      </c>
      <c r="X1588" t="str">
        <f>IF(U1588="","",IF(AND(U1588="Marge ABACO (valeur)",X1582=""),SUMIF('[3]Correpondance  PREPA MARG'!A:A,'Prépa marge'!T1588,'[3]Correpondance  PREPA MARG'!DB:DB),""))</f>
        <v/>
      </c>
      <c r="Y1588" t="str">
        <f>IF(U1588="","",IF(U1588="Frais accessoires",SUMIF('[3]Correpondance  PREPA MARG'!A:A,'Prépa marge'!T1588,'[3]Correpondance  PREPA MARG'!AO:AO),""))</f>
        <v/>
      </c>
      <c r="Z1588" t="str">
        <f>IF(U1588="","",IF(U1588="Cotisation Centrale",SUMIF('[3]Correpondance  PREPA MARG'!A:A,'Prépa marge'!T1588,'[3]Correpondance  PREPA MARG'!BO:BO),""))</f>
        <v/>
      </c>
      <c r="AA1588" t="str">
        <f>IF(U1588="","",IF(U1588="CA HT REEL",SUMIF('[3]Correpondance  PREPA MARG'!A:A,'Prépa marge'!T1588,'[3]Correpondance  PREPA MARG'!AB:AB),""))</f>
        <v/>
      </c>
      <c r="AB1588" t="str">
        <f>IF(U1588="","",IF(U1588="CAMV REEL",SUMIF('[3]Correpondance  PREPA MARG'!A:A,'Prépa marge'!T1588,'[3]Correpondance  PREPA MARG'!BB:BB),""))</f>
        <v/>
      </c>
      <c r="AC1588" t="str">
        <f>IF(U1588="","",IF(U1588="démarque connue (valeur)",SUMIF('[3]Correpondance  PREPA MARG'!A:A,'Prépa marge'!T1588,'[3]Correpondance  PREPA MARG'!DO:DO),""))</f>
        <v/>
      </c>
      <c r="AD1588" s="2" t="str">
        <f t="shared" si="878"/>
        <v/>
      </c>
      <c r="AF1588" t="s">
        <v>20</v>
      </c>
    </row>
    <row r="1589" spans="1:32">
      <c r="A1589" s="23"/>
      <c r="B1589" s="23"/>
      <c r="C1589" s="59" t="s">
        <v>35</v>
      </c>
      <c r="D1589" s="98">
        <f>D1563-D1575</f>
        <v>0</v>
      </c>
      <c r="E1589" s="98">
        <f>E1563-E1575</f>
        <v>0</v>
      </c>
      <c r="F1589" s="98">
        <f>F1563-F1575</f>
        <v>0</v>
      </c>
      <c r="G1589" s="98">
        <f t="shared" ref="G1589:L1589" si="901">G1563-G1575</f>
        <v>0</v>
      </c>
      <c r="H1589" s="98">
        <f t="shared" si="901"/>
        <v>0</v>
      </c>
      <c r="I1589" s="98">
        <f t="shared" si="901"/>
        <v>0</v>
      </c>
      <c r="J1589" s="98">
        <f t="shared" si="901"/>
        <v>0</v>
      </c>
      <c r="K1589" s="98">
        <f t="shared" si="901"/>
        <v>0</v>
      </c>
      <c r="L1589" s="98">
        <f t="shared" si="901"/>
        <v>0</v>
      </c>
      <c r="M1589" s="98">
        <f>M1563-M1575</f>
        <v>0</v>
      </c>
      <c r="N1589" s="98">
        <f>N1563-N1575</f>
        <v>0</v>
      </c>
      <c r="O1589" s="98">
        <f>O1563-O1575</f>
        <v>0</v>
      </c>
      <c r="P1589" s="74">
        <f>SUM(D1589:O1589)</f>
        <v>0</v>
      </c>
      <c r="Q1589" s="23"/>
      <c r="R1589" s="57" t="s">
        <v>20</v>
      </c>
      <c r="S1589" s="92"/>
      <c r="T1589" s="23" t="str">
        <f>IF(COUNTIF('[3]Correpondance  PREPA MARG'!A:A,'Prépa marge'!C1589)=0,IF(U1588="démarque connue (valeur)","",T1588),'Prépa marge'!C1589)</f>
        <v/>
      </c>
      <c r="U1589" s="23" t="str">
        <f t="shared" si="880"/>
        <v/>
      </c>
      <c r="V1589" t="str">
        <f>IF(U1589="","",IF(U1589="CA HT",SUMIF('[3]Correpondance  PREPA MARG'!A:A,'Prépa marge'!T1589,'[3]Correpondance  PREPA MARG'!CO:CO),""))</f>
        <v/>
      </c>
      <c r="W1589" t="str">
        <f t="shared" si="874"/>
        <v/>
      </c>
      <c r="X1589" t="str">
        <f>IF(U1589="","",IF(AND(U1589="Marge ABACO (valeur)",X1583=""),SUMIF('[3]Correpondance  PREPA MARG'!A:A,'Prépa marge'!T1589,'[3]Correpondance  PREPA MARG'!DB:DB),""))</f>
        <v/>
      </c>
      <c r="Y1589" t="str">
        <f>IF(U1589="","",IF(U1589="Frais accessoires",SUMIF('[3]Correpondance  PREPA MARG'!A:A,'Prépa marge'!T1589,'[3]Correpondance  PREPA MARG'!AO:AO),""))</f>
        <v/>
      </c>
      <c r="Z1589" t="str">
        <f>IF(U1589="","",IF(U1589="Cotisation Centrale",SUMIF('[3]Correpondance  PREPA MARG'!A:A,'Prépa marge'!T1589,'[3]Correpondance  PREPA MARG'!BO:BO),""))</f>
        <v/>
      </c>
      <c r="AA1589" t="str">
        <f>IF(U1589="","",IF(U1589="CA HT REEL",SUMIF('[3]Correpondance  PREPA MARG'!A:A,'Prépa marge'!T1589,'[3]Correpondance  PREPA MARG'!AB:AB),""))</f>
        <v/>
      </c>
      <c r="AB1589" t="str">
        <f>IF(U1589="","",IF(U1589="CAMV REEL",SUMIF('[3]Correpondance  PREPA MARG'!A:A,'Prépa marge'!T1589,'[3]Correpondance  PREPA MARG'!BB:BB),""))</f>
        <v/>
      </c>
      <c r="AC1589" t="str">
        <f>IF(U1589="","",IF(U1589="démarque connue (valeur)",SUMIF('[3]Correpondance  PREPA MARG'!A:A,'Prépa marge'!T1589,'[3]Correpondance  PREPA MARG'!DO:DO),""))</f>
        <v/>
      </c>
      <c r="AD1589" s="2" t="str">
        <f t="shared" si="878"/>
        <v/>
      </c>
      <c r="AF1589" t="s">
        <v>20</v>
      </c>
    </row>
    <row r="1590" spans="1:32">
      <c r="A1590" s="23"/>
      <c r="B1590" s="23"/>
      <c r="C1590" s="59" t="s">
        <v>22</v>
      </c>
      <c r="D1590" s="99">
        <f t="shared" ref="D1590:L1590" si="902">IF(D1575&lt;&gt;0,D1589/D1575,0)</f>
        <v>0</v>
      </c>
      <c r="E1590" s="99">
        <f t="shared" si="902"/>
        <v>0</v>
      </c>
      <c r="F1590" s="99">
        <f t="shared" si="902"/>
        <v>0</v>
      </c>
      <c r="G1590" s="99">
        <f t="shared" si="902"/>
        <v>0</v>
      </c>
      <c r="H1590" s="99">
        <f t="shared" si="902"/>
        <v>0</v>
      </c>
      <c r="I1590" s="99">
        <f t="shared" si="902"/>
        <v>0</v>
      </c>
      <c r="J1590" s="99">
        <f t="shared" si="902"/>
        <v>0</v>
      </c>
      <c r="K1590" s="99">
        <f t="shared" si="902"/>
        <v>0</v>
      </c>
      <c r="L1590" s="99">
        <f t="shared" si="902"/>
        <v>0</v>
      </c>
      <c r="M1590" s="99">
        <f>IF(M1575&lt;&gt;0,M1589/M1575,0)</f>
        <v>0</v>
      </c>
      <c r="N1590" s="99">
        <f>IF(N1575&lt;&gt;0,N1589/N1575,0)</f>
        <v>0</v>
      </c>
      <c r="O1590" s="99">
        <f>IF(O1575&lt;&gt;0,O1589/O1575,0)</f>
        <v>0</v>
      </c>
      <c r="P1590" s="61">
        <f>IF(P1575&lt;&gt;0,P1589/P1575,0)</f>
        <v>0</v>
      </c>
      <c r="Q1590" s="23"/>
      <c r="R1590" s="62" t="s">
        <v>20</v>
      </c>
      <c r="S1590" s="92"/>
      <c r="T1590" s="23" t="str">
        <f>IF(COUNTIF('[3]Correpondance  PREPA MARG'!A:A,'Prépa marge'!C1590)=0,IF(U1589="démarque connue (valeur)","",T1589),'Prépa marge'!C1590)</f>
        <v/>
      </c>
      <c r="U1590" s="23" t="str">
        <f t="shared" si="880"/>
        <v/>
      </c>
      <c r="V1590" t="str">
        <f>IF(U1590="","",IF(U1590="CA HT",SUMIF('[3]Correpondance  PREPA MARG'!A:A,'Prépa marge'!T1590,'[3]Correpondance  PREPA MARG'!CO:CO),""))</f>
        <v/>
      </c>
      <c r="W1590" t="str">
        <f t="shared" si="874"/>
        <v/>
      </c>
      <c r="X1590" t="str">
        <f>IF(U1590="","",IF(AND(U1590="Marge ABACO (valeur)",X1584=""),SUMIF('[3]Correpondance  PREPA MARG'!A:A,'Prépa marge'!T1590,'[3]Correpondance  PREPA MARG'!DB:DB),""))</f>
        <v/>
      </c>
      <c r="Y1590" t="str">
        <f>IF(U1590="","",IF(U1590="Frais accessoires",SUMIF('[3]Correpondance  PREPA MARG'!A:A,'Prépa marge'!T1590,'[3]Correpondance  PREPA MARG'!AO:AO),""))</f>
        <v/>
      </c>
      <c r="Z1590" t="str">
        <f>IF(U1590="","",IF(U1590="Cotisation Centrale",SUMIF('[3]Correpondance  PREPA MARG'!A:A,'Prépa marge'!T1590,'[3]Correpondance  PREPA MARG'!BO:BO),""))</f>
        <v/>
      </c>
      <c r="AA1590" t="str">
        <f>IF(U1590="","",IF(U1590="CA HT REEL",SUMIF('[3]Correpondance  PREPA MARG'!A:A,'Prépa marge'!T1590,'[3]Correpondance  PREPA MARG'!AB:AB),""))</f>
        <v/>
      </c>
      <c r="AB1590" t="str">
        <f>IF(U1590="","",IF(U1590="CAMV REEL",SUMIF('[3]Correpondance  PREPA MARG'!A:A,'Prépa marge'!T1590,'[3]Correpondance  PREPA MARG'!BB:BB),""))</f>
        <v/>
      </c>
      <c r="AC1590" t="str">
        <f>IF(U1590="","",IF(U1590="démarque connue (valeur)",SUMIF('[3]Correpondance  PREPA MARG'!A:A,'Prépa marge'!T1590,'[3]Correpondance  PREPA MARG'!DO:DO),""))</f>
        <v/>
      </c>
      <c r="AD1590" s="2" t="str">
        <f t="shared" si="878"/>
        <v/>
      </c>
      <c r="AF1590" t="s">
        <v>20</v>
      </c>
    </row>
    <row r="1591" spans="1:32">
      <c r="A1591" s="23"/>
      <c r="B1591" s="23"/>
      <c r="C1591" s="100" t="s">
        <v>36</v>
      </c>
      <c r="D1591" s="47">
        <f t="shared" ref="D1591:L1591" si="903">D1571-D1583-D1586-D1587-D1589</f>
        <v>0</v>
      </c>
      <c r="E1591" s="47">
        <f t="shared" si="903"/>
        <v>0</v>
      </c>
      <c r="F1591" s="47">
        <f t="shared" si="903"/>
        <v>0</v>
      </c>
      <c r="G1591" s="47">
        <f t="shared" si="903"/>
        <v>0</v>
      </c>
      <c r="H1591" s="47">
        <f t="shared" si="903"/>
        <v>0</v>
      </c>
      <c r="I1591" s="47">
        <f t="shared" si="903"/>
        <v>0</v>
      </c>
      <c r="J1591" s="47">
        <f t="shared" si="903"/>
        <v>0</v>
      </c>
      <c r="K1591" s="47">
        <f t="shared" si="903"/>
        <v>0</v>
      </c>
      <c r="L1591" s="47">
        <f t="shared" si="903"/>
        <v>0</v>
      </c>
      <c r="M1591" s="47">
        <f>M1571-M1583-M1586-M1587-M1589</f>
        <v>0</v>
      </c>
      <c r="N1591" s="47">
        <f>N1571-N1583-N1586-N1587-N1589</f>
        <v>0</v>
      </c>
      <c r="O1591" s="47">
        <f>O1571-O1583-O1586-O1587-O1589</f>
        <v>0</v>
      </c>
      <c r="P1591" s="101">
        <f>SUM(D1591:O1591)</f>
        <v>0</v>
      </c>
      <c r="Q1591" s="23"/>
      <c r="R1591" s="102" t="s">
        <v>20</v>
      </c>
      <c r="S1591" s="92"/>
      <c r="T1591" s="23" t="str">
        <f>IF(COUNTIF('[3]Correpondance  PREPA MARG'!A:A,'Prépa marge'!C1591)=0,IF(U1590="démarque connue (valeur)","",T1590),'Prépa marge'!C1591)</f>
        <v/>
      </c>
      <c r="U1591" s="23" t="str">
        <f t="shared" si="880"/>
        <v/>
      </c>
      <c r="V1591" t="str">
        <f>IF(U1591="","",IF(U1591="CA HT",SUMIF('[3]Correpondance  PREPA MARG'!A:A,'Prépa marge'!T1591,'[3]Correpondance  PREPA MARG'!CO:CO),""))</f>
        <v/>
      </c>
      <c r="W1591" t="str">
        <f t="shared" si="874"/>
        <v/>
      </c>
      <c r="X1591" t="str">
        <f>IF(U1591="","",IF(AND(U1591="Marge ABACO (valeur)",X1585=""),SUMIF('[3]Correpondance  PREPA MARG'!A:A,'Prépa marge'!T1591,'[3]Correpondance  PREPA MARG'!DB:DB),""))</f>
        <v/>
      </c>
      <c r="Y1591" t="str">
        <f>IF(U1591="","",IF(U1591="Frais accessoires",SUMIF('[3]Correpondance  PREPA MARG'!A:A,'Prépa marge'!T1591,'[3]Correpondance  PREPA MARG'!AO:AO),""))</f>
        <v/>
      </c>
      <c r="Z1591" t="str">
        <f>IF(U1591="","",IF(U1591="Cotisation Centrale",SUMIF('[3]Correpondance  PREPA MARG'!A:A,'Prépa marge'!T1591,'[3]Correpondance  PREPA MARG'!BO:BO),""))</f>
        <v/>
      </c>
      <c r="AA1591" t="str">
        <f>IF(U1591="","",IF(U1591="CA HT REEL",SUMIF('[3]Correpondance  PREPA MARG'!A:A,'Prépa marge'!T1591,'[3]Correpondance  PREPA MARG'!AB:AB),""))</f>
        <v/>
      </c>
      <c r="AB1591" t="str">
        <f>IF(U1591="","",IF(U1591="CAMV REEL",SUMIF('[3]Correpondance  PREPA MARG'!A:A,'Prépa marge'!T1591,'[3]Correpondance  PREPA MARG'!BB:BB),""))</f>
        <v/>
      </c>
      <c r="AC1591" t="str">
        <f>IF(U1591="","",IF(U1591="démarque connue (valeur)",SUMIF('[3]Correpondance  PREPA MARG'!A:A,'Prépa marge'!T1591,'[3]Correpondance  PREPA MARG'!DO:DO),""))</f>
        <v/>
      </c>
      <c r="AD1591" s="2" t="str">
        <f t="shared" si="878"/>
        <v/>
      </c>
      <c r="AF1591" t="s">
        <v>20</v>
      </c>
    </row>
    <row r="1592" spans="1:32">
      <c r="A1592" s="23"/>
      <c r="B1592" s="23"/>
      <c r="C1592" s="50" t="s">
        <v>37</v>
      </c>
      <c r="D1592" s="67">
        <f t="shared" ref="D1592:L1592" si="904">D1584+D1585+D1588+D1590</f>
        <v>0</v>
      </c>
      <c r="E1592" s="67">
        <f t="shared" si="904"/>
        <v>0</v>
      </c>
      <c r="F1592" s="67">
        <f t="shared" si="904"/>
        <v>0</v>
      </c>
      <c r="G1592" s="67">
        <f t="shared" si="904"/>
        <v>0</v>
      </c>
      <c r="H1592" s="67">
        <f t="shared" si="904"/>
        <v>0</v>
      </c>
      <c r="I1592" s="67">
        <f t="shared" si="904"/>
        <v>0</v>
      </c>
      <c r="J1592" s="67">
        <f t="shared" si="904"/>
        <v>0</v>
      </c>
      <c r="K1592" s="67">
        <f t="shared" si="904"/>
        <v>0</v>
      </c>
      <c r="L1592" s="67">
        <f t="shared" si="904"/>
        <v>0</v>
      </c>
      <c r="M1592" s="67">
        <f>M1584+M1585+M1588+M1590</f>
        <v>0</v>
      </c>
      <c r="N1592" s="67">
        <f>N1584+N1585+N1588+N1590</f>
        <v>0</v>
      </c>
      <c r="O1592" s="67">
        <f>O1584+O1585+O1588+O1590</f>
        <v>0</v>
      </c>
      <c r="P1592" s="67">
        <f>P1584+P1585+P1588+P1590</f>
        <v>0</v>
      </c>
      <c r="Q1592" s="23"/>
      <c r="R1592" s="68" t="s">
        <v>20</v>
      </c>
      <c r="S1592" s="92"/>
      <c r="T1592" s="23" t="str">
        <f>IF(COUNTIF('[3]Correpondance  PREPA MARG'!A:A,'Prépa marge'!C1592)=0,IF(U1591="démarque connue (valeur)","",T1591),'Prépa marge'!C1592)</f>
        <v/>
      </c>
      <c r="U1592" s="23" t="str">
        <f t="shared" si="880"/>
        <v/>
      </c>
      <c r="V1592" t="str">
        <f>IF(U1592="","",IF(U1592="CA HT",SUMIF('[3]Correpondance  PREPA MARG'!A:A,'Prépa marge'!T1592,'[3]Correpondance  PREPA MARG'!CO:CO),""))</f>
        <v/>
      </c>
      <c r="W1592" t="str">
        <f t="shared" si="874"/>
        <v/>
      </c>
      <c r="X1592" t="str">
        <f>IF(U1592="","",IF(AND(U1592="Marge ABACO (valeur)",X1586=""),SUMIF('[3]Correpondance  PREPA MARG'!A:A,'Prépa marge'!T1592,'[3]Correpondance  PREPA MARG'!DB:DB),""))</f>
        <v/>
      </c>
      <c r="Y1592" t="str">
        <f>IF(U1592="","",IF(U1592="Frais accessoires",SUMIF('[3]Correpondance  PREPA MARG'!A:A,'Prépa marge'!T1592,'[3]Correpondance  PREPA MARG'!AO:AO),""))</f>
        <v/>
      </c>
      <c r="Z1592" t="str">
        <f>IF(U1592="","",IF(U1592="Cotisation Centrale",SUMIF('[3]Correpondance  PREPA MARG'!A:A,'Prépa marge'!T1592,'[3]Correpondance  PREPA MARG'!BO:BO),""))</f>
        <v/>
      </c>
      <c r="AA1592" t="str">
        <f>IF(U1592="","",IF(U1592="CA HT REEL",SUMIF('[3]Correpondance  PREPA MARG'!A:A,'Prépa marge'!T1592,'[3]Correpondance  PREPA MARG'!AB:AB),""))</f>
        <v/>
      </c>
      <c r="AB1592" t="str">
        <f>IF(U1592="","",IF(U1592="CAMV REEL",SUMIF('[3]Correpondance  PREPA MARG'!A:A,'Prépa marge'!T1592,'[3]Correpondance  PREPA MARG'!BB:BB),""))</f>
        <v/>
      </c>
      <c r="AC1592" t="str">
        <f>IF(U1592="","",IF(U1592="démarque connue (valeur)",SUMIF('[3]Correpondance  PREPA MARG'!A:A,'Prépa marge'!T1592,'[3]Correpondance  PREPA MARG'!DO:DO),""))</f>
        <v/>
      </c>
      <c r="AD1592" s="2" t="str">
        <f t="shared" si="878"/>
        <v/>
      </c>
      <c r="AF1592" t="s">
        <v>20</v>
      </c>
    </row>
    <row r="1593" spans="1:32">
      <c r="A1593" s="23"/>
      <c r="B1593" s="23"/>
      <c r="C1593" s="50" t="s">
        <v>38</v>
      </c>
      <c r="D1593" s="103">
        <f t="shared" ref="D1593:L1593" si="905">D1583+D1586+D1587+D1589</f>
        <v>0</v>
      </c>
      <c r="E1593" s="103">
        <f t="shared" si="905"/>
        <v>0</v>
      </c>
      <c r="F1593" s="103">
        <f t="shared" si="905"/>
        <v>0</v>
      </c>
      <c r="G1593" s="103">
        <f t="shared" si="905"/>
        <v>0</v>
      </c>
      <c r="H1593" s="103">
        <f t="shared" si="905"/>
        <v>0</v>
      </c>
      <c r="I1593" s="103">
        <f t="shared" si="905"/>
        <v>0</v>
      </c>
      <c r="J1593" s="103">
        <f t="shared" si="905"/>
        <v>0</v>
      </c>
      <c r="K1593" s="103">
        <f t="shared" si="905"/>
        <v>0</v>
      </c>
      <c r="L1593" s="103">
        <f t="shared" si="905"/>
        <v>0</v>
      </c>
      <c r="M1593" s="103">
        <f>M1583+M1586+M1587+M1589</f>
        <v>0</v>
      </c>
      <c r="N1593" s="103">
        <f>N1583+N1586+N1587+N1589</f>
        <v>0</v>
      </c>
      <c r="O1593" s="103">
        <f>O1583+O1586+O1587+O1589</f>
        <v>0</v>
      </c>
      <c r="P1593" s="103">
        <f>P1583+P1586+P1587+P1589</f>
        <v>0</v>
      </c>
      <c r="Q1593" s="23"/>
      <c r="R1593" s="104" t="s">
        <v>20</v>
      </c>
      <c r="S1593" s="92"/>
      <c r="T1593" s="23" t="str">
        <f>IF(COUNTIF('[3]Correpondance  PREPA MARG'!A:A,'Prépa marge'!C1593)=0,IF(U1592="démarque connue (valeur)","",T1592),'Prépa marge'!C1593)</f>
        <v/>
      </c>
      <c r="U1593" s="23" t="str">
        <f t="shared" si="880"/>
        <v/>
      </c>
      <c r="V1593" t="str">
        <f>IF(U1593="","",IF(U1593="CA HT",SUMIF('[3]Correpondance  PREPA MARG'!A:A,'Prépa marge'!T1593,'[3]Correpondance  PREPA MARG'!CO:CO),""))</f>
        <v/>
      </c>
      <c r="W1593" t="str">
        <f t="shared" si="874"/>
        <v/>
      </c>
      <c r="X1593" t="str">
        <f>IF(U1593="","",IF(AND(U1593="Marge ABACO (valeur)",X1587=""),SUMIF('[3]Correpondance  PREPA MARG'!A:A,'Prépa marge'!T1593,'[3]Correpondance  PREPA MARG'!DB:DB),""))</f>
        <v/>
      </c>
      <c r="Y1593" t="str">
        <f>IF(U1593="","",IF(U1593="Frais accessoires",SUMIF('[3]Correpondance  PREPA MARG'!A:A,'Prépa marge'!T1593,'[3]Correpondance  PREPA MARG'!AO:AO),""))</f>
        <v/>
      </c>
      <c r="Z1593" t="str">
        <f>IF(U1593="","",IF(U1593="Cotisation Centrale",SUMIF('[3]Correpondance  PREPA MARG'!A:A,'Prépa marge'!T1593,'[3]Correpondance  PREPA MARG'!BO:BO),""))</f>
        <v/>
      </c>
      <c r="AA1593" t="str">
        <f>IF(U1593="","",IF(U1593="CA HT REEL",SUMIF('[3]Correpondance  PREPA MARG'!A:A,'Prépa marge'!T1593,'[3]Correpondance  PREPA MARG'!AB:AB),""))</f>
        <v/>
      </c>
      <c r="AB1593" t="str">
        <f>IF(U1593="","",IF(U1593="CAMV REEL",SUMIF('[3]Correpondance  PREPA MARG'!A:A,'Prépa marge'!T1593,'[3]Correpondance  PREPA MARG'!BB:BB),""))</f>
        <v/>
      </c>
      <c r="AC1593" t="str">
        <f>IF(U1593="","",IF(U1593="démarque connue (valeur)",SUMIF('[3]Correpondance  PREPA MARG'!A:A,'Prépa marge'!T1593,'[3]Correpondance  PREPA MARG'!DO:DO),""))</f>
        <v/>
      </c>
      <c r="AD1593" s="2" t="str">
        <f t="shared" si="878"/>
        <v/>
      </c>
      <c r="AF1593" t="s">
        <v>20</v>
      </c>
    </row>
    <row r="1594" spans="1:32">
      <c r="A1594" s="23"/>
      <c r="B1594" s="23"/>
      <c r="C1594" s="23"/>
      <c r="D1594" s="23"/>
      <c r="E1594" s="23"/>
      <c r="F1594" s="23"/>
      <c r="G1594" s="23"/>
      <c r="H1594" s="23"/>
      <c r="I1594" s="23"/>
      <c r="J1594" s="23"/>
      <c r="K1594" s="23"/>
      <c r="L1594" s="23"/>
      <c r="M1594" s="23"/>
      <c r="N1594" s="23"/>
      <c r="O1594" s="23"/>
      <c r="P1594" s="23"/>
      <c r="Q1594" s="23"/>
      <c r="R1594" s="29" t="s">
        <v>20</v>
      </c>
      <c r="S1594" s="23"/>
      <c r="T1594" s="23" t="str">
        <f>IF(COUNTIF('[3]Correpondance  PREPA MARG'!A:A,'Prépa marge'!C1594)=0,IF(U1593="démarque connue (valeur)","",T1593),'Prépa marge'!C1594)</f>
        <v/>
      </c>
      <c r="U1594" s="23" t="str">
        <f t="shared" si="880"/>
        <v/>
      </c>
      <c r="V1594" t="str">
        <f>IF(U1594="","",IF(U1594="CA HT",SUMIF('[3]Correpondance  PREPA MARG'!A:A,'Prépa marge'!T1594,'[3]Correpondance  PREPA MARG'!CO:CO),""))</f>
        <v/>
      </c>
      <c r="W1594" t="str">
        <f t="shared" si="874"/>
        <v/>
      </c>
      <c r="X1594" t="str">
        <f>IF(U1594="","",IF(AND(U1594="Marge ABACO (valeur)",X1588=""),SUMIF('[3]Correpondance  PREPA MARG'!A:A,'Prépa marge'!T1594,'[3]Correpondance  PREPA MARG'!DB:DB),""))</f>
        <v/>
      </c>
      <c r="Y1594" t="str">
        <f>IF(U1594="","",IF(U1594="Frais accessoires",SUMIF('[3]Correpondance  PREPA MARG'!A:A,'Prépa marge'!T1594,'[3]Correpondance  PREPA MARG'!AO:AO),""))</f>
        <v/>
      </c>
      <c r="Z1594" t="str">
        <f>IF(U1594="","",IF(U1594="Cotisation Centrale",SUMIF('[3]Correpondance  PREPA MARG'!A:A,'Prépa marge'!T1594,'[3]Correpondance  PREPA MARG'!BO:BO),""))</f>
        <v/>
      </c>
      <c r="AA1594" t="str">
        <f>IF(U1594="","",IF(U1594="CA HT REEL",SUMIF('[3]Correpondance  PREPA MARG'!A:A,'Prépa marge'!T1594,'[3]Correpondance  PREPA MARG'!AB:AB),""))</f>
        <v/>
      </c>
      <c r="AB1594" t="str">
        <f>IF(U1594="","",IF(U1594="CAMV REEL",SUMIF('[3]Correpondance  PREPA MARG'!A:A,'Prépa marge'!T1594,'[3]Correpondance  PREPA MARG'!BB:BB),""))</f>
        <v/>
      </c>
      <c r="AC1594" t="str">
        <f>IF(U1594="","",IF(U1594="démarque connue (valeur)",SUMIF('[3]Correpondance  PREPA MARG'!A:A,'Prépa marge'!T1594,'[3]Correpondance  PREPA MARG'!DO:DO),""))</f>
        <v/>
      </c>
      <c r="AD1594" s="2" t="str">
        <f t="shared" si="878"/>
        <v/>
      </c>
      <c r="AF1594" t="s">
        <v>20</v>
      </c>
    </row>
    <row r="1595" spans="1:32">
      <c r="A1595" s="23"/>
      <c r="B1595" s="23"/>
      <c r="C1595" s="30" t="s">
        <v>39</v>
      </c>
      <c r="D1595" s="105"/>
      <c r="E1595" s="105"/>
      <c r="F1595" s="105"/>
      <c r="G1595" s="105"/>
      <c r="H1595" s="105"/>
      <c r="I1595" s="105"/>
      <c r="J1595" s="105"/>
      <c r="K1595" s="105"/>
      <c r="L1595" s="105"/>
      <c r="M1595" s="105"/>
      <c r="N1595" s="105"/>
      <c r="O1595" s="105"/>
      <c r="P1595" s="32"/>
      <c r="Q1595" s="23"/>
      <c r="R1595" s="33" t="s">
        <v>20</v>
      </c>
      <c r="S1595" s="92"/>
      <c r="T1595" s="23" t="str">
        <f>IF(COUNTIF('[3]Correpondance  PREPA MARG'!A:A,'Prépa marge'!C1595)=0,IF(U1594="démarque connue (valeur)","",T1594),'Prépa marge'!C1595)</f>
        <v/>
      </c>
      <c r="U1595" s="23" t="str">
        <f t="shared" si="880"/>
        <v/>
      </c>
      <c r="V1595" t="str">
        <f>IF(U1595="","",IF(U1595="CA HT",SUMIF('[3]Correpondance  PREPA MARG'!A:A,'Prépa marge'!T1595,'[3]Correpondance  PREPA MARG'!CO:CO),""))</f>
        <v/>
      </c>
      <c r="W1595" t="str">
        <f t="shared" si="874"/>
        <v/>
      </c>
      <c r="X1595" t="str">
        <f>IF(U1595="","",IF(AND(U1595="Marge ABACO (valeur)",X1589=""),SUMIF('[3]Correpondance  PREPA MARG'!A:A,'Prépa marge'!T1595,'[3]Correpondance  PREPA MARG'!DB:DB),""))</f>
        <v/>
      </c>
      <c r="Y1595" t="str">
        <f>IF(U1595="","",IF(U1595="Frais accessoires",SUMIF('[3]Correpondance  PREPA MARG'!A:A,'Prépa marge'!T1595,'[3]Correpondance  PREPA MARG'!AO:AO),""))</f>
        <v/>
      </c>
      <c r="Z1595" t="str">
        <f>IF(U1595="","",IF(U1595="Cotisation Centrale",SUMIF('[3]Correpondance  PREPA MARG'!A:A,'Prépa marge'!T1595,'[3]Correpondance  PREPA MARG'!BO:BO),""))</f>
        <v/>
      </c>
      <c r="AA1595" t="str">
        <f>IF(U1595="","",IF(U1595="CA HT REEL",SUMIF('[3]Correpondance  PREPA MARG'!A:A,'Prépa marge'!T1595,'[3]Correpondance  PREPA MARG'!AB:AB),""))</f>
        <v/>
      </c>
      <c r="AB1595" t="str">
        <f>IF(U1595="","",IF(U1595="CAMV REEL",SUMIF('[3]Correpondance  PREPA MARG'!A:A,'Prépa marge'!T1595,'[3]Correpondance  PREPA MARG'!BB:BB),""))</f>
        <v/>
      </c>
      <c r="AC1595" t="str">
        <f>IF(U1595="","",IF(U1595="démarque connue (valeur)",SUMIF('[3]Correpondance  PREPA MARG'!A:A,'Prépa marge'!T1595,'[3]Correpondance  PREPA MARG'!DO:DO),""))</f>
        <v/>
      </c>
      <c r="AD1595" s="2" t="str">
        <f t="shared" si="878"/>
        <v/>
      </c>
      <c r="AF1595" t="s">
        <v>20</v>
      </c>
    </row>
    <row r="1596" spans="1:32">
      <c r="A1596" s="23"/>
      <c r="B1596" s="23"/>
      <c r="C1596" s="106" t="s">
        <v>40</v>
      </c>
      <c r="D1596" s="107">
        <f t="shared" ref="D1596:L1596" si="906">IF(D1575&lt;&gt;0,D1591/D1575,0)</f>
        <v>0</v>
      </c>
      <c r="E1596" s="107">
        <f t="shared" si="906"/>
        <v>0</v>
      </c>
      <c r="F1596" s="107">
        <f t="shared" si="906"/>
        <v>0</v>
      </c>
      <c r="G1596" s="107">
        <f t="shared" si="906"/>
        <v>0</v>
      </c>
      <c r="H1596" s="107">
        <f t="shared" si="906"/>
        <v>0</v>
      </c>
      <c r="I1596" s="107">
        <f t="shared" si="906"/>
        <v>0</v>
      </c>
      <c r="J1596" s="107">
        <f t="shared" si="906"/>
        <v>0</v>
      </c>
      <c r="K1596" s="107">
        <f t="shared" si="906"/>
        <v>0</v>
      </c>
      <c r="L1596" s="107">
        <f t="shared" si="906"/>
        <v>0</v>
      </c>
      <c r="M1596" s="107">
        <f>IF(M1575&lt;&gt;0,M1591/M1575,0)</f>
        <v>0</v>
      </c>
      <c r="N1596" s="107">
        <f>IF(N1575&lt;&gt;0,N1591/N1575,0)</f>
        <v>0</v>
      </c>
      <c r="O1596" s="107">
        <f>IF(O1575&lt;&gt;0,O1591/O1575,0)</f>
        <v>0</v>
      </c>
      <c r="P1596" s="107">
        <f>IF(P1575&lt;&gt;0,P1591/P1575,0)</f>
        <v>0</v>
      </c>
      <c r="Q1596" s="23"/>
      <c r="R1596" s="108" t="s">
        <v>20</v>
      </c>
      <c r="S1596" s="92"/>
      <c r="T1596" s="23" t="str">
        <f>IF(COUNTIF('[3]Correpondance  PREPA MARG'!A:A,'Prépa marge'!C1596)=0,IF(U1595="démarque connue (valeur)","",T1595),'Prépa marge'!C1596)</f>
        <v/>
      </c>
      <c r="U1596" s="23" t="str">
        <f t="shared" si="880"/>
        <v/>
      </c>
      <c r="V1596" t="str">
        <f>IF(U1596="","",IF(U1596="CA HT",SUMIF('[3]Correpondance  PREPA MARG'!A:A,'Prépa marge'!T1596,'[3]Correpondance  PREPA MARG'!CO:CO),""))</f>
        <v/>
      </c>
      <c r="W1596" t="str">
        <f t="shared" si="874"/>
        <v/>
      </c>
      <c r="X1596" t="str">
        <f>IF(U1596="","",IF(AND(U1596="Marge ABACO (valeur)",X1590=""),SUMIF('[3]Correpondance  PREPA MARG'!A:A,'Prépa marge'!T1596,'[3]Correpondance  PREPA MARG'!DB:DB),""))</f>
        <v/>
      </c>
      <c r="Y1596" t="str">
        <f>IF(U1596="","",IF(U1596="Frais accessoires",SUMIF('[3]Correpondance  PREPA MARG'!A:A,'Prépa marge'!T1596,'[3]Correpondance  PREPA MARG'!AO:AO),""))</f>
        <v/>
      </c>
      <c r="Z1596" t="str">
        <f>IF(U1596="","",IF(U1596="Cotisation Centrale",SUMIF('[3]Correpondance  PREPA MARG'!A:A,'Prépa marge'!T1596,'[3]Correpondance  PREPA MARG'!BO:BO),""))</f>
        <v/>
      </c>
      <c r="AA1596" t="str">
        <f>IF(U1596="","",IF(U1596="CA HT REEL",SUMIF('[3]Correpondance  PREPA MARG'!A:A,'Prépa marge'!T1596,'[3]Correpondance  PREPA MARG'!AB:AB),""))</f>
        <v/>
      </c>
      <c r="AB1596" t="str">
        <f>IF(U1596="","",IF(U1596="CAMV REEL",SUMIF('[3]Correpondance  PREPA MARG'!A:A,'Prépa marge'!T1596,'[3]Correpondance  PREPA MARG'!BB:BB),""))</f>
        <v/>
      </c>
      <c r="AC1596" t="str">
        <f>IF(U1596="","",IF(U1596="démarque connue (valeur)",SUMIF('[3]Correpondance  PREPA MARG'!A:A,'Prépa marge'!T1596,'[3]Correpondance  PREPA MARG'!DO:DO),""))</f>
        <v/>
      </c>
      <c r="AD1596" s="2" t="str">
        <f t="shared" si="878"/>
        <v/>
      </c>
      <c r="AF1596" t="s">
        <v>20</v>
      </c>
    </row>
    <row r="1597" spans="1:32">
      <c r="A1597" s="23"/>
      <c r="B1597" s="23"/>
      <c r="C1597" s="109" t="s">
        <v>41</v>
      </c>
      <c r="D1597" s="110">
        <f>D1591</f>
        <v>0</v>
      </c>
      <c r="E1597" s="110">
        <f t="shared" ref="E1597:L1597" si="907">D1597+E1591</f>
        <v>0</v>
      </c>
      <c r="F1597" s="110">
        <f t="shared" si="907"/>
        <v>0</v>
      </c>
      <c r="G1597" s="110">
        <f t="shared" si="907"/>
        <v>0</v>
      </c>
      <c r="H1597" s="110">
        <f t="shared" si="907"/>
        <v>0</v>
      </c>
      <c r="I1597" s="110">
        <f t="shared" si="907"/>
        <v>0</v>
      </c>
      <c r="J1597" s="110">
        <f t="shared" si="907"/>
        <v>0</v>
      </c>
      <c r="K1597" s="110">
        <f t="shared" si="907"/>
        <v>0</v>
      </c>
      <c r="L1597" s="110">
        <f t="shared" si="907"/>
        <v>0</v>
      </c>
      <c r="M1597" s="110">
        <f>L1597+M1591</f>
        <v>0</v>
      </c>
      <c r="N1597" s="110">
        <f>M1597+N1591</f>
        <v>0</v>
      </c>
      <c r="O1597" s="110">
        <f>N1597+O1591</f>
        <v>0</v>
      </c>
      <c r="P1597" s="111"/>
      <c r="Q1597" s="23"/>
      <c r="R1597" s="112" t="s">
        <v>20</v>
      </c>
      <c r="S1597" s="92"/>
      <c r="T1597" s="23" t="str">
        <f>IF(COUNTIF('[3]Correpondance  PREPA MARG'!A:A,'Prépa marge'!C1597)=0,IF(U1596="démarque connue (valeur)","",T1596),'Prépa marge'!C1597)</f>
        <v/>
      </c>
      <c r="U1597" s="23" t="str">
        <f t="shared" si="880"/>
        <v/>
      </c>
      <c r="V1597" t="str">
        <f>IF(U1597="","",IF(U1597="CA HT",SUMIF('[3]Correpondance  PREPA MARG'!A:A,'Prépa marge'!T1597,'[3]Correpondance  PREPA MARG'!CO:CO),""))</f>
        <v/>
      </c>
      <c r="W1597" t="str">
        <f t="shared" si="874"/>
        <v/>
      </c>
      <c r="X1597" t="str">
        <f>IF(U1597="","",IF(AND(U1597="Marge ABACO (valeur)",X1591=""),SUMIF('[3]Correpondance  PREPA MARG'!A:A,'Prépa marge'!T1597,'[3]Correpondance  PREPA MARG'!DB:DB),""))</f>
        <v/>
      </c>
      <c r="Y1597" t="str">
        <f>IF(U1597="","",IF(U1597="Frais accessoires",SUMIF('[3]Correpondance  PREPA MARG'!A:A,'Prépa marge'!T1597,'[3]Correpondance  PREPA MARG'!AO:AO),""))</f>
        <v/>
      </c>
      <c r="Z1597" t="str">
        <f>IF(U1597="","",IF(U1597="Cotisation Centrale",SUMIF('[3]Correpondance  PREPA MARG'!A:A,'Prépa marge'!T1597,'[3]Correpondance  PREPA MARG'!BO:BO),""))</f>
        <v/>
      </c>
      <c r="AA1597" t="str">
        <f>IF(U1597="","",IF(U1597="CA HT REEL",SUMIF('[3]Correpondance  PREPA MARG'!A:A,'Prépa marge'!T1597,'[3]Correpondance  PREPA MARG'!AB:AB),""))</f>
        <v/>
      </c>
      <c r="AB1597" t="str">
        <f>IF(U1597="","",IF(U1597="CAMV REEL",SUMIF('[3]Correpondance  PREPA MARG'!A:A,'Prépa marge'!T1597,'[3]Correpondance  PREPA MARG'!BB:BB),""))</f>
        <v/>
      </c>
      <c r="AC1597" t="str">
        <f>IF(U1597="","",IF(U1597="démarque connue (valeur)",SUMIF('[3]Correpondance  PREPA MARG'!A:A,'Prépa marge'!T1597,'[3]Correpondance  PREPA MARG'!DO:DO),""))</f>
        <v/>
      </c>
      <c r="AD1597" s="2" t="str">
        <f t="shared" si="878"/>
        <v/>
      </c>
      <c r="AF1597" t="s">
        <v>20</v>
      </c>
    </row>
    <row r="1598" spans="1:32">
      <c r="A1598" s="23"/>
      <c r="B1598" s="23"/>
      <c r="C1598" s="109" t="s">
        <v>42</v>
      </c>
      <c r="D1598" s="110">
        <f>D1575</f>
        <v>0</v>
      </c>
      <c r="E1598" s="110">
        <f t="shared" ref="E1598:L1598" si="908">D1598+E1575</f>
        <v>0</v>
      </c>
      <c r="F1598" s="110">
        <f t="shared" si="908"/>
        <v>0</v>
      </c>
      <c r="G1598" s="110">
        <f t="shared" si="908"/>
        <v>0</v>
      </c>
      <c r="H1598" s="110">
        <f t="shared" si="908"/>
        <v>0</v>
      </c>
      <c r="I1598" s="110">
        <f t="shared" si="908"/>
        <v>0</v>
      </c>
      <c r="J1598" s="110">
        <f t="shared" si="908"/>
        <v>0</v>
      </c>
      <c r="K1598" s="110">
        <f t="shared" si="908"/>
        <v>0</v>
      </c>
      <c r="L1598" s="110">
        <f t="shared" si="908"/>
        <v>0</v>
      </c>
      <c r="M1598" s="110">
        <f>L1598+M1575</f>
        <v>0</v>
      </c>
      <c r="N1598" s="110">
        <f>M1598+N1575</f>
        <v>0</v>
      </c>
      <c r="O1598" s="110">
        <f>N1598+O1575</f>
        <v>0</v>
      </c>
      <c r="P1598" s="111"/>
      <c r="Q1598" s="23"/>
      <c r="R1598" s="112" t="s">
        <v>20</v>
      </c>
      <c r="S1598" s="92"/>
      <c r="T1598" s="23" t="str">
        <f>IF(COUNTIF('[3]Correpondance  PREPA MARG'!A:A,'Prépa marge'!C1598)=0,IF(U1597="démarque connue (valeur)","",T1597),'Prépa marge'!C1598)</f>
        <v/>
      </c>
      <c r="U1598" s="23" t="str">
        <f t="shared" si="880"/>
        <v/>
      </c>
      <c r="V1598" t="str">
        <f>IF(U1598="","",IF(U1598="CA HT",SUMIF('[3]Correpondance  PREPA MARG'!A:A,'Prépa marge'!T1598,'[3]Correpondance  PREPA MARG'!CO:CO),""))</f>
        <v/>
      </c>
      <c r="W1598" t="str">
        <f t="shared" si="874"/>
        <v/>
      </c>
      <c r="X1598" t="str">
        <f>IF(U1598="","",IF(AND(U1598="Marge ABACO (valeur)",X1592=""),SUMIF('[3]Correpondance  PREPA MARG'!A:A,'Prépa marge'!T1598,'[3]Correpondance  PREPA MARG'!DB:DB),""))</f>
        <v/>
      </c>
      <c r="Y1598" t="str">
        <f>IF(U1598="","",IF(U1598="Frais accessoires",SUMIF('[3]Correpondance  PREPA MARG'!A:A,'Prépa marge'!T1598,'[3]Correpondance  PREPA MARG'!AO:AO),""))</f>
        <v/>
      </c>
      <c r="Z1598" t="str">
        <f>IF(U1598="","",IF(U1598="Cotisation Centrale",SUMIF('[3]Correpondance  PREPA MARG'!A:A,'Prépa marge'!T1598,'[3]Correpondance  PREPA MARG'!BO:BO),""))</f>
        <v/>
      </c>
      <c r="AA1598" t="str">
        <f>IF(U1598="","",IF(U1598="CA HT REEL",SUMIF('[3]Correpondance  PREPA MARG'!A:A,'Prépa marge'!T1598,'[3]Correpondance  PREPA MARG'!AB:AB),""))</f>
        <v/>
      </c>
      <c r="AB1598" t="str">
        <f>IF(U1598="","",IF(U1598="CAMV REEL",SUMIF('[3]Correpondance  PREPA MARG'!A:A,'Prépa marge'!T1598,'[3]Correpondance  PREPA MARG'!BB:BB),""))</f>
        <v/>
      </c>
      <c r="AC1598" t="str">
        <f>IF(U1598="","",IF(U1598="démarque connue (valeur)",SUMIF('[3]Correpondance  PREPA MARG'!A:A,'Prépa marge'!T1598,'[3]Correpondance  PREPA MARG'!DO:DO),""))</f>
        <v/>
      </c>
      <c r="AD1598" s="2" t="str">
        <f t="shared" si="878"/>
        <v/>
      </c>
      <c r="AF1598" t="s">
        <v>20</v>
      </c>
    </row>
    <row r="1599" spans="1:32" ht="15.75" thickBot="1">
      <c r="A1599" s="23"/>
      <c r="B1599" s="23"/>
      <c r="C1599" s="113" t="s">
        <v>43</v>
      </c>
      <c r="D1599" s="114">
        <f>D1596</f>
        <v>0</v>
      </c>
      <c r="E1599" s="114">
        <f t="shared" ref="E1599:L1599" si="909">IF(E1575&lt;&gt;0,E1597/E1598,0)</f>
        <v>0</v>
      </c>
      <c r="F1599" s="114">
        <f t="shared" si="909"/>
        <v>0</v>
      </c>
      <c r="G1599" s="114">
        <f t="shared" si="909"/>
        <v>0</v>
      </c>
      <c r="H1599" s="114">
        <f t="shared" si="909"/>
        <v>0</v>
      </c>
      <c r="I1599" s="114">
        <f t="shared" si="909"/>
        <v>0</v>
      </c>
      <c r="J1599" s="114">
        <f t="shared" si="909"/>
        <v>0</v>
      </c>
      <c r="K1599" s="114">
        <f t="shared" si="909"/>
        <v>0</v>
      </c>
      <c r="L1599" s="114">
        <f t="shared" si="909"/>
        <v>0</v>
      </c>
      <c r="M1599" s="114">
        <f>IF(M1575&lt;&gt;0,M1597/M1598,0)</f>
        <v>0</v>
      </c>
      <c r="N1599" s="114">
        <f>IF(N1575&lt;&gt;0,N1597/N1598,0)</f>
        <v>0</v>
      </c>
      <c r="O1599" s="114">
        <f>IF(O1575&lt;&gt;0,O1597/O1598,0)</f>
        <v>0</v>
      </c>
      <c r="P1599" s="115"/>
      <c r="Q1599" s="23"/>
      <c r="R1599" s="116" t="s">
        <v>20</v>
      </c>
      <c r="S1599" s="92"/>
      <c r="T1599" s="23" t="str">
        <f>IF(COUNTIF('[3]Correpondance  PREPA MARG'!A:A,'Prépa marge'!C1599)=0,IF(U1598="démarque connue (valeur)","",T1598),'Prépa marge'!C1599)</f>
        <v/>
      </c>
      <c r="U1599" s="23" t="str">
        <f t="shared" si="880"/>
        <v/>
      </c>
      <c r="V1599" t="str">
        <f>IF(U1599="","",IF(U1599="CA HT",SUMIF('[3]Correpondance  PREPA MARG'!A:A,'Prépa marge'!T1599,'[3]Correpondance  PREPA MARG'!CO:CO),""))</f>
        <v/>
      </c>
      <c r="W1599" t="str">
        <f t="shared" si="874"/>
        <v/>
      </c>
      <c r="X1599" t="str">
        <f>IF(U1599="","",IF(AND(U1599="Marge ABACO (valeur)",X1593=""),SUMIF('[3]Correpondance  PREPA MARG'!A:A,'Prépa marge'!T1599,'[3]Correpondance  PREPA MARG'!DB:DB),""))</f>
        <v/>
      </c>
      <c r="Y1599" t="str">
        <f>IF(U1599="","",IF(U1599="Frais accessoires",SUMIF('[3]Correpondance  PREPA MARG'!A:A,'Prépa marge'!T1599,'[3]Correpondance  PREPA MARG'!AO:AO),""))</f>
        <v/>
      </c>
      <c r="Z1599" t="str">
        <f>IF(U1599="","",IF(U1599="Cotisation Centrale",SUMIF('[3]Correpondance  PREPA MARG'!A:A,'Prépa marge'!T1599,'[3]Correpondance  PREPA MARG'!BO:BO),""))</f>
        <v/>
      </c>
      <c r="AA1599" t="str">
        <f>IF(U1599="","",IF(U1599="CA HT REEL",SUMIF('[3]Correpondance  PREPA MARG'!A:A,'Prépa marge'!T1599,'[3]Correpondance  PREPA MARG'!AB:AB),""))</f>
        <v/>
      </c>
      <c r="AB1599" t="str">
        <f>IF(U1599="","",IF(U1599="CAMV REEL",SUMIF('[3]Correpondance  PREPA MARG'!A:A,'Prépa marge'!T1599,'[3]Correpondance  PREPA MARG'!BB:BB),""))</f>
        <v/>
      </c>
      <c r="AC1599" t="str">
        <f>IF(U1599="","",IF(U1599="démarque connue (valeur)",SUMIF('[3]Correpondance  PREPA MARG'!A:A,'Prépa marge'!T1599,'[3]Correpondance  PREPA MARG'!DO:DO),""))</f>
        <v/>
      </c>
      <c r="AD1599" s="2" t="str">
        <f t="shared" si="878"/>
        <v/>
      </c>
      <c r="AF1599" t="s">
        <v>20</v>
      </c>
    </row>
    <row r="1600" spans="1:32" ht="15.75" thickBot="1">
      <c r="A1600" s="23"/>
      <c r="B1600" s="23"/>
      <c r="C1600" s="117" t="s">
        <v>44</v>
      </c>
      <c r="D1600" s="118" t="s">
        <v>11</v>
      </c>
      <c r="E1600" s="119" t="s">
        <v>11</v>
      </c>
      <c r="F1600" s="119" t="s">
        <v>14</v>
      </c>
      <c r="G1600" s="119" t="s">
        <v>11</v>
      </c>
      <c r="H1600" s="119" t="s">
        <v>11</v>
      </c>
      <c r="I1600" s="119" t="s">
        <v>11</v>
      </c>
      <c r="J1600" s="119" t="s">
        <v>11</v>
      </c>
      <c r="K1600" s="119" t="s">
        <v>11</v>
      </c>
      <c r="L1600" s="119" t="s">
        <v>11</v>
      </c>
      <c r="M1600" s="119" t="s">
        <v>11</v>
      </c>
      <c r="N1600" s="119" t="s">
        <v>11</v>
      </c>
      <c r="O1600" s="119" t="s">
        <v>14</v>
      </c>
      <c r="P1600" s="120" t="s">
        <v>14</v>
      </c>
      <c r="Q1600" s="23"/>
      <c r="R1600" s="121" t="s">
        <v>20</v>
      </c>
      <c r="S1600" s="92"/>
      <c r="T1600" s="23" t="str">
        <f>IF(COUNTIF('[3]Correpondance  PREPA MARG'!A:A,'Prépa marge'!C1600)=0,IF(U1599="démarque connue (valeur)","",T1599),'Prépa marge'!C1600)</f>
        <v/>
      </c>
      <c r="U1600" s="23" t="str">
        <f t="shared" si="880"/>
        <v/>
      </c>
      <c r="V1600" t="str">
        <f>IF(U1600="","",IF(U1600="CA HT",SUMIF('[3]Correpondance  PREPA MARG'!A:A,'Prépa marge'!T1600,'[3]Correpondance  PREPA MARG'!CO:CO),""))</f>
        <v/>
      </c>
      <c r="W1600" t="str">
        <f t="shared" si="874"/>
        <v/>
      </c>
      <c r="X1600" t="str">
        <f>IF(U1600="","",IF(AND(U1600="Marge ABACO (valeur)",X1594=""),SUMIF('[3]Correpondance  PREPA MARG'!A:A,'Prépa marge'!T1600,'[3]Correpondance  PREPA MARG'!DB:DB),""))</f>
        <v/>
      </c>
      <c r="Y1600" t="str">
        <f>IF(U1600="","",IF(U1600="Frais accessoires",SUMIF('[3]Correpondance  PREPA MARG'!A:A,'Prépa marge'!T1600,'[3]Correpondance  PREPA MARG'!AO:AO),""))</f>
        <v/>
      </c>
      <c r="Z1600" t="str">
        <f>IF(U1600="","",IF(U1600="Cotisation Centrale",SUMIF('[3]Correpondance  PREPA MARG'!A:A,'Prépa marge'!T1600,'[3]Correpondance  PREPA MARG'!BO:BO),""))</f>
        <v/>
      </c>
      <c r="AA1600" t="str">
        <f>IF(U1600="","",IF(U1600="CA HT REEL",SUMIF('[3]Correpondance  PREPA MARG'!A:A,'Prépa marge'!T1600,'[3]Correpondance  PREPA MARG'!AB:AB),""))</f>
        <v/>
      </c>
      <c r="AB1600" t="str">
        <f>IF(U1600="","",IF(U1600="CAMV REEL",SUMIF('[3]Correpondance  PREPA MARG'!A:A,'Prépa marge'!T1600,'[3]Correpondance  PREPA MARG'!BB:BB),""))</f>
        <v/>
      </c>
      <c r="AC1600" t="str">
        <f>IF(U1600="","",IF(U1600="démarque connue (valeur)",SUMIF('[3]Correpondance  PREPA MARG'!A:A,'Prépa marge'!T1600,'[3]Correpondance  PREPA MARG'!DO:DO),""))</f>
        <v/>
      </c>
      <c r="AD1600" s="2" t="str">
        <f t="shared" si="878"/>
        <v/>
      </c>
      <c r="AF1600" t="s">
        <v>20</v>
      </c>
    </row>
    <row r="1601" spans="1:32">
      <c r="A1601" s="23"/>
      <c r="B1601" s="23"/>
      <c r="C1601" s="23"/>
      <c r="D1601" s="23"/>
      <c r="E1601" s="23"/>
      <c r="F1601" s="23"/>
      <c r="G1601" s="23"/>
      <c r="H1601" s="23"/>
      <c r="I1601" s="23"/>
      <c r="J1601" s="23"/>
      <c r="K1601" s="23"/>
      <c r="L1601" s="23"/>
      <c r="M1601" s="23"/>
      <c r="N1601" s="23"/>
      <c r="O1601" s="23"/>
      <c r="P1601" s="23"/>
      <c r="Q1601" s="23"/>
      <c r="R1601" s="29" t="s">
        <v>20</v>
      </c>
      <c r="S1601" s="92"/>
      <c r="T1601" s="23" t="str">
        <f>IF(COUNTIF('[3]Correpondance  PREPA MARG'!A:A,'Prépa marge'!C1601)=0,IF(U1600="démarque connue (valeur)","",T1600),'Prépa marge'!C1601)</f>
        <v/>
      </c>
      <c r="U1601" s="23" t="str">
        <f t="shared" si="880"/>
        <v/>
      </c>
      <c r="V1601" t="str">
        <f>IF(U1601="","",IF(U1601="CA HT",SUMIF('[3]Correpondance  PREPA MARG'!A:A,'Prépa marge'!T1601,'[3]Correpondance  PREPA MARG'!CO:CO),""))</f>
        <v/>
      </c>
      <c r="W1601" t="str">
        <f t="shared" si="874"/>
        <v/>
      </c>
      <c r="X1601" t="str">
        <f>IF(U1601="","",IF(AND(U1601="Marge ABACO (valeur)",X1595=""),SUMIF('[3]Correpondance  PREPA MARG'!A:A,'Prépa marge'!T1601,'[3]Correpondance  PREPA MARG'!DB:DB),""))</f>
        <v/>
      </c>
      <c r="Y1601" t="str">
        <f>IF(U1601="","",IF(U1601="Frais accessoires",SUMIF('[3]Correpondance  PREPA MARG'!A:A,'Prépa marge'!T1601,'[3]Correpondance  PREPA MARG'!AO:AO),""))</f>
        <v/>
      </c>
      <c r="Z1601" t="str">
        <f>IF(U1601="","",IF(U1601="Cotisation Centrale",SUMIF('[3]Correpondance  PREPA MARG'!A:A,'Prépa marge'!T1601,'[3]Correpondance  PREPA MARG'!BO:BO),""))</f>
        <v/>
      </c>
      <c r="AA1601" t="str">
        <f>IF(U1601="","",IF(U1601="CA HT REEL",SUMIF('[3]Correpondance  PREPA MARG'!A:A,'Prépa marge'!T1601,'[3]Correpondance  PREPA MARG'!AB:AB),""))</f>
        <v/>
      </c>
      <c r="AB1601" t="str">
        <f>IF(U1601="","",IF(U1601="CAMV REEL",SUMIF('[3]Correpondance  PREPA MARG'!A:A,'Prépa marge'!T1601,'[3]Correpondance  PREPA MARG'!BB:BB),""))</f>
        <v/>
      </c>
      <c r="AC1601" t="str">
        <f>IF(U1601="","",IF(U1601="démarque connue (valeur)",SUMIF('[3]Correpondance  PREPA MARG'!A:A,'Prépa marge'!T1601,'[3]Correpondance  PREPA MARG'!DO:DO),""))</f>
        <v/>
      </c>
      <c r="AD1601" s="2" t="str">
        <f t="shared" si="878"/>
        <v/>
      </c>
      <c r="AF1601" t="s">
        <v>20</v>
      </c>
    </row>
    <row r="1602" spans="1:32">
      <c r="A1602" s="23"/>
      <c r="B1602" s="23"/>
      <c r="C1602" s="24" t="str">
        <f>[2]Rens!$C$54</f>
        <v>LOCATION</v>
      </c>
      <c r="D1602" s="26">
        <f>+D1560</f>
        <v>41943</v>
      </c>
      <c r="E1602" s="26">
        <f t="shared" ref="E1602:L1602" si="910">DATE(YEAR(D1602),MONTH(D1602)+2,0)</f>
        <v>41973</v>
      </c>
      <c r="F1602" s="26">
        <f t="shared" si="910"/>
        <v>42004</v>
      </c>
      <c r="G1602" s="26">
        <f t="shared" si="910"/>
        <v>42035</v>
      </c>
      <c r="H1602" s="26">
        <f t="shared" si="910"/>
        <v>42063</v>
      </c>
      <c r="I1602" s="26">
        <f t="shared" si="910"/>
        <v>42094</v>
      </c>
      <c r="J1602" s="26">
        <f t="shared" si="910"/>
        <v>42124</v>
      </c>
      <c r="K1602" s="26">
        <f t="shared" si="910"/>
        <v>42155</v>
      </c>
      <c r="L1602" s="26">
        <f t="shared" si="910"/>
        <v>42185</v>
      </c>
      <c r="M1602" s="26">
        <f>DATE(YEAR(L1602),MONTH(L1602)+2,0)</f>
        <v>42216</v>
      </c>
      <c r="N1602" s="26">
        <f>DATE(YEAR(M1602),MONTH(M1602)+2,0)</f>
        <v>42247</v>
      </c>
      <c r="O1602" s="26">
        <f>DATE(YEAR(N1602),MONTH(N1602)+2,0)</f>
        <v>42277</v>
      </c>
      <c r="P1602" s="27" t="s">
        <v>16</v>
      </c>
      <c r="Q1602" s="23"/>
      <c r="R1602" s="28" t="s">
        <v>20</v>
      </c>
      <c r="S1602" s="23"/>
      <c r="T1602" s="23" t="str">
        <f>IF(COUNTIF('[3]Correpondance  PREPA MARG'!A:A,'Prépa marge'!C1602)=0,IF(U1601="démarque connue (valeur)","",T1601),'Prépa marge'!C1602)</f>
        <v>LOCATION</v>
      </c>
      <c r="U1602" s="23" t="str">
        <f t="shared" si="880"/>
        <v/>
      </c>
      <c r="V1602" t="str">
        <f>IF(U1602="","",IF(U1602="CA HT",SUMIF('[3]Correpondance  PREPA MARG'!A:A,'Prépa marge'!T1602,'[3]Correpondance  PREPA MARG'!CO:CO),""))</f>
        <v/>
      </c>
      <c r="W1602" t="str">
        <f t="shared" si="874"/>
        <v/>
      </c>
      <c r="X1602" t="str">
        <f>IF(U1602="","",IF(AND(U1602="Marge ABACO (valeur)",X1596=""),SUMIF('[3]Correpondance  PREPA MARG'!A:A,'Prépa marge'!T1602,'[3]Correpondance  PREPA MARG'!DB:DB),""))</f>
        <v/>
      </c>
      <c r="Y1602" t="str">
        <f>IF(U1602="","",IF(U1602="Frais accessoires",SUMIF('[3]Correpondance  PREPA MARG'!A:A,'Prépa marge'!T1602,'[3]Correpondance  PREPA MARG'!AO:AO),""))</f>
        <v/>
      </c>
      <c r="Z1602" t="str">
        <f>IF(U1602="","",IF(U1602="Cotisation Centrale",SUMIF('[3]Correpondance  PREPA MARG'!A:A,'Prépa marge'!T1602,'[3]Correpondance  PREPA MARG'!BO:BO),""))</f>
        <v/>
      </c>
      <c r="AA1602" t="str">
        <f>IF(U1602="","",IF(U1602="CA HT REEL",SUMIF('[3]Correpondance  PREPA MARG'!A:A,'Prépa marge'!T1602,'[3]Correpondance  PREPA MARG'!AB:AB),""))</f>
        <v/>
      </c>
      <c r="AB1602" t="str">
        <f>IF(U1602="","",IF(U1602="CAMV REEL",SUMIF('[3]Correpondance  PREPA MARG'!A:A,'Prépa marge'!T1602,'[3]Correpondance  PREPA MARG'!BB:BB),""))</f>
        <v/>
      </c>
      <c r="AC1602" t="str">
        <f>IF(U1602="","",IF(U1602="démarque connue (valeur)",SUMIF('[3]Correpondance  PREPA MARG'!A:A,'Prépa marge'!T1602,'[3]Correpondance  PREPA MARG'!DO:DO),""))</f>
        <v/>
      </c>
      <c r="AD1602" s="2" t="str">
        <f t="shared" si="878"/>
        <v/>
      </c>
      <c r="AF1602" t="s">
        <v>20</v>
      </c>
    </row>
    <row r="1603" spans="1:32">
      <c r="A1603" s="23"/>
      <c r="B1603" s="23"/>
      <c r="C1603" s="23"/>
      <c r="D1603" s="23"/>
      <c r="E1603" s="23"/>
      <c r="F1603" s="23"/>
      <c r="G1603" s="23"/>
      <c r="H1603" s="23"/>
      <c r="I1603" s="23"/>
      <c r="J1603" s="23"/>
      <c r="K1603" s="23"/>
      <c r="L1603" s="23"/>
      <c r="M1603" s="23"/>
      <c r="N1603" s="23"/>
      <c r="O1603" s="23"/>
      <c r="P1603" s="23"/>
      <c r="Q1603" s="23"/>
      <c r="R1603" s="29" t="s">
        <v>20</v>
      </c>
      <c r="S1603" s="23"/>
      <c r="T1603" s="23" t="str">
        <f>IF(COUNTIF('[3]Correpondance  PREPA MARG'!A:A,'Prépa marge'!C1603)=0,IF(U1602="démarque connue (valeur)","",T1602),'Prépa marge'!C1603)</f>
        <v>LOCATION</v>
      </c>
      <c r="U1603" s="23" t="str">
        <f t="shared" si="880"/>
        <v/>
      </c>
      <c r="V1603" t="str">
        <f>IF(U1603="","",IF(U1603="CA HT",SUMIF('[3]Correpondance  PREPA MARG'!A:A,'Prépa marge'!T1603,'[3]Correpondance  PREPA MARG'!CO:CO),""))</f>
        <v/>
      </c>
      <c r="W1603" t="str">
        <f t="shared" si="874"/>
        <v/>
      </c>
      <c r="X1603" t="str">
        <f>IF(U1603="","",IF(AND(U1603="Marge ABACO (valeur)",X1597=""),SUMIF('[3]Correpondance  PREPA MARG'!A:A,'Prépa marge'!T1603,'[3]Correpondance  PREPA MARG'!DB:DB),""))</f>
        <v/>
      </c>
      <c r="Y1603" t="str">
        <f>IF(U1603="","",IF(U1603="Frais accessoires",SUMIF('[3]Correpondance  PREPA MARG'!A:A,'Prépa marge'!T1603,'[3]Correpondance  PREPA MARG'!AO:AO),""))</f>
        <v/>
      </c>
      <c r="Z1603" t="str">
        <f>IF(U1603="","",IF(U1603="Cotisation Centrale",SUMIF('[3]Correpondance  PREPA MARG'!A:A,'Prépa marge'!T1603,'[3]Correpondance  PREPA MARG'!BO:BO),""))</f>
        <v/>
      </c>
      <c r="AA1603" t="str">
        <f>IF(U1603="","",IF(U1603="CA HT REEL",SUMIF('[3]Correpondance  PREPA MARG'!A:A,'Prépa marge'!T1603,'[3]Correpondance  PREPA MARG'!AB:AB),""))</f>
        <v/>
      </c>
      <c r="AB1603" t="str">
        <f>IF(U1603="","",IF(U1603="CAMV REEL",SUMIF('[3]Correpondance  PREPA MARG'!A:A,'Prépa marge'!T1603,'[3]Correpondance  PREPA MARG'!BB:BB),""))</f>
        <v/>
      </c>
      <c r="AC1603" t="str">
        <f>IF(U1603="","",IF(U1603="démarque connue (valeur)",SUMIF('[3]Correpondance  PREPA MARG'!A:A,'Prépa marge'!T1603,'[3]Correpondance  PREPA MARG'!DO:DO),""))</f>
        <v/>
      </c>
      <c r="AD1603" s="2" t="str">
        <f t="shared" si="878"/>
        <v/>
      </c>
      <c r="AF1603" t="s">
        <v>20</v>
      </c>
    </row>
    <row r="1604" spans="1:32" ht="15.75" thickBot="1">
      <c r="A1604" s="23"/>
      <c r="B1604" s="23"/>
      <c r="C1604" s="30" t="s">
        <v>18</v>
      </c>
      <c r="D1604" s="31"/>
      <c r="E1604" s="31"/>
      <c r="F1604" s="31"/>
      <c r="G1604" s="31"/>
      <c r="H1604" s="31"/>
      <c r="I1604" s="31"/>
      <c r="J1604" s="31"/>
      <c r="K1604" s="31"/>
      <c r="L1604" s="31"/>
      <c r="M1604" s="31"/>
      <c r="N1604" s="31"/>
      <c r="O1604" s="31"/>
      <c r="P1604" s="32"/>
      <c r="Q1604" s="23"/>
      <c r="R1604" s="33" t="s">
        <v>20</v>
      </c>
      <c r="S1604" s="23"/>
      <c r="T1604" s="23" t="str">
        <f>IF(COUNTIF('[3]Correpondance  PREPA MARG'!A:A,'Prépa marge'!C1604)=0,IF(U1603="démarque connue (valeur)","",T1603),'Prépa marge'!C1604)</f>
        <v>LOCATION</v>
      </c>
      <c r="U1604" s="23" t="str">
        <f t="shared" si="880"/>
        <v/>
      </c>
      <c r="V1604" t="str">
        <f>IF(U1604="","",IF(U1604="CA HT",SUMIF('[3]Correpondance  PREPA MARG'!A:A,'Prépa marge'!T1604,'[3]Correpondance  PREPA MARG'!CO:CO),""))</f>
        <v/>
      </c>
      <c r="W1604" t="str">
        <f t="shared" si="874"/>
        <v/>
      </c>
      <c r="X1604" t="str">
        <f>IF(U1604="","",IF(AND(U1604="Marge ABACO (valeur)",X1598=""),SUMIF('[3]Correpondance  PREPA MARG'!A:A,'Prépa marge'!T1604,'[3]Correpondance  PREPA MARG'!DB:DB),""))</f>
        <v/>
      </c>
      <c r="Y1604" t="str">
        <f>IF(U1604="","",IF(U1604="Frais accessoires",SUMIF('[3]Correpondance  PREPA MARG'!A:A,'Prépa marge'!T1604,'[3]Correpondance  PREPA MARG'!AO:AO),""))</f>
        <v/>
      </c>
      <c r="Z1604" t="str">
        <f>IF(U1604="","",IF(U1604="Cotisation Centrale",SUMIF('[3]Correpondance  PREPA MARG'!A:A,'Prépa marge'!T1604,'[3]Correpondance  PREPA MARG'!BO:BO),""))</f>
        <v/>
      </c>
      <c r="AA1604" t="str">
        <f>IF(U1604="","",IF(U1604="CA HT REEL",SUMIF('[3]Correpondance  PREPA MARG'!A:A,'Prépa marge'!T1604,'[3]Correpondance  PREPA MARG'!AB:AB),""))</f>
        <v/>
      </c>
      <c r="AB1604" t="str">
        <f>IF(U1604="","",IF(U1604="CAMV REEL",SUMIF('[3]Correpondance  PREPA MARG'!A:A,'Prépa marge'!T1604,'[3]Correpondance  PREPA MARG'!BB:BB),""))</f>
        <v/>
      </c>
      <c r="AC1604" t="str">
        <f>IF(U1604="","",IF(U1604="démarque connue (valeur)",SUMIF('[3]Correpondance  PREPA MARG'!A:A,'Prépa marge'!T1604,'[3]Correpondance  PREPA MARG'!DO:DO),""))</f>
        <v/>
      </c>
      <c r="AD1604" s="2" t="str">
        <f t="shared" si="878"/>
        <v/>
      </c>
      <c r="AF1604" t="s">
        <v>20</v>
      </c>
    </row>
    <row r="1605" spans="1:32">
      <c r="A1605" s="23"/>
      <c r="B1605" s="23"/>
      <c r="C1605" s="34" t="s">
        <v>0</v>
      </c>
      <c r="D1605" s="35"/>
      <c r="E1605" s="36"/>
      <c r="F1605" s="36"/>
      <c r="G1605" s="36"/>
      <c r="H1605" s="36"/>
      <c r="I1605" s="36"/>
      <c r="J1605" s="36"/>
      <c r="K1605" s="36"/>
      <c r="L1605" s="36"/>
      <c r="M1605" s="36"/>
      <c r="N1605" s="36"/>
      <c r="O1605" s="37"/>
      <c r="P1605" s="38">
        <f>SUM(D1605:O1605)</f>
        <v>0</v>
      </c>
      <c r="Q1605" s="23"/>
      <c r="R1605" s="39">
        <v>2274</v>
      </c>
      <c r="S1605" s="23"/>
      <c r="T1605" s="23" t="str">
        <f>IF(COUNTIF('[3]Correpondance  PREPA MARG'!A:A,'Prépa marge'!C1605)=0,IF(U1604="démarque connue (valeur)","",T1604),'Prépa marge'!C1605)</f>
        <v>LOCATION</v>
      </c>
      <c r="U1605" s="23" t="str">
        <f t="shared" si="880"/>
        <v>CA HT</v>
      </c>
      <c r="V1605">
        <f ca="1">IF(U1605="","",IF(U1605="CA HT",SUMIF('[3]Correpondance  PREPA MARG'!A:A,'Prépa marge'!T1605,'[3]Correpondance  PREPA MARG'!CO:CO),""))</f>
        <v>0</v>
      </c>
      <c r="W1605" t="str">
        <f t="shared" si="874"/>
        <v/>
      </c>
      <c r="X1605" t="str">
        <f>IF(U1605="","",IF(AND(U1605="Marge ABACO (valeur)",X1599=""),SUMIF('[3]Correpondance  PREPA MARG'!A:A,'Prépa marge'!T1605,'[3]Correpondance  PREPA MARG'!DB:DB),""))</f>
        <v/>
      </c>
      <c r="Y1605" t="str">
        <f>IF(U1605="","",IF(U1605="Frais accessoires",SUMIF('[3]Correpondance  PREPA MARG'!A:A,'Prépa marge'!T1605,'[3]Correpondance  PREPA MARG'!AO:AO),""))</f>
        <v/>
      </c>
      <c r="Z1605" t="str">
        <f>IF(U1605="","",IF(U1605="Cotisation Centrale",SUMIF('[3]Correpondance  PREPA MARG'!A:A,'Prépa marge'!T1605,'[3]Correpondance  PREPA MARG'!BO:BO),""))</f>
        <v/>
      </c>
      <c r="AA1605" t="str">
        <f>IF(U1605="","",IF(U1605="CA HT REEL",SUMIF('[3]Correpondance  PREPA MARG'!A:A,'Prépa marge'!T1605,'[3]Correpondance  PREPA MARG'!AB:AB),""))</f>
        <v/>
      </c>
      <c r="AB1605" t="str">
        <f>IF(U1605="","",IF(U1605="CAMV REEL",SUMIF('[3]Correpondance  PREPA MARG'!A:A,'Prépa marge'!T1605,'[3]Correpondance  PREPA MARG'!BB:BB),""))</f>
        <v/>
      </c>
      <c r="AC1605" t="str">
        <f>IF(U1605="","",IF(U1605="démarque connue (valeur)",SUMIF('[3]Correpondance  PREPA MARG'!A:A,'Prépa marge'!T1605,'[3]Correpondance  PREPA MARG'!DO:DO),""))</f>
        <v/>
      </c>
      <c r="AD1605" s="2" t="str">
        <f t="shared" ca="1" si="878"/>
        <v/>
      </c>
      <c r="AF1605">
        <v>1861</v>
      </c>
    </row>
    <row r="1606" spans="1:32" ht="15.75" thickBot="1">
      <c r="A1606" s="23"/>
      <c r="B1606" s="23"/>
      <c r="C1606" s="40" t="s">
        <v>1</v>
      </c>
      <c r="D1606" s="41"/>
      <c r="E1606" s="42"/>
      <c r="F1606" s="42"/>
      <c r="G1606" s="42"/>
      <c r="H1606" s="42"/>
      <c r="I1606" s="42"/>
      <c r="J1606" s="42"/>
      <c r="K1606" s="42"/>
      <c r="L1606" s="42"/>
      <c r="M1606" s="42"/>
      <c r="N1606" s="42"/>
      <c r="O1606" s="43"/>
      <c r="P1606" s="44">
        <f>SUM(D1606:O1606)</f>
        <v>0</v>
      </c>
      <c r="Q1606" s="23"/>
      <c r="R1606" s="45">
        <v>1605</v>
      </c>
      <c r="S1606" s="23"/>
      <c r="T1606" s="23" t="str">
        <f>IF(COUNTIF('[3]Correpondance  PREPA MARG'!A:A,'Prépa marge'!C1606)=0,IF(U1605="démarque connue (valeur)","",T1605),'Prépa marge'!C1606)</f>
        <v>LOCATION</v>
      </c>
      <c r="U1606" s="23" t="str">
        <f t="shared" si="880"/>
        <v>PRMV ABACO</v>
      </c>
      <c r="V1606" t="str">
        <f>IF(U1606="","",IF(U1606="CA HT",SUMIF('[3]Correpondance  PREPA MARG'!A:A,'Prépa marge'!T1606,'[3]Correpondance  PREPA MARG'!CO:CO),""))</f>
        <v/>
      </c>
      <c r="W1606">
        <f t="shared" ca="1" si="874"/>
        <v>0</v>
      </c>
      <c r="X1606" t="str">
        <f>IF(U1606="","",IF(AND(U1606="Marge ABACO (valeur)",X1600=""),SUMIF('[3]Correpondance  PREPA MARG'!A:A,'Prépa marge'!T1606,'[3]Correpondance  PREPA MARG'!DB:DB),""))</f>
        <v/>
      </c>
      <c r="Y1606" t="str">
        <f>IF(U1606="","",IF(U1606="Frais accessoires",SUMIF('[3]Correpondance  PREPA MARG'!A:A,'Prépa marge'!T1606,'[3]Correpondance  PREPA MARG'!AO:AO),""))</f>
        <v/>
      </c>
      <c r="Z1606" t="str">
        <f>IF(U1606="","",IF(U1606="Cotisation Centrale",SUMIF('[3]Correpondance  PREPA MARG'!A:A,'Prépa marge'!T1606,'[3]Correpondance  PREPA MARG'!BO:BO),""))</f>
        <v/>
      </c>
      <c r="AA1606" t="str">
        <f>IF(U1606="","",IF(U1606="CA HT REEL",SUMIF('[3]Correpondance  PREPA MARG'!A:A,'Prépa marge'!T1606,'[3]Correpondance  PREPA MARG'!AB:AB),""))</f>
        <v/>
      </c>
      <c r="AB1606" t="str">
        <f>IF(U1606="","",IF(U1606="CAMV REEL",SUMIF('[3]Correpondance  PREPA MARG'!A:A,'Prépa marge'!T1606,'[3]Correpondance  PREPA MARG'!BB:BB),""))</f>
        <v/>
      </c>
      <c r="AC1606" t="str">
        <f>IF(U1606="","",IF(U1606="démarque connue (valeur)",SUMIF('[3]Correpondance  PREPA MARG'!A:A,'Prépa marge'!T1606,'[3]Correpondance  PREPA MARG'!DO:DO),""))</f>
        <v/>
      </c>
      <c r="AD1606" s="2" t="str">
        <f t="shared" ca="1" si="878"/>
        <v/>
      </c>
      <c r="AF1606">
        <v>1315</v>
      </c>
    </row>
    <row r="1607" spans="1:32">
      <c r="A1607" s="23"/>
      <c r="B1607" s="23"/>
      <c r="C1607" s="46" t="s">
        <v>19</v>
      </c>
      <c r="D1607" s="47">
        <f t="shared" ref="D1607:L1607" si="911">D1605-D1606</f>
        <v>0</v>
      </c>
      <c r="E1607" s="47">
        <f t="shared" si="911"/>
        <v>0</v>
      </c>
      <c r="F1607" s="47">
        <f t="shared" si="911"/>
        <v>0</v>
      </c>
      <c r="G1607" s="47">
        <f t="shared" si="911"/>
        <v>0</v>
      </c>
      <c r="H1607" s="47">
        <f t="shared" si="911"/>
        <v>0</v>
      </c>
      <c r="I1607" s="47">
        <f t="shared" si="911"/>
        <v>0</v>
      </c>
      <c r="J1607" s="47">
        <f t="shared" si="911"/>
        <v>0</v>
      </c>
      <c r="K1607" s="47">
        <f t="shared" si="911"/>
        <v>0</v>
      </c>
      <c r="L1607" s="47">
        <f t="shared" si="911"/>
        <v>0</v>
      </c>
      <c r="M1607" s="47">
        <f>M1605-M1606</f>
        <v>0</v>
      </c>
      <c r="N1607" s="47">
        <f>N1605-N1606</f>
        <v>0</v>
      </c>
      <c r="O1607" s="47">
        <f>O1605-O1606</f>
        <v>0</v>
      </c>
      <c r="P1607" s="48">
        <f>P1605-P1606</f>
        <v>0</v>
      </c>
      <c r="Q1607" s="23"/>
      <c r="R1607" s="49" t="s">
        <v>20</v>
      </c>
      <c r="S1607" s="23"/>
      <c r="T1607" s="23" t="str">
        <f>IF(COUNTIF('[3]Correpondance  PREPA MARG'!A:A,'Prépa marge'!C1607)=0,IF(U1606="démarque connue (valeur)","",T1606),'Prépa marge'!C1607)</f>
        <v>LOCATION</v>
      </c>
      <c r="U1607" s="23" t="str">
        <f t="shared" si="880"/>
        <v>Marge ABACO (valeur)</v>
      </c>
      <c r="V1607" t="str">
        <f>IF(U1607="","",IF(U1607="CA HT",SUMIF('[3]Correpondance  PREPA MARG'!A:A,'Prépa marge'!T1607,'[3]Correpondance  PREPA MARG'!CO:CO),""))</f>
        <v/>
      </c>
      <c r="W1607" t="str">
        <f t="shared" ref="W1607:W1670" si="912">IF(AND(V1606&lt;&gt;"",X1608&lt;&gt;""),V1606-X1608,"")</f>
        <v/>
      </c>
      <c r="X1607">
        <f ca="1">IF(U1607="","",IF(AND(U1607="Marge ABACO (valeur)",X1601=""),SUMIF('[3]Correpondance  PREPA MARG'!A:A,'Prépa marge'!T1607,'[3]Correpondance  PREPA MARG'!DB:DB),""))</f>
        <v>0</v>
      </c>
      <c r="Y1607" t="str">
        <f>IF(U1607="","",IF(U1607="Frais accessoires",SUMIF('[3]Correpondance  PREPA MARG'!A:A,'Prépa marge'!T1607,'[3]Correpondance  PREPA MARG'!AO:AO),""))</f>
        <v/>
      </c>
      <c r="Z1607" t="str">
        <f>IF(U1607="","",IF(U1607="Cotisation Centrale",SUMIF('[3]Correpondance  PREPA MARG'!A:A,'Prépa marge'!T1607,'[3]Correpondance  PREPA MARG'!BO:BO),""))</f>
        <v/>
      </c>
      <c r="AA1607" t="str">
        <f>IF(U1607="","",IF(U1607="CA HT REEL",SUMIF('[3]Correpondance  PREPA MARG'!A:A,'Prépa marge'!T1607,'[3]Correpondance  PREPA MARG'!AB:AB),""))</f>
        <v/>
      </c>
      <c r="AB1607" t="str">
        <f>IF(U1607="","",IF(U1607="CAMV REEL",SUMIF('[3]Correpondance  PREPA MARG'!A:A,'Prépa marge'!T1607,'[3]Correpondance  PREPA MARG'!BB:BB),""))</f>
        <v/>
      </c>
      <c r="AC1607" t="str">
        <f>IF(U1607="","",IF(U1607="démarque connue (valeur)",SUMIF('[3]Correpondance  PREPA MARG'!A:A,'Prépa marge'!T1607,'[3]Correpondance  PREPA MARG'!DO:DO),""))</f>
        <v/>
      </c>
      <c r="AD1607" s="2" t="str">
        <f t="shared" ca="1" si="878"/>
        <v/>
      </c>
      <c r="AF1607" t="s">
        <v>20</v>
      </c>
    </row>
    <row r="1608" spans="1:32" ht="15.75" thickBot="1">
      <c r="A1608" s="23"/>
      <c r="B1608" s="23"/>
      <c r="C1608" s="50" t="s">
        <v>21</v>
      </c>
      <c r="D1608" s="51">
        <f t="shared" ref="D1608:L1608" si="913">IF(D1605=0,0,D1607/D1605)</f>
        <v>0</v>
      </c>
      <c r="E1608" s="51">
        <f t="shared" si="913"/>
        <v>0</v>
      </c>
      <c r="F1608" s="51">
        <f t="shared" si="913"/>
        <v>0</v>
      </c>
      <c r="G1608" s="51">
        <f t="shared" si="913"/>
        <v>0</v>
      </c>
      <c r="H1608" s="51">
        <f t="shared" si="913"/>
        <v>0</v>
      </c>
      <c r="I1608" s="51">
        <f t="shared" si="913"/>
        <v>0</v>
      </c>
      <c r="J1608" s="51">
        <f t="shared" si="913"/>
        <v>0</v>
      </c>
      <c r="K1608" s="51">
        <f t="shared" si="913"/>
        <v>0</v>
      </c>
      <c r="L1608" s="51">
        <f t="shared" si="913"/>
        <v>0</v>
      </c>
      <c r="M1608" s="51">
        <f>IF(M1605=0,0,M1607/M1605)</f>
        <v>0</v>
      </c>
      <c r="N1608" s="51">
        <f>IF(N1605=0,0,N1607/N1605)</f>
        <v>0</v>
      </c>
      <c r="O1608" s="51">
        <f>IF(O1605=0,0,O1607/O1605)</f>
        <v>0</v>
      </c>
      <c r="P1608" s="52">
        <f>IF(P1605=0,0,P1607/P1605)</f>
        <v>0</v>
      </c>
      <c r="Q1608" s="23"/>
      <c r="R1608" s="53" t="s">
        <v>20</v>
      </c>
      <c r="S1608" s="23"/>
      <c r="T1608" s="23" t="str">
        <f>IF(COUNTIF('[3]Correpondance  PREPA MARG'!A:A,'Prépa marge'!C1608)=0,IF(U1607="démarque connue (valeur)","",T1607),'Prépa marge'!C1608)</f>
        <v>LOCATION</v>
      </c>
      <c r="U1608" s="23" t="str">
        <f t="shared" si="880"/>
        <v/>
      </c>
      <c r="V1608" t="str">
        <f>IF(U1608="","",IF(U1608="CA HT",SUMIF('[3]Correpondance  PREPA MARG'!A:A,'Prépa marge'!T1608,'[3]Correpondance  PREPA MARG'!CO:CO),""))</f>
        <v/>
      </c>
      <c r="W1608" t="str">
        <f t="shared" si="912"/>
        <v/>
      </c>
      <c r="X1608" t="str">
        <f>IF(U1608="","",IF(AND(U1608="Marge ABACO (valeur)",X1602=""),SUMIF('[3]Correpondance  PREPA MARG'!A:A,'Prépa marge'!T1608,'[3]Correpondance  PREPA MARG'!DB:DB),""))</f>
        <v/>
      </c>
      <c r="Y1608" t="str">
        <f>IF(U1608="","",IF(U1608="Frais accessoires",SUMIF('[3]Correpondance  PREPA MARG'!A:A,'Prépa marge'!T1608,'[3]Correpondance  PREPA MARG'!AO:AO),""))</f>
        <v/>
      </c>
      <c r="Z1608" t="str">
        <f>IF(U1608="","",IF(U1608="Cotisation Centrale",SUMIF('[3]Correpondance  PREPA MARG'!A:A,'Prépa marge'!T1608,'[3]Correpondance  PREPA MARG'!BO:BO),""))</f>
        <v/>
      </c>
      <c r="AA1608" t="str">
        <f>IF(U1608="","",IF(U1608="CA HT REEL",SUMIF('[3]Correpondance  PREPA MARG'!A:A,'Prépa marge'!T1608,'[3]Correpondance  PREPA MARG'!AB:AB),""))</f>
        <v/>
      </c>
      <c r="AB1608" t="str">
        <f>IF(U1608="","",IF(U1608="CAMV REEL",SUMIF('[3]Correpondance  PREPA MARG'!A:A,'Prépa marge'!T1608,'[3]Correpondance  PREPA MARG'!BB:BB),""))</f>
        <v/>
      </c>
      <c r="AC1608" t="str">
        <f>IF(U1608="","",IF(U1608="démarque connue (valeur)",SUMIF('[3]Correpondance  PREPA MARG'!A:A,'Prépa marge'!T1608,'[3]Correpondance  PREPA MARG'!DO:DO),""))</f>
        <v/>
      </c>
      <c r="AD1608" s="2" t="str">
        <f t="shared" si="878"/>
        <v/>
      </c>
      <c r="AF1608" t="s">
        <v>20</v>
      </c>
    </row>
    <row r="1609" spans="1:32">
      <c r="A1609" s="23"/>
      <c r="B1609" s="23"/>
      <c r="C1609" s="54" t="s">
        <v>3</v>
      </c>
      <c r="D1609" s="35"/>
      <c r="E1609" s="36"/>
      <c r="F1609" s="36"/>
      <c r="G1609" s="36"/>
      <c r="H1609" s="36"/>
      <c r="I1609" s="55"/>
      <c r="J1609" s="55"/>
      <c r="K1609" s="36"/>
      <c r="L1609" s="36"/>
      <c r="M1609" s="36"/>
      <c r="N1609" s="36"/>
      <c r="O1609" s="37"/>
      <c r="P1609" s="56">
        <f>SUM(D1609:O1609)</f>
        <v>0</v>
      </c>
      <c r="Q1609" s="23"/>
      <c r="R1609" s="57" t="s">
        <v>20</v>
      </c>
      <c r="S1609" s="23"/>
      <c r="T1609" s="23" t="str">
        <f>IF(COUNTIF('[3]Correpondance  PREPA MARG'!A:A,'Prépa marge'!C1609)=0,IF(U1608="démarque connue (valeur)","",T1608),'Prépa marge'!C1609)</f>
        <v>LOCATION</v>
      </c>
      <c r="U1609" s="23" t="str">
        <f t="shared" si="880"/>
        <v>Frais accessoires</v>
      </c>
      <c r="V1609" t="str">
        <f>IF(U1609="","",IF(U1609="CA HT",SUMIF('[3]Correpondance  PREPA MARG'!A:A,'Prépa marge'!T1609,'[3]Correpondance  PREPA MARG'!CO:CO),""))</f>
        <v/>
      </c>
      <c r="W1609" t="str">
        <f t="shared" si="912"/>
        <v/>
      </c>
      <c r="X1609" t="str">
        <f>IF(U1609="","",IF(AND(U1609="Marge ABACO (valeur)",X1603=""),SUMIF('[3]Correpondance  PREPA MARG'!A:A,'Prépa marge'!T1609,'[3]Correpondance  PREPA MARG'!DB:DB),""))</f>
        <v/>
      </c>
      <c r="Y1609">
        <f ca="1">IF(U1609="","",IF(U1609="Frais accessoires",SUMIF('[3]Correpondance  PREPA MARG'!A:A,'Prépa marge'!T1609,'[3]Correpondance  PREPA MARG'!AO:AO),""))</f>
        <v>0</v>
      </c>
      <c r="Z1609" t="str">
        <f>IF(U1609="","",IF(U1609="Cotisation Centrale",SUMIF('[3]Correpondance  PREPA MARG'!A:A,'Prépa marge'!T1609,'[3]Correpondance  PREPA MARG'!BO:BO),""))</f>
        <v/>
      </c>
      <c r="AA1609" t="str">
        <f>IF(U1609="","",IF(U1609="CA HT REEL",SUMIF('[3]Correpondance  PREPA MARG'!A:A,'Prépa marge'!T1609,'[3]Correpondance  PREPA MARG'!AB:AB),""))</f>
        <v/>
      </c>
      <c r="AB1609" t="str">
        <f>IF(U1609="","",IF(U1609="CAMV REEL",SUMIF('[3]Correpondance  PREPA MARG'!A:A,'Prépa marge'!T1609,'[3]Correpondance  PREPA MARG'!BB:BB),""))</f>
        <v/>
      </c>
      <c r="AC1609" t="str">
        <f>IF(U1609="","",IF(U1609="démarque connue (valeur)",SUMIF('[3]Correpondance  PREPA MARG'!A:A,'Prépa marge'!T1609,'[3]Correpondance  PREPA MARG'!DO:DO),""))</f>
        <v/>
      </c>
      <c r="AD1609" s="2" t="str">
        <f t="shared" ca="1" si="878"/>
        <v/>
      </c>
      <c r="AF1609" t="s">
        <v>20</v>
      </c>
    </row>
    <row r="1610" spans="1:32" ht="15.75" thickBot="1">
      <c r="A1610" s="23"/>
      <c r="B1610" s="23"/>
      <c r="C1610" s="58" t="s">
        <v>4</v>
      </c>
      <c r="D1610" s="41"/>
      <c r="E1610" s="42"/>
      <c r="F1610" s="42"/>
      <c r="G1610" s="42"/>
      <c r="H1610" s="42"/>
      <c r="I1610" s="42"/>
      <c r="J1610" s="42"/>
      <c r="K1610" s="42"/>
      <c r="L1610" s="42"/>
      <c r="M1610" s="42"/>
      <c r="N1610" s="42"/>
      <c r="O1610" s="43"/>
      <c r="P1610" s="56">
        <f>SUM(D1610:O1610)</f>
        <v>0</v>
      </c>
      <c r="Q1610" s="23"/>
      <c r="R1610" s="57" t="s">
        <v>20</v>
      </c>
      <c r="S1610" s="23"/>
      <c r="T1610" s="23" t="str">
        <f>IF(COUNTIF('[3]Correpondance  PREPA MARG'!A:A,'Prépa marge'!C1610)=0,IF(U1609="démarque connue (valeur)","",T1609),'Prépa marge'!C1610)</f>
        <v>LOCATION</v>
      </c>
      <c r="U1610" s="23" t="str">
        <f t="shared" si="880"/>
        <v>Cotisation Centrale</v>
      </c>
      <c r="V1610" t="str">
        <f>IF(U1610="","",IF(U1610="CA HT",SUMIF('[3]Correpondance  PREPA MARG'!A:A,'Prépa marge'!T1610,'[3]Correpondance  PREPA MARG'!CO:CO),""))</f>
        <v/>
      </c>
      <c r="W1610" t="str">
        <f t="shared" si="912"/>
        <v/>
      </c>
      <c r="X1610" t="str">
        <f>IF(U1610="","",IF(AND(U1610="Marge ABACO (valeur)",X1604=""),SUMIF('[3]Correpondance  PREPA MARG'!A:A,'Prépa marge'!T1610,'[3]Correpondance  PREPA MARG'!DB:DB),""))</f>
        <v/>
      </c>
      <c r="Y1610" t="str">
        <f>IF(U1610="","",IF(U1610="Frais accessoires",SUMIF('[3]Correpondance  PREPA MARG'!A:A,'Prépa marge'!T1610,'[3]Correpondance  PREPA MARG'!AO:AO),""))</f>
        <v/>
      </c>
      <c r="Z1610">
        <f ca="1">IF(U1610="","",IF(U1610="Cotisation Centrale",SUMIF('[3]Correpondance  PREPA MARG'!A:A,'Prépa marge'!T1610,'[3]Correpondance  PREPA MARG'!BO:BO),""))</f>
        <v>0</v>
      </c>
      <c r="AA1610" t="str">
        <f>IF(U1610="","",IF(U1610="CA HT REEL",SUMIF('[3]Correpondance  PREPA MARG'!A:A,'Prépa marge'!T1610,'[3]Correpondance  PREPA MARG'!AB:AB),""))</f>
        <v/>
      </c>
      <c r="AB1610" t="str">
        <f>IF(U1610="","",IF(U1610="CAMV REEL",SUMIF('[3]Correpondance  PREPA MARG'!A:A,'Prépa marge'!T1610,'[3]Correpondance  PREPA MARG'!BB:BB),""))</f>
        <v/>
      </c>
      <c r="AC1610" t="str">
        <f>IF(U1610="","",IF(U1610="démarque connue (valeur)",SUMIF('[3]Correpondance  PREPA MARG'!A:A,'Prépa marge'!T1610,'[3]Correpondance  PREPA MARG'!DO:DO),""))</f>
        <v/>
      </c>
      <c r="AD1610" s="2" t="str">
        <f t="shared" ca="1" si="878"/>
        <v/>
      </c>
      <c r="AF1610" t="s">
        <v>20</v>
      </c>
    </row>
    <row r="1611" spans="1:32">
      <c r="A1611" s="23"/>
      <c r="B1611" s="23"/>
      <c r="C1611" s="59" t="s">
        <v>22</v>
      </c>
      <c r="D1611" s="60">
        <f t="shared" ref="D1611:L1611" si="914">IF(D1617&lt;&gt;0,(D1609+D1610)/D1617,0)</f>
        <v>0</v>
      </c>
      <c r="E1611" s="60">
        <f t="shared" si="914"/>
        <v>0</v>
      </c>
      <c r="F1611" s="60">
        <f t="shared" si="914"/>
        <v>0</v>
      </c>
      <c r="G1611" s="60">
        <f t="shared" si="914"/>
        <v>0</v>
      </c>
      <c r="H1611" s="60">
        <f t="shared" si="914"/>
        <v>0</v>
      </c>
      <c r="I1611" s="60">
        <f t="shared" si="914"/>
        <v>0</v>
      </c>
      <c r="J1611" s="60">
        <f t="shared" si="914"/>
        <v>0</v>
      </c>
      <c r="K1611" s="60">
        <f t="shared" si="914"/>
        <v>0</v>
      </c>
      <c r="L1611" s="60">
        <f t="shared" si="914"/>
        <v>0</v>
      </c>
      <c r="M1611" s="60">
        <f>IF(M1617&lt;&gt;0,(M1609+M1610)/M1617,0)</f>
        <v>0</v>
      </c>
      <c r="N1611" s="60">
        <f>IF(N1617&lt;&gt;0,(N1609+N1610)/N1617,0)</f>
        <v>0</v>
      </c>
      <c r="O1611" s="60">
        <f>IF(O1617&lt;&gt;0,(O1609+O1610)/O1617,0)</f>
        <v>0</v>
      </c>
      <c r="P1611" s="61">
        <f>IF(P1617&lt;&gt;0,(P1609+P1610)/P1617,0)</f>
        <v>0</v>
      </c>
      <c r="Q1611" s="23"/>
      <c r="R1611" s="62" t="s">
        <v>20</v>
      </c>
      <c r="S1611" s="23"/>
      <c r="T1611" s="23" t="str">
        <f>IF(COUNTIF('[3]Correpondance  PREPA MARG'!A:A,'Prépa marge'!C1611)=0,IF(U1610="démarque connue (valeur)","",T1610),'Prépa marge'!C1611)</f>
        <v>LOCATION</v>
      </c>
      <c r="U1611" s="23" t="str">
        <f t="shared" si="880"/>
        <v/>
      </c>
      <c r="V1611" t="str">
        <f>IF(U1611="","",IF(U1611="CA HT",SUMIF('[3]Correpondance  PREPA MARG'!A:A,'Prépa marge'!T1611,'[3]Correpondance  PREPA MARG'!CO:CO),""))</f>
        <v/>
      </c>
      <c r="W1611" t="str">
        <f t="shared" si="912"/>
        <v/>
      </c>
      <c r="X1611" t="str">
        <f>IF(U1611="","",IF(AND(U1611="Marge ABACO (valeur)",X1605=""),SUMIF('[3]Correpondance  PREPA MARG'!A:A,'Prépa marge'!T1611,'[3]Correpondance  PREPA MARG'!DB:DB),""))</f>
        <v/>
      </c>
      <c r="Y1611" t="str">
        <f>IF(U1611="","",IF(U1611="Frais accessoires",SUMIF('[3]Correpondance  PREPA MARG'!A:A,'Prépa marge'!T1611,'[3]Correpondance  PREPA MARG'!AO:AO),""))</f>
        <v/>
      </c>
      <c r="Z1611" t="str">
        <f>IF(U1611="","",IF(U1611="Cotisation Centrale",SUMIF('[3]Correpondance  PREPA MARG'!A:A,'Prépa marge'!T1611,'[3]Correpondance  PREPA MARG'!BO:BO),""))</f>
        <v/>
      </c>
      <c r="AA1611" t="str">
        <f>IF(U1611="","",IF(U1611="CA HT REEL",SUMIF('[3]Correpondance  PREPA MARG'!A:A,'Prépa marge'!T1611,'[3]Correpondance  PREPA MARG'!AB:AB),""))</f>
        <v/>
      </c>
      <c r="AB1611" t="str">
        <f>IF(U1611="","",IF(U1611="CAMV REEL",SUMIF('[3]Correpondance  PREPA MARG'!A:A,'Prépa marge'!T1611,'[3]Correpondance  PREPA MARG'!BB:BB),""))</f>
        <v/>
      </c>
      <c r="AC1611" t="str">
        <f>IF(U1611="","",IF(U1611="démarque connue (valeur)",SUMIF('[3]Correpondance  PREPA MARG'!A:A,'Prépa marge'!T1611,'[3]Correpondance  PREPA MARG'!DO:DO),""))</f>
        <v/>
      </c>
      <c r="AD1611" s="2" t="str">
        <f t="shared" ref="AD1611:AD1674" si="915">IF(SUM(V1611:AC1611)=0,"",IF(U1611="Marge ABACO (valeur)","",SUM(V1611:AC1611)-P1611))</f>
        <v/>
      </c>
      <c r="AF1611" t="s">
        <v>20</v>
      </c>
    </row>
    <row r="1612" spans="1:32">
      <c r="A1612" s="23"/>
      <c r="B1612" s="23"/>
      <c r="C1612" s="63" t="s">
        <v>23</v>
      </c>
      <c r="D1612" s="64">
        <f>D1606+D1609+D1610</f>
        <v>0</v>
      </c>
      <c r="E1612" s="64">
        <f t="shared" ref="E1612:L1612" si="916">E1606+E1609+E1610</f>
        <v>0</v>
      </c>
      <c r="F1612" s="64">
        <f t="shared" si="916"/>
        <v>0</v>
      </c>
      <c r="G1612" s="64">
        <f t="shared" si="916"/>
        <v>0</v>
      </c>
      <c r="H1612" s="64">
        <f t="shared" si="916"/>
        <v>0</v>
      </c>
      <c r="I1612" s="64">
        <f t="shared" si="916"/>
        <v>0</v>
      </c>
      <c r="J1612" s="64">
        <f t="shared" si="916"/>
        <v>0</v>
      </c>
      <c r="K1612" s="64">
        <f t="shared" si="916"/>
        <v>0</v>
      </c>
      <c r="L1612" s="64">
        <f t="shared" si="916"/>
        <v>0</v>
      </c>
      <c r="M1612" s="64">
        <f>M1606+M1609+M1610</f>
        <v>0</v>
      </c>
      <c r="N1612" s="64">
        <f>N1606+N1609+N1610</f>
        <v>0</v>
      </c>
      <c r="O1612" s="64">
        <f>O1606+O1609+O1610</f>
        <v>0</v>
      </c>
      <c r="P1612" s="65">
        <f>SUM(D1612:O1612)</f>
        <v>0</v>
      </c>
      <c r="Q1612" s="23"/>
      <c r="R1612" s="66" t="s">
        <v>20</v>
      </c>
      <c r="S1612" s="23"/>
      <c r="T1612" s="23" t="str">
        <f>IF(COUNTIF('[3]Correpondance  PREPA MARG'!A:A,'Prépa marge'!C1612)=0,IF(U1611="démarque connue (valeur)","",T1611),'Prépa marge'!C1612)</f>
        <v>LOCATION</v>
      </c>
      <c r="U1612" s="23" t="str">
        <f t="shared" ref="U1612:U1675" si="917">IF(OR(C1612="CA HT",C1612="PRMV ABACO",C1612="Frais accessoires",C1612="Cotisation Centrale",C1612="CA HT REEL",C1612="CAMV REEL",C1612="démarque connue (valeur)",C1612="Marge ABACO (valeur)"),C1612,"")</f>
        <v/>
      </c>
      <c r="V1612" t="str">
        <f>IF(U1612="","",IF(U1612="CA HT",SUMIF('[3]Correpondance  PREPA MARG'!A:A,'Prépa marge'!T1612,'[3]Correpondance  PREPA MARG'!CO:CO),""))</f>
        <v/>
      </c>
      <c r="W1612" t="str">
        <f t="shared" ca="1" si="912"/>
        <v/>
      </c>
      <c r="X1612" t="str">
        <f>IF(U1612="","",IF(AND(U1612="Marge ABACO (valeur)",X1606=""),SUMIF('[3]Correpondance  PREPA MARG'!A:A,'Prépa marge'!T1612,'[3]Correpondance  PREPA MARG'!DB:DB),""))</f>
        <v/>
      </c>
      <c r="Y1612" t="str">
        <f>IF(U1612="","",IF(U1612="Frais accessoires",SUMIF('[3]Correpondance  PREPA MARG'!A:A,'Prépa marge'!T1612,'[3]Correpondance  PREPA MARG'!AO:AO),""))</f>
        <v/>
      </c>
      <c r="Z1612" t="str">
        <f>IF(U1612="","",IF(U1612="Cotisation Centrale",SUMIF('[3]Correpondance  PREPA MARG'!A:A,'Prépa marge'!T1612,'[3]Correpondance  PREPA MARG'!BO:BO),""))</f>
        <v/>
      </c>
      <c r="AA1612" t="str">
        <f>IF(U1612="","",IF(U1612="CA HT REEL",SUMIF('[3]Correpondance  PREPA MARG'!A:A,'Prépa marge'!T1612,'[3]Correpondance  PREPA MARG'!AB:AB),""))</f>
        <v/>
      </c>
      <c r="AB1612" t="str">
        <f>IF(U1612="","",IF(U1612="CAMV REEL",SUMIF('[3]Correpondance  PREPA MARG'!A:A,'Prépa marge'!T1612,'[3]Correpondance  PREPA MARG'!BB:BB),""))</f>
        <v/>
      </c>
      <c r="AC1612" t="str">
        <f>IF(U1612="","",IF(U1612="démarque connue (valeur)",SUMIF('[3]Correpondance  PREPA MARG'!A:A,'Prépa marge'!T1612,'[3]Correpondance  PREPA MARG'!DO:DO),""))</f>
        <v/>
      </c>
      <c r="AD1612" s="2" t="str">
        <f t="shared" ca="1" si="915"/>
        <v/>
      </c>
      <c r="AF1612" t="s">
        <v>20</v>
      </c>
    </row>
    <row r="1613" spans="1:32">
      <c r="A1613" s="23"/>
      <c r="B1613" s="23"/>
      <c r="C1613" s="63" t="s">
        <v>19</v>
      </c>
      <c r="D1613" s="64">
        <f t="shared" ref="D1613:L1613" si="918">D1605-D1612</f>
        <v>0</v>
      </c>
      <c r="E1613" s="64">
        <f t="shared" si="918"/>
        <v>0</v>
      </c>
      <c r="F1613" s="64">
        <f t="shared" si="918"/>
        <v>0</v>
      </c>
      <c r="G1613" s="64">
        <f t="shared" si="918"/>
        <v>0</v>
      </c>
      <c r="H1613" s="64">
        <f t="shared" si="918"/>
        <v>0</v>
      </c>
      <c r="I1613" s="64">
        <f t="shared" si="918"/>
        <v>0</v>
      </c>
      <c r="J1613" s="64">
        <f t="shared" si="918"/>
        <v>0</v>
      </c>
      <c r="K1613" s="64">
        <f t="shared" si="918"/>
        <v>0</v>
      </c>
      <c r="L1613" s="64">
        <f t="shared" si="918"/>
        <v>0</v>
      </c>
      <c r="M1613" s="64">
        <f>M1605-M1612</f>
        <v>0</v>
      </c>
      <c r="N1613" s="64">
        <f>N1605-N1612</f>
        <v>0</v>
      </c>
      <c r="O1613" s="64">
        <f>O1605-O1612</f>
        <v>0</v>
      </c>
      <c r="P1613" s="65">
        <f>SUM(D1613:O1613)</f>
        <v>0</v>
      </c>
      <c r="Q1613" s="23"/>
      <c r="R1613" s="66" t="s">
        <v>20</v>
      </c>
      <c r="S1613" s="23"/>
      <c r="T1613" s="23" t="str">
        <f>IF(COUNTIF('[3]Correpondance  PREPA MARG'!A:A,'Prépa marge'!C1613)=0,IF(U1612="démarque connue (valeur)","",T1612),'Prépa marge'!C1613)</f>
        <v>LOCATION</v>
      </c>
      <c r="U1613" s="23" t="str">
        <f t="shared" si="917"/>
        <v>Marge ABACO (valeur)</v>
      </c>
      <c r="V1613" t="str">
        <f>IF(U1613="","",IF(U1613="CA HT",SUMIF('[3]Correpondance  PREPA MARG'!A:A,'Prépa marge'!T1613,'[3]Correpondance  PREPA MARG'!CO:CO),""))</f>
        <v/>
      </c>
      <c r="W1613" t="str">
        <f t="shared" si="912"/>
        <v/>
      </c>
      <c r="X1613" t="str">
        <f ca="1">IF(U1613="","",IF(AND(U1613="Marge ABACO (valeur)",X1607=""),SUMIF('[3]Correpondance  PREPA MARG'!A:A,'Prépa marge'!T1613,'[3]Correpondance  PREPA MARG'!DB:DB),""))</f>
        <v/>
      </c>
      <c r="Y1613" t="str">
        <f>IF(U1613="","",IF(U1613="Frais accessoires",SUMIF('[3]Correpondance  PREPA MARG'!A:A,'Prépa marge'!T1613,'[3]Correpondance  PREPA MARG'!AO:AO),""))</f>
        <v/>
      </c>
      <c r="Z1613" t="str">
        <f>IF(U1613="","",IF(U1613="Cotisation Centrale",SUMIF('[3]Correpondance  PREPA MARG'!A:A,'Prépa marge'!T1613,'[3]Correpondance  PREPA MARG'!BO:BO),""))</f>
        <v/>
      </c>
      <c r="AA1613" t="str">
        <f>IF(U1613="","",IF(U1613="CA HT REEL",SUMIF('[3]Correpondance  PREPA MARG'!A:A,'Prépa marge'!T1613,'[3]Correpondance  PREPA MARG'!AB:AB),""))</f>
        <v/>
      </c>
      <c r="AB1613" t="str">
        <f>IF(U1613="","",IF(U1613="CAMV REEL",SUMIF('[3]Correpondance  PREPA MARG'!A:A,'Prépa marge'!T1613,'[3]Correpondance  PREPA MARG'!BB:BB),""))</f>
        <v/>
      </c>
      <c r="AC1613" t="str">
        <f>IF(U1613="","",IF(U1613="démarque connue (valeur)",SUMIF('[3]Correpondance  PREPA MARG'!A:A,'Prépa marge'!T1613,'[3]Correpondance  PREPA MARG'!DO:DO),""))</f>
        <v/>
      </c>
      <c r="AD1613" s="2" t="str">
        <f t="shared" ca="1" si="915"/>
        <v/>
      </c>
      <c r="AF1613" t="s">
        <v>20</v>
      </c>
    </row>
    <row r="1614" spans="1:32">
      <c r="A1614" s="23"/>
      <c r="B1614" s="23"/>
      <c r="C1614" s="50" t="s">
        <v>24</v>
      </c>
      <c r="D1614" s="67">
        <f t="shared" ref="D1614:L1614" si="919">IF(D1605=0,0,D1613/D1605)</f>
        <v>0</v>
      </c>
      <c r="E1614" s="67">
        <f t="shared" si="919"/>
        <v>0</v>
      </c>
      <c r="F1614" s="67">
        <f t="shared" si="919"/>
        <v>0</v>
      </c>
      <c r="G1614" s="67">
        <f t="shared" si="919"/>
        <v>0</v>
      </c>
      <c r="H1614" s="67">
        <f t="shared" si="919"/>
        <v>0</v>
      </c>
      <c r="I1614" s="67">
        <f t="shared" si="919"/>
        <v>0</v>
      </c>
      <c r="J1614" s="67">
        <f t="shared" si="919"/>
        <v>0</v>
      </c>
      <c r="K1614" s="67">
        <f t="shared" si="919"/>
        <v>0</v>
      </c>
      <c r="L1614" s="67">
        <f t="shared" si="919"/>
        <v>0</v>
      </c>
      <c r="M1614" s="67">
        <f>IF(M1605=0,0,M1613/M1605)</f>
        <v>0</v>
      </c>
      <c r="N1614" s="67">
        <f>IF(N1605=0,0,N1613/N1605)</f>
        <v>0</v>
      </c>
      <c r="O1614" s="67">
        <f>IF(O1605=0,0,O1613/O1605)</f>
        <v>0</v>
      </c>
      <c r="P1614" s="67">
        <f>IF(P1605=0,0,P1613/P1605)</f>
        <v>0</v>
      </c>
      <c r="Q1614" s="23"/>
      <c r="R1614" s="68" t="s">
        <v>20</v>
      </c>
      <c r="S1614" s="23"/>
      <c r="T1614" s="23" t="str">
        <f>IF(COUNTIF('[3]Correpondance  PREPA MARG'!A:A,'Prépa marge'!C1614)=0,IF(U1613="démarque connue (valeur)","",T1613),'Prépa marge'!C1614)</f>
        <v>LOCATION</v>
      </c>
      <c r="U1614" s="23" t="str">
        <f t="shared" si="917"/>
        <v/>
      </c>
      <c r="V1614" t="str">
        <f>IF(U1614="","",IF(U1614="CA HT",SUMIF('[3]Correpondance  PREPA MARG'!A:A,'Prépa marge'!T1614,'[3]Correpondance  PREPA MARG'!CO:CO),""))</f>
        <v/>
      </c>
      <c r="W1614" t="str">
        <f t="shared" si="912"/>
        <v/>
      </c>
      <c r="X1614" t="str">
        <f>IF(U1614="","",IF(AND(U1614="Marge ABACO (valeur)",X1608=""),SUMIF('[3]Correpondance  PREPA MARG'!A:A,'Prépa marge'!T1614,'[3]Correpondance  PREPA MARG'!DB:DB),""))</f>
        <v/>
      </c>
      <c r="Y1614" t="str">
        <f>IF(U1614="","",IF(U1614="Frais accessoires",SUMIF('[3]Correpondance  PREPA MARG'!A:A,'Prépa marge'!T1614,'[3]Correpondance  PREPA MARG'!AO:AO),""))</f>
        <v/>
      </c>
      <c r="Z1614" t="str">
        <f>IF(U1614="","",IF(U1614="Cotisation Centrale",SUMIF('[3]Correpondance  PREPA MARG'!A:A,'Prépa marge'!T1614,'[3]Correpondance  PREPA MARG'!BO:BO),""))</f>
        <v/>
      </c>
      <c r="AA1614" t="str">
        <f>IF(U1614="","",IF(U1614="CA HT REEL",SUMIF('[3]Correpondance  PREPA MARG'!A:A,'Prépa marge'!T1614,'[3]Correpondance  PREPA MARG'!AB:AB),""))</f>
        <v/>
      </c>
      <c r="AB1614" t="str">
        <f>IF(U1614="","",IF(U1614="CAMV REEL",SUMIF('[3]Correpondance  PREPA MARG'!A:A,'Prépa marge'!T1614,'[3]Correpondance  PREPA MARG'!BB:BB),""))</f>
        <v/>
      </c>
      <c r="AC1614" t="str">
        <f>IF(U1614="","",IF(U1614="démarque connue (valeur)",SUMIF('[3]Correpondance  PREPA MARG'!A:A,'Prépa marge'!T1614,'[3]Correpondance  PREPA MARG'!DO:DO),""))</f>
        <v/>
      </c>
      <c r="AD1614" s="2" t="str">
        <f t="shared" si="915"/>
        <v/>
      </c>
      <c r="AF1614" t="s">
        <v>20</v>
      </c>
    </row>
    <row r="1615" spans="1:32">
      <c r="A1615" s="23"/>
      <c r="B1615" s="23"/>
      <c r="C1615" s="23"/>
      <c r="D1615" s="23"/>
      <c r="E1615" s="23"/>
      <c r="F1615" s="23"/>
      <c r="G1615" s="23"/>
      <c r="H1615" s="23"/>
      <c r="I1615" s="23"/>
      <c r="J1615" s="23"/>
      <c r="K1615" s="23"/>
      <c r="L1615" s="23"/>
      <c r="M1615" s="23"/>
      <c r="N1615" s="23"/>
      <c r="O1615" s="23"/>
      <c r="P1615" s="23"/>
      <c r="Q1615" s="23"/>
      <c r="R1615" s="29" t="s">
        <v>20</v>
      </c>
      <c r="S1615" s="23"/>
      <c r="T1615" s="23" t="str">
        <f>IF(COUNTIF('[3]Correpondance  PREPA MARG'!A:A,'Prépa marge'!C1615)=0,IF(U1614="démarque connue (valeur)","",T1614),'Prépa marge'!C1615)</f>
        <v>LOCATION</v>
      </c>
      <c r="U1615" s="23" t="str">
        <f t="shared" si="917"/>
        <v/>
      </c>
      <c r="V1615" t="str">
        <f>IF(U1615="","",IF(U1615="CA HT",SUMIF('[3]Correpondance  PREPA MARG'!A:A,'Prépa marge'!T1615,'[3]Correpondance  PREPA MARG'!CO:CO),""))</f>
        <v/>
      </c>
      <c r="W1615" t="str">
        <f t="shared" si="912"/>
        <v/>
      </c>
      <c r="X1615" t="str">
        <f>IF(U1615="","",IF(AND(U1615="Marge ABACO (valeur)",X1609=""),SUMIF('[3]Correpondance  PREPA MARG'!A:A,'Prépa marge'!T1615,'[3]Correpondance  PREPA MARG'!DB:DB),""))</f>
        <v/>
      </c>
      <c r="Y1615" t="str">
        <f>IF(U1615="","",IF(U1615="Frais accessoires",SUMIF('[3]Correpondance  PREPA MARG'!A:A,'Prépa marge'!T1615,'[3]Correpondance  PREPA MARG'!AO:AO),""))</f>
        <v/>
      </c>
      <c r="Z1615" t="str">
        <f>IF(U1615="","",IF(U1615="Cotisation Centrale",SUMIF('[3]Correpondance  PREPA MARG'!A:A,'Prépa marge'!T1615,'[3]Correpondance  PREPA MARG'!BO:BO),""))</f>
        <v/>
      </c>
      <c r="AA1615" t="str">
        <f>IF(U1615="","",IF(U1615="CA HT REEL",SUMIF('[3]Correpondance  PREPA MARG'!A:A,'Prépa marge'!T1615,'[3]Correpondance  PREPA MARG'!AB:AB),""))</f>
        <v/>
      </c>
      <c r="AB1615" t="str">
        <f>IF(U1615="","",IF(U1615="CAMV REEL",SUMIF('[3]Correpondance  PREPA MARG'!A:A,'Prépa marge'!T1615,'[3]Correpondance  PREPA MARG'!BB:BB),""))</f>
        <v/>
      </c>
      <c r="AC1615" t="str">
        <f>IF(U1615="","",IF(U1615="démarque connue (valeur)",SUMIF('[3]Correpondance  PREPA MARG'!A:A,'Prépa marge'!T1615,'[3]Correpondance  PREPA MARG'!DO:DO),""))</f>
        <v/>
      </c>
      <c r="AD1615" s="2" t="str">
        <f t="shared" si="915"/>
        <v/>
      </c>
      <c r="AF1615" t="s">
        <v>20</v>
      </c>
    </row>
    <row r="1616" spans="1:32" ht="15.75" thickBot="1">
      <c r="A1616" s="23"/>
      <c r="B1616" s="23"/>
      <c r="C1616" s="30" t="s">
        <v>25</v>
      </c>
      <c r="D1616" s="31"/>
      <c r="E1616" s="31"/>
      <c r="F1616" s="31"/>
      <c r="G1616" s="31"/>
      <c r="H1616" s="31"/>
      <c r="I1616" s="31"/>
      <c r="J1616" s="31"/>
      <c r="K1616" s="31"/>
      <c r="L1616" s="31"/>
      <c r="M1616" s="31"/>
      <c r="N1616" s="31"/>
      <c r="O1616" s="31"/>
      <c r="P1616" s="32"/>
      <c r="Q1616" s="23"/>
      <c r="R1616" s="33" t="s">
        <v>20</v>
      </c>
      <c r="S1616" s="23"/>
      <c r="T1616" s="23" t="str">
        <f>IF(COUNTIF('[3]Correpondance  PREPA MARG'!A:A,'Prépa marge'!C1616)=0,IF(U1615="démarque connue (valeur)","",T1615),'Prépa marge'!C1616)</f>
        <v>LOCATION</v>
      </c>
      <c r="U1616" s="23" t="str">
        <f t="shared" si="917"/>
        <v/>
      </c>
      <c r="V1616" t="str">
        <f>IF(U1616="","",IF(U1616="CA HT",SUMIF('[3]Correpondance  PREPA MARG'!A:A,'Prépa marge'!T1616,'[3]Correpondance  PREPA MARG'!CO:CO),""))</f>
        <v/>
      </c>
      <c r="W1616" t="str">
        <f t="shared" si="912"/>
        <v/>
      </c>
      <c r="X1616" t="str">
        <f>IF(U1616="","",IF(AND(U1616="Marge ABACO (valeur)",X1610=""),SUMIF('[3]Correpondance  PREPA MARG'!A:A,'Prépa marge'!T1616,'[3]Correpondance  PREPA MARG'!DB:DB),""))</f>
        <v/>
      </c>
      <c r="Y1616" t="str">
        <f>IF(U1616="","",IF(U1616="Frais accessoires",SUMIF('[3]Correpondance  PREPA MARG'!A:A,'Prépa marge'!T1616,'[3]Correpondance  PREPA MARG'!AO:AO),""))</f>
        <v/>
      </c>
      <c r="Z1616" t="str">
        <f>IF(U1616="","",IF(U1616="Cotisation Centrale",SUMIF('[3]Correpondance  PREPA MARG'!A:A,'Prépa marge'!T1616,'[3]Correpondance  PREPA MARG'!BO:BO),""))</f>
        <v/>
      </c>
      <c r="AA1616" t="str">
        <f>IF(U1616="","",IF(U1616="CA HT REEL",SUMIF('[3]Correpondance  PREPA MARG'!A:A,'Prépa marge'!T1616,'[3]Correpondance  PREPA MARG'!AB:AB),""))</f>
        <v/>
      </c>
      <c r="AB1616" t="str">
        <f>IF(U1616="","",IF(U1616="CAMV REEL",SUMIF('[3]Correpondance  PREPA MARG'!A:A,'Prépa marge'!T1616,'[3]Correpondance  PREPA MARG'!BB:BB),""))</f>
        <v/>
      </c>
      <c r="AC1616" t="str">
        <f>IF(U1616="","",IF(U1616="démarque connue (valeur)",SUMIF('[3]Correpondance  PREPA MARG'!A:A,'Prépa marge'!T1616,'[3]Correpondance  PREPA MARG'!DO:DO),""))</f>
        <v/>
      </c>
      <c r="AD1616" s="2" t="str">
        <f t="shared" si="915"/>
        <v/>
      </c>
      <c r="AF1616" t="s">
        <v>20</v>
      </c>
    </row>
    <row r="1617" spans="1:32">
      <c r="A1617" s="23"/>
      <c r="B1617" s="23"/>
      <c r="C1617" s="69" t="s">
        <v>5</v>
      </c>
      <c r="D1617" s="35"/>
      <c r="E1617" s="36"/>
      <c r="F1617" s="36"/>
      <c r="G1617" s="36"/>
      <c r="H1617" s="36"/>
      <c r="I1617" s="55"/>
      <c r="J1617" s="55"/>
      <c r="K1617" s="36"/>
      <c r="L1617" s="36"/>
      <c r="M1617" s="55"/>
      <c r="N1617" s="55"/>
      <c r="O1617" s="70"/>
      <c r="P1617" s="38">
        <f>SUM(D1617:O1617)</f>
        <v>0</v>
      </c>
      <c r="Q1617" s="23"/>
      <c r="R1617" s="39">
        <v>2447.0400000000009</v>
      </c>
      <c r="S1617" s="23"/>
      <c r="T1617" s="23" t="str">
        <f>IF(COUNTIF('[3]Correpondance  PREPA MARG'!A:A,'Prépa marge'!C1617)=0,IF(U1616="démarque connue (valeur)","",T1616),'Prépa marge'!C1617)</f>
        <v>LOCATION</v>
      </c>
      <c r="U1617" s="23" t="str">
        <f t="shared" si="917"/>
        <v>CA HT REEL</v>
      </c>
      <c r="V1617" t="str">
        <f>IF(U1617="","",IF(U1617="CA HT",SUMIF('[3]Correpondance  PREPA MARG'!A:A,'Prépa marge'!T1617,'[3]Correpondance  PREPA MARG'!CO:CO),""))</f>
        <v/>
      </c>
      <c r="W1617" t="str">
        <f t="shared" si="912"/>
        <v/>
      </c>
      <c r="X1617" t="str">
        <f>IF(U1617="","",IF(AND(U1617="Marge ABACO (valeur)",X1611=""),SUMIF('[3]Correpondance  PREPA MARG'!A:A,'Prépa marge'!T1617,'[3]Correpondance  PREPA MARG'!DB:DB),""))</f>
        <v/>
      </c>
      <c r="Y1617" t="str">
        <f>IF(U1617="","",IF(U1617="Frais accessoires",SUMIF('[3]Correpondance  PREPA MARG'!A:A,'Prépa marge'!T1617,'[3]Correpondance  PREPA MARG'!AO:AO),""))</f>
        <v/>
      </c>
      <c r="Z1617" t="str">
        <f>IF(U1617="","",IF(U1617="Cotisation Centrale",SUMIF('[3]Correpondance  PREPA MARG'!A:A,'Prépa marge'!T1617,'[3]Correpondance  PREPA MARG'!BO:BO),""))</f>
        <v/>
      </c>
      <c r="AA1617">
        <f ca="1">IF(U1617="","",IF(U1617="CA HT REEL",SUMIF('[3]Correpondance  PREPA MARG'!A:A,'Prépa marge'!T1617,'[3]Correpondance  PREPA MARG'!AB:AB),""))</f>
        <v>0</v>
      </c>
      <c r="AB1617" t="str">
        <f>IF(U1617="","",IF(U1617="CAMV REEL",SUMIF('[3]Correpondance  PREPA MARG'!A:A,'Prépa marge'!T1617,'[3]Correpondance  PREPA MARG'!BB:BB),""))</f>
        <v/>
      </c>
      <c r="AC1617" t="str">
        <f>IF(U1617="","",IF(U1617="démarque connue (valeur)",SUMIF('[3]Correpondance  PREPA MARG'!A:A,'Prépa marge'!T1617,'[3]Correpondance  PREPA MARG'!DO:DO),""))</f>
        <v/>
      </c>
      <c r="AD1617" s="2" t="str">
        <f t="shared" ca="1" si="915"/>
        <v/>
      </c>
      <c r="AF1617">
        <v>1803.4999999999998</v>
      </c>
    </row>
    <row r="1618" spans="1:32" ht="15.75" thickBot="1">
      <c r="A1618" s="23"/>
      <c r="B1618" s="23"/>
      <c r="C1618" s="58" t="s">
        <v>6</v>
      </c>
      <c r="D1618" s="41"/>
      <c r="E1618" s="42"/>
      <c r="F1618" s="42"/>
      <c r="G1618" s="42"/>
      <c r="H1618" s="42"/>
      <c r="I1618" s="42"/>
      <c r="J1618" s="71"/>
      <c r="K1618" s="71"/>
      <c r="L1618" s="71"/>
      <c r="M1618" s="71"/>
      <c r="N1618" s="71"/>
      <c r="O1618" s="72"/>
      <c r="P1618" s="56">
        <f>SUM(D1618:O1618)</f>
        <v>0</v>
      </c>
      <c r="Q1618" s="23"/>
      <c r="R1618" s="57" t="s">
        <v>20</v>
      </c>
      <c r="S1618" s="23"/>
      <c r="T1618" s="23" t="str">
        <f>IF(COUNTIF('[3]Correpondance  PREPA MARG'!A:A,'Prépa marge'!C1618)=0,IF(U1617="démarque connue (valeur)","",T1617),'Prépa marge'!C1618)</f>
        <v>LOCATION</v>
      </c>
      <c r="U1618" s="23" t="str">
        <f t="shared" si="917"/>
        <v>CAMV REEL</v>
      </c>
      <c r="V1618" t="str">
        <f>IF(U1618="","",IF(U1618="CA HT",SUMIF('[3]Correpondance  PREPA MARG'!A:A,'Prépa marge'!T1618,'[3]Correpondance  PREPA MARG'!CO:CO),""))</f>
        <v/>
      </c>
      <c r="W1618" t="str">
        <f t="shared" si="912"/>
        <v/>
      </c>
      <c r="X1618" t="str">
        <f>IF(U1618="","",IF(AND(U1618="Marge ABACO (valeur)",X1612=""),SUMIF('[3]Correpondance  PREPA MARG'!A:A,'Prépa marge'!T1618,'[3]Correpondance  PREPA MARG'!DB:DB),""))</f>
        <v/>
      </c>
      <c r="Y1618" t="str">
        <f>IF(U1618="","",IF(U1618="Frais accessoires",SUMIF('[3]Correpondance  PREPA MARG'!A:A,'Prépa marge'!T1618,'[3]Correpondance  PREPA MARG'!AO:AO),""))</f>
        <v/>
      </c>
      <c r="Z1618" t="str">
        <f>IF(U1618="","",IF(U1618="Cotisation Centrale",SUMIF('[3]Correpondance  PREPA MARG'!A:A,'Prépa marge'!T1618,'[3]Correpondance  PREPA MARG'!BO:BO),""))</f>
        <v/>
      </c>
      <c r="AA1618" t="str">
        <f>IF(U1618="","",IF(U1618="CA HT REEL",SUMIF('[3]Correpondance  PREPA MARG'!A:A,'Prépa marge'!T1618,'[3]Correpondance  PREPA MARG'!AB:AB),""))</f>
        <v/>
      </c>
      <c r="AB1618">
        <f ca="1">IF(U1618="","",IF(U1618="CAMV REEL",SUMIF('[3]Correpondance  PREPA MARG'!A:A,'Prépa marge'!T1618,'[3]Correpondance  PREPA MARG'!BB:BB),""))</f>
        <v>0</v>
      </c>
      <c r="AC1618" t="str">
        <f>IF(U1618="","",IF(U1618="démarque connue (valeur)",SUMIF('[3]Correpondance  PREPA MARG'!A:A,'Prépa marge'!T1618,'[3]Correpondance  PREPA MARG'!DO:DO),""))</f>
        <v/>
      </c>
      <c r="AD1618" s="2" t="str">
        <f t="shared" ca="1" si="915"/>
        <v/>
      </c>
      <c r="AF1618">
        <v>-0.01</v>
      </c>
    </row>
    <row r="1619" spans="1:32">
      <c r="A1619" s="23"/>
      <c r="B1619" s="23"/>
      <c r="C1619" s="59" t="s">
        <v>26</v>
      </c>
      <c r="D1619" s="73">
        <f t="shared" ref="D1619:L1619" si="920">D1617-D1618-D1609-D1610</f>
        <v>0</v>
      </c>
      <c r="E1619" s="73">
        <f t="shared" si="920"/>
        <v>0</v>
      </c>
      <c r="F1619" s="73">
        <f t="shared" si="920"/>
        <v>0</v>
      </c>
      <c r="G1619" s="73">
        <f t="shared" si="920"/>
        <v>0</v>
      </c>
      <c r="H1619" s="73">
        <f t="shared" si="920"/>
        <v>0</v>
      </c>
      <c r="I1619" s="73">
        <f t="shared" si="920"/>
        <v>0</v>
      </c>
      <c r="J1619" s="73">
        <f t="shared" si="920"/>
        <v>0</v>
      </c>
      <c r="K1619" s="73">
        <f t="shared" si="920"/>
        <v>0</v>
      </c>
      <c r="L1619" s="73">
        <f t="shared" si="920"/>
        <v>0</v>
      </c>
      <c r="M1619" s="73">
        <f>M1617-M1618-M1609-M1610</f>
        <v>0</v>
      </c>
      <c r="N1619" s="73">
        <f>N1617-N1618-N1609-N1610</f>
        <v>0</v>
      </c>
      <c r="O1619" s="73">
        <f>O1617-O1618-O1609-O1610</f>
        <v>0</v>
      </c>
      <c r="P1619" s="74">
        <f>SUM(D1619:O1619)</f>
        <v>0</v>
      </c>
      <c r="Q1619" s="23"/>
      <c r="R1619" s="57" t="s">
        <v>20</v>
      </c>
      <c r="S1619" s="23"/>
      <c r="T1619" s="23" t="str">
        <f>IF(COUNTIF('[3]Correpondance  PREPA MARG'!A:A,'Prépa marge'!C1619)=0,IF(U1618="démarque connue (valeur)","",T1618),'Prépa marge'!C1619)</f>
        <v>LOCATION</v>
      </c>
      <c r="U1619" s="23" t="str">
        <f t="shared" si="917"/>
        <v/>
      </c>
      <c r="V1619" t="str">
        <f>IF(U1619="","",IF(U1619="CA HT",SUMIF('[3]Correpondance  PREPA MARG'!A:A,'Prépa marge'!T1619,'[3]Correpondance  PREPA MARG'!CO:CO),""))</f>
        <v/>
      </c>
      <c r="W1619" t="str">
        <f t="shared" si="912"/>
        <v/>
      </c>
      <c r="X1619" t="str">
        <f>IF(U1619="","",IF(AND(U1619="Marge ABACO (valeur)",X1613=""),SUMIF('[3]Correpondance  PREPA MARG'!A:A,'Prépa marge'!T1619,'[3]Correpondance  PREPA MARG'!DB:DB),""))</f>
        <v/>
      </c>
      <c r="Y1619" t="str">
        <f>IF(U1619="","",IF(U1619="Frais accessoires",SUMIF('[3]Correpondance  PREPA MARG'!A:A,'Prépa marge'!T1619,'[3]Correpondance  PREPA MARG'!AO:AO),""))</f>
        <v/>
      </c>
      <c r="Z1619" t="str">
        <f>IF(U1619="","",IF(U1619="Cotisation Centrale",SUMIF('[3]Correpondance  PREPA MARG'!A:A,'Prépa marge'!T1619,'[3]Correpondance  PREPA MARG'!BO:BO),""))</f>
        <v/>
      </c>
      <c r="AA1619" t="str">
        <f>IF(U1619="","",IF(U1619="CA HT REEL",SUMIF('[3]Correpondance  PREPA MARG'!A:A,'Prépa marge'!T1619,'[3]Correpondance  PREPA MARG'!AB:AB),""))</f>
        <v/>
      </c>
      <c r="AB1619" t="str">
        <f>IF(U1619="","",IF(U1619="CAMV REEL",SUMIF('[3]Correpondance  PREPA MARG'!A:A,'Prépa marge'!T1619,'[3]Correpondance  PREPA MARG'!BB:BB),""))</f>
        <v/>
      </c>
      <c r="AC1619" t="str">
        <f>IF(U1619="","",IF(U1619="démarque connue (valeur)",SUMIF('[3]Correpondance  PREPA MARG'!A:A,'Prépa marge'!T1619,'[3]Correpondance  PREPA MARG'!DO:DO),""))</f>
        <v/>
      </c>
      <c r="AD1619" s="2" t="str">
        <f t="shared" si="915"/>
        <v/>
      </c>
      <c r="AF1619" t="s">
        <v>20</v>
      </c>
    </row>
    <row r="1620" spans="1:32">
      <c r="A1620" s="23"/>
      <c r="B1620" s="23"/>
      <c r="C1620" s="50" t="s">
        <v>27</v>
      </c>
      <c r="D1620" s="67" t="str">
        <f t="shared" ref="D1620:L1620" si="921">IF(D1642="ABACO","     néant",IF(D1605=0,0,D1619/D1617))</f>
        <v xml:space="preserve">     néant</v>
      </c>
      <c r="E1620" s="67" t="str">
        <f t="shared" si="921"/>
        <v xml:space="preserve">     néant</v>
      </c>
      <c r="F1620" s="67" t="str">
        <f t="shared" si="921"/>
        <v xml:space="preserve">     néant</v>
      </c>
      <c r="G1620" s="67" t="str">
        <f t="shared" si="921"/>
        <v xml:space="preserve">     néant</v>
      </c>
      <c r="H1620" s="67" t="str">
        <f t="shared" si="921"/>
        <v xml:space="preserve">     néant</v>
      </c>
      <c r="I1620" s="67" t="str">
        <f t="shared" si="921"/>
        <v xml:space="preserve">     néant</v>
      </c>
      <c r="J1620" s="67" t="str">
        <f t="shared" si="921"/>
        <v xml:space="preserve">     néant</v>
      </c>
      <c r="K1620" s="67" t="str">
        <f t="shared" si="921"/>
        <v xml:space="preserve">     néant</v>
      </c>
      <c r="L1620" s="67" t="str">
        <f t="shared" si="921"/>
        <v xml:space="preserve">     néant</v>
      </c>
      <c r="M1620" s="67" t="str">
        <f>IF(M1642="ABACO","     néant",IF(M1605=0,0,M1619/M1617))</f>
        <v xml:space="preserve">     néant</v>
      </c>
      <c r="N1620" s="67" t="str">
        <f>IF(N1642="ABACO","     néant",IF(N1605=0,0,N1619/N1617))</f>
        <v xml:space="preserve">     néant</v>
      </c>
      <c r="O1620" s="67">
        <f>IF(O1642="ABACO","     néant",IF(O1605=0,0,O1619/O1617))</f>
        <v>0</v>
      </c>
      <c r="P1620" s="67">
        <f>IF(P1642="ABACO","     néant",IF(P1605=0,0,P1619/P1617))</f>
        <v>0</v>
      </c>
      <c r="Q1620" s="23"/>
      <c r="R1620" s="68" t="s">
        <v>20</v>
      </c>
      <c r="S1620" s="23"/>
      <c r="T1620" s="23" t="str">
        <f>IF(COUNTIF('[3]Correpondance  PREPA MARG'!A:A,'Prépa marge'!C1620)=0,IF(U1619="démarque connue (valeur)","",T1619),'Prépa marge'!C1620)</f>
        <v>LOCATION</v>
      </c>
      <c r="U1620" s="23" t="str">
        <f t="shared" si="917"/>
        <v/>
      </c>
      <c r="V1620" t="str">
        <f>IF(U1620="","",IF(U1620="CA HT",SUMIF('[3]Correpondance  PREPA MARG'!A:A,'Prépa marge'!T1620,'[3]Correpondance  PREPA MARG'!CO:CO),""))</f>
        <v/>
      </c>
      <c r="W1620" t="str">
        <f t="shared" si="912"/>
        <v/>
      </c>
      <c r="X1620" t="str">
        <f>IF(U1620="","",IF(AND(U1620="Marge ABACO (valeur)",X1614=""),SUMIF('[3]Correpondance  PREPA MARG'!A:A,'Prépa marge'!T1620,'[3]Correpondance  PREPA MARG'!DB:DB),""))</f>
        <v/>
      </c>
      <c r="Y1620" t="str">
        <f>IF(U1620="","",IF(U1620="Frais accessoires",SUMIF('[3]Correpondance  PREPA MARG'!A:A,'Prépa marge'!T1620,'[3]Correpondance  PREPA MARG'!AO:AO),""))</f>
        <v/>
      </c>
      <c r="Z1620" t="str">
        <f>IF(U1620="","",IF(U1620="Cotisation Centrale",SUMIF('[3]Correpondance  PREPA MARG'!A:A,'Prépa marge'!T1620,'[3]Correpondance  PREPA MARG'!BO:BO),""))</f>
        <v/>
      </c>
      <c r="AA1620" t="str">
        <f>IF(U1620="","",IF(U1620="CA HT REEL",SUMIF('[3]Correpondance  PREPA MARG'!A:A,'Prépa marge'!T1620,'[3]Correpondance  PREPA MARG'!AB:AB),""))</f>
        <v/>
      </c>
      <c r="AB1620" t="str">
        <f>IF(U1620="","",IF(U1620="CAMV REEL",SUMIF('[3]Correpondance  PREPA MARG'!A:A,'Prépa marge'!T1620,'[3]Correpondance  PREPA MARG'!BB:BB),""))</f>
        <v/>
      </c>
      <c r="AC1620" t="str">
        <f>IF(U1620="","",IF(U1620="démarque connue (valeur)",SUMIF('[3]Correpondance  PREPA MARG'!A:A,'Prépa marge'!T1620,'[3]Correpondance  PREPA MARG'!DO:DO),""))</f>
        <v/>
      </c>
      <c r="AD1620" s="2" t="str">
        <f t="shared" si="915"/>
        <v/>
      </c>
      <c r="AF1620" t="s">
        <v>20</v>
      </c>
    </row>
    <row r="1621" spans="1:32">
      <c r="A1621" s="23"/>
      <c r="B1621" s="23"/>
      <c r="C1621" s="23"/>
      <c r="D1621" s="23"/>
      <c r="E1621" s="23"/>
      <c r="F1621" s="23"/>
      <c r="G1621" s="23"/>
      <c r="H1621" s="23"/>
      <c r="I1621" s="23"/>
      <c r="J1621" s="23"/>
      <c r="K1621" s="23"/>
      <c r="L1621" s="23"/>
      <c r="M1621" s="23"/>
      <c r="N1621" s="23"/>
      <c r="O1621" s="23"/>
      <c r="P1621" s="23"/>
      <c r="Q1621" s="23"/>
      <c r="R1621" s="29" t="s">
        <v>20</v>
      </c>
      <c r="S1621" s="23"/>
      <c r="T1621" s="23" t="str">
        <f>IF(COUNTIF('[3]Correpondance  PREPA MARG'!A:A,'Prépa marge'!C1621)=0,IF(U1620="démarque connue (valeur)","",T1620),'Prépa marge'!C1621)</f>
        <v>LOCATION</v>
      </c>
      <c r="U1621" s="23" t="str">
        <f t="shared" si="917"/>
        <v/>
      </c>
      <c r="V1621" t="str">
        <f>IF(U1621="","",IF(U1621="CA HT",SUMIF('[3]Correpondance  PREPA MARG'!A:A,'Prépa marge'!T1621,'[3]Correpondance  PREPA MARG'!CO:CO),""))</f>
        <v/>
      </c>
      <c r="W1621" t="str">
        <f t="shared" si="912"/>
        <v/>
      </c>
      <c r="X1621" t="str">
        <f>IF(U1621="","",IF(AND(U1621="Marge ABACO (valeur)",X1615=""),SUMIF('[3]Correpondance  PREPA MARG'!A:A,'Prépa marge'!T1621,'[3]Correpondance  PREPA MARG'!DB:DB),""))</f>
        <v/>
      </c>
      <c r="Y1621" t="str">
        <f>IF(U1621="","",IF(U1621="Frais accessoires",SUMIF('[3]Correpondance  PREPA MARG'!A:A,'Prépa marge'!T1621,'[3]Correpondance  PREPA MARG'!AO:AO),""))</f>
        <v/>
      </c>
      <c r="Z1621" t="str">
        <f>IF(U1621="","",IF(U1621="Cotisation Centrale",SUMIF('[3]Correpondance  PREPA MARG'!A:A,'Prépa marge'!T1621,'[3]Correpondance  PREPA MARG'!BO:BO),""))</f>
        <v/>
      </c>
      <c r="AA1621" t="str">
        <f>IF(U1621="","",IF(U1621="CA HT REEL",SUMIF('[3]Correpondance  PREPA MARG'!A:A,'Prépa marge'!T1621,'[3]Correpondance  PREPA MARG'!AB:AB),""))</f>
        <v/>
      </c>
      <c r="AB1621" t="str">
        <f>IF(U1621="","",IF(U1621="CAMV REEL",SUMIF('[3]Correpondance  PREPA MARG'!A:A,'Prépa marge'!T1621,'[3]Correpondance  PREPA MARG'!BB:BB),""))</f>
        <v/>
      </c>
      <c r="AC1621" t="str">
        <f>IF(U1621="","",IF(U1621="démarque connue (valeur)",SUMIF('[3]Correpondance  PREPA MARG'!A:A,'Prépa marge'!T1621,'[3]Correpondance  PREPA MARG'!DO:DO),""))</f>
        <v/>
      </c>
      <c r="AD1621" s="2" t="str">
        <f t="shared" si="915"/>
        <v/>
      </c>
      <c r="AF1621" t="s">
        <v>20</v>
      </c>
    </row>
    <row r="1622" spans="1:32">
      <c r="A1622" s="23"/>
      <c r="B1622" s="23"/>
      <c r="C1622" s="75" t="s">
        <v>28</v>
      </c>
      <c r="D1622" s="76" t="str">
        <f t="shared" ref="D1622:L1622" si="922">IF(D1642="ABACO","       NA",D1614-D1620)</f>
        <v xml:space="preserve">       NA</v>
      </c>
      <c r="E1622" s="76" t="str">
        <f t="shared" si="922"/>
        <v xml:space="preserve">       NA</v>
      </c>
      <c r="F1622" s="76" t="str">
        <f t="shared" si="922"/>
        <v xml:space="preserve">       NA</v>
      </c>
      <c r="G1622" s="76" t="str">
        <f t="shared" si="922"/>
        <v xml:space="preserve">       NA</v>
      </c>
      <c r="H1622" s="76" t="str">
        <f t="shared" si="922"/>
        <v xml:space="preserve">       NA</v>
      </c>
      <c r="I1622" s="76" t="str">
        <f t="shared" si="922"/>
        <v xml:space="preserve">       NA</v>
      </c>
      <c r="J1622" s="76" t="str">
        <f t="shared" si="922"/>
        <v xml:space="preserve">       NA</v>
      </c>
      <c r="K1622" s="76" t="str">
        <f t="shared" si="922"/>
        <v xml:space="preserve">       NA</v>
      </c>
      <c r="L1622" s="76" t="str">
        <f t="shared" si="922"/>
        <v xml:space="preserve">       NA</v>
      </c>
      <c r="M1622" s="76" t="str">
        <f>IF(M1642="ABACO","       NA",M1614-M1620)</f>
        <v xml:space="preserve">       NA</v>
      </c>
      <c r="N1622" s="76" t="str">
        <f>IF(N1642="ABACO","       NA",N1614-N1620)</f>
        <v xml:space="preserve">       NA</v>
      </c>
      <c r="O1622" s="76">
        <f>IF(O1642="ABACO","       NA",O1614-O1620)</f>
        <v>0</v>
      </c>
      <c r="P1622" s="76">
        <f>IF(P1642="ABACO","       NA",P1614-P1620)</f>
        <v>0</v>
      </c>
      <c r="Q1622" s="23"/>
      <c r="R1622" s="77" t="s">
        <v>20</v>
      </c>
      <c r="S1622" s="23"/>
      <c r="T1622" s="23" t="str">
        <f>IF(COUNTIF('[3]Correpondance  PREPA MARG'!A:A,'Prépa marge'!C1622)=0,IF(U1621="démarque connue (valeur)","",T1621),'Prépa marge'!C1622)</f>
        <v>LOCATION</v>
      </c>
      <c r="U1622" s="23" t="str">
        <f t="shared" si="917"/>
        <v/>
      </c>
      <c r="V1622" t="str">
        <f>IF(U1622="","",IF(U1622="CA HT",SUMIF('[3]Correpondance  PREPA MARG'!A:A,'Prépa marge'!T1622,'[3]Correpondance  PREPA MARG'!CO:CO),""))</f>
        <v/>
      </c>
      <c r="W1622" t="str">
        <f t="shared" si="912"/>
        <v/>
      </c>
      <c r="X1622" t="str">
        <f>IF(U1622="","",IF(AND(U1622="Marge ABACO (valeur)",X1616=""),SUMIF('[3]Correpondance  PREPA MARG'!A:A,'Prépa marge'!T1622,'[3]Correpondance  PREPA MARG'!DB:DB),""))</f>
        <v/>
      </c>
      <c r="Y1622" t="str">
        <f>IF(U1622="","",IF(U1622="Frais accessoires",SUMIF('[3]Correpondance  PREPA MARG'!A:A,'Prépa marge'!T1622,'[3]Correpondance  PREPA MARG'!AO:AO),""))</f>
        <v/>
      </c>
      <c r="Z1622" t="str">
        <f>IF(U1622="","",IF(U1622="Cotisation Centrale",SUMIF('[3]Correpondance  PREPA MARG'!A:A,'Prépa marge'!T1622,'[3]Correpondance  PREPA MARG'!BO:BO),""))</f>
        <v/>
      </c>
      <c r="AA1622" t="str">
        <f>IF(U1622="","",IF(U1622="CA HT REEL",SUMIF('[3]Correpondance  PREPA MARG'!A:A,'Prépa marge'!T1622,'[3]Correpondance  PREPA MARG'!AB:AB),""))</f>
        <v/>
      </c>
      <c r="AB1622" t="str">
        <f>IF(U1622="","",IF(U1622="CAMV REEL",SUMIF('[3]Correpondance  PREPA MARG'!A:A,'Prépa marge'!T1622,'[3]Correpondance  PREPA MARG'!BB:BB),""))</f>
        <v/>
      </c>
      <c r="AC1622" t="str">
        <f>IF(U1622="","",IF(U1622="démarque connue (valeur)",SUMIF('[3]Correpondance  PREPA MARG'!A:A,'Prépa marge'!T1622,'[3]Correpondance  PREPA MARG'!DO:DO),""))</f>
        <v/>
      </c>
      <c r="AD1622" s="2" t="str">
        <f t="shared" si="915"/>
        <v/>
      </c>
      <c r="AF1622" t="s">
        <v>20</v>
      </c>
    </row>
    <row r="1623" spans="1:32">
      <c r="A1623" s="23"/>
      <c r="B1623" s="23"/>
      <c r="C1623" s="23"/>
      <c r="D1623" s="23"/>
      <c r="E1623" s="23"/>
      <c r="F1623" s="23"/>
      <c r="G1623" s="23"/>
      <c r="H1623" s="23"/>
      <c r="I1623" s="23"/>
      <c r="J1623" s="23"/>
      <c r="K1623" s="23"/>
      <c r="L1623" s="23"/>
      <c r="M1623" s="23"/>
      <c r="N1623" s="23"/>
      <c r="O1623" s="23"/>
      <c r="P1623" s="23"/>
      <c r="Q1623" s="23"/>
      <c r="R1623" s="29" t="s">
        <v>20</v>
      </c>
      <c r="S1623" s="23"/>
      <c r="T1623" s="23" t="str">
        <f>IF(COUNTIF('[3]Correpondance  PREPA MARG'!A:A,'Prépa marge'!C1623)=0,IF(U1622="démarque connue (valeur)","",T1622),'Prépa marge'!C1623)</f>
        <v>LOCATION</v>
      </c>
      <c r="U1623" s="23" t="str">
        <f t="shared" si="917"/>
        <v/>
      </c>
      <c r="V1623" t="str">
        <f>IF(U1623="","",IF(U1623="CA HT",SUMIF('[3]Correpondance  PREPA MARG'!A:A,'Prépa marge'!T1623,'[3]Correpondance  PREPA MARG'!CO:CO),""))</f>
        <v/>
      </c>
      <c r="W1623" t="str">
        <f t="shared" si="912"/>
        <v/>
      </c>
      <c r="X1623" t="str">
        <f>IF(U1623="","",IF(AND(U1623="Marge ABACO (valeur)",X1617=""),SUMIF('[3]Correpondance  PREPA MARG'!A:A,'Prépa marge'!T1623,'[3]Correpondance  PREPA MARG'!DB:DB),""))</f>
        <v/>
      </c>
      <c r="Y1623" t="str">
        <f>IF(U1623="","",IF(U1623="Frais accessoires",SUMIF('[3]Correpondance  PREPA MARG'!A:A,'Prépa marge'!T1623,'[3]Correpondance  PREPA MARG'!AO:AO),""))</f>
        <v/>
      </c>
      <c r="Z1623" t="str">
        <f>IF(U1623="","",IF(U1623="Cotisation Centrale",SUMIF('[3]Correpondance  PREPA MARG'!A:A,'Prépa marge'!T1623,'[3]Correpondance  PREPA MARG'!BO:BO),""))</f>
        <v/>
      </c>
      <c r="AA1623" t="str">
        <f>IF(U1623="","",IF(U1623="CA HT REEL",SUMIF('[3]Correpondance  PREPA MARG'!A:A,'Prépa marge'!T1623,'[3]Correpondance  PREPA MARG'!AB:AB),""))</f>
        <v/>
      </c>
      <c r="AB1623" t="str">
        <f>IF(U1623="","",IF(U1623="CAMV REEL",SUMIF('[3]Correpondance  PREPA MARG'!A:A,'Prépa marge'!T1623,'[3]Correpondance  PREPA MARG'!BB:BB),""))</f>
        <v/>
      </c>
      <c r="AC1623" t="str">
        <f>IF(U1623="","",IF(U1623="démarque connue (valeur)",SUMIF('[3]Correpondance  PREPA MARG'!A:A,'Prépa marge'!T1623,'[3]Correpondance  PREPA MARG'!DO:DO),""))</f>
        <v/>
      </c>
      <c r="AD1623" s="2" t="str">
        <f t="shared" si="915"/>
        <v/>
      </c>
      <c r="AF1623" t="s">
        <v>20</v>
      </c>
    </row>
    <row r="1624" spans="1:32" ht="15.75" thickBot="1">
      <c r="A1624" s="23"/>
      <c r="B1624" s="23"/>
      <c r="C1624" s="30" t="s">
        <v>29</v>
      </c>
      <c r="D1624" s="31"/>
      <c r="E1624" s="31"/>
      <c r="F1624" s="31"/>
      <c r="G1624" s="31"/>
      <c r="H1624" s="31"/>
      <c r="I1624" s="31"/>
      <c r="J1624" s="31"/>
      <c r="K1624" s="31"/>
      <c r="L1624" s="31"/>
      <c r="M1624" s="31"/>
      <c r="N1624" s="31"/>
      <c r="O1624" s="31"/>
      <c r="P1624" s="32"/>
      <c r="Q1624" s="23"/>
      <c r="R1624" s="33" t="s">
        <v>20</v>
      </c>
      <c r="S1624" s="23"/>
      <c r="T1624" s="23" t="str">
        <f>IF(COUNTIF('[3]Correpondance  PREPA MARG'!A:A,'Prépa marge'!C1624)=0,IF(U1623="démarque connue (valeur)","",T1623),'Prépa marge'!C1624)</f>
        <v>LOCATION</v>
      </c>
      <c r="U1624" s="23" t="str">
        <f t="shared" si="917"/>
        <v/>
      </c>
      <c r="V1624" t="str">
        <f>IF(U1624="","",IF(U1624="CA HT",SUMIF('[3]Correpondance  PREPA MARG'!A:A,'Prépa marge'!T1624,'[3]Correpondance  PREPA MARG'!CO:CO),""))</f>
        <v/>
      </c>
      <c r="W1624" t="str">
        <f t="shared" si="912"/>
        <v/>
      </c>
      <c r="X1624" t="str">
        <f>IF(U1624="","",IF(AND(U1624="Marge ABACO (valeur)",X1618=""),SUMIF('[3]Correpondance  PREPA MARG'!A:A,'Prépa marge'!T1624,'[3]Correpondance  PREPA MARG'!DB:DB),""))</f>
        <v/>
      </c>
      <c r="Y1624" t="str">
        <f>IF(U1624="","",IF(U1624="Frais accessoires",SUMIF('[3]Correpondance  PREPA MARG'!A:A,'Prépa marge'!T1624,'[3]Correpondance  PREPA MARG'!AO:AO),""))</f>
        <v/>
      </c>
      <c r="Z1624" t="str">
        <f>IF(U1624="","",IF(U1624="Cotisation Centrale",SUMIF('[3]Correpondance  PREPA MARG'!A:A,'Prépa marge'!T1624,'[3]Correpondance  PREPA MARG'!BO:BO),""))</f>
        <v/>
      </c>
      <c r="AA1624" t="str">
        <f>IF(U1624="","",IF(U1624="CA HT REEL",SUMIF('[3]Correpondance  PREPA MARG'!A:A,'Prépa marge'!T1624,'[3]Correpondance  PREPA MARG'!AB:AB),""))</f>
        <v/>
      </c>
      <c r="AB1624" t="str">
        <f>IF(U1624="","",IF(U1624="CAMV REEL",SUMIF('[3]Correpondance  PREPA MARG'!A:A,'Prépa marge'!T1624,'[3]Correpondance  PREPA MARG'!BB:BB),""))</f>
        <v/>
      </c>
      <c r="AC1624" t="str">
        <f>IF(U1624="","",IF(U1624="démarque connue (valeur)",SUMIF('[3]Correpondance  PREPA MARG'!A:A,'Prépa marge'!T1624,'[3]Correpondance  PREPA MARG'!DO:DO),""))</f>
        <v/>
      </c>
      <c r="AD1624" s="2" t="str">
        <f t="shared" si="915"/>
        <v/>
      </c>
      <c r="AF1624" t="s">
        <v>20</v>
      </c>
    </row>
    <row r="1625" spans="1:32" ht="15.75" thickBot="1">
      <c r="A1625" s="23"/>
      <c r="B1625" s="23"/>
      <c r="C1625" s="54" t="s">
        <v>7</v>
      </c>
      <c r="D1625" s="78"/>
      <c r="E1625" s="79"/>
      <c r="F1625" s="79"/>
      <c r="G1625" s="79"/>
      <c r="H1625" s="79"/>
      <c r="I1625" s="79"/>
      <c r="J1625" s="79"/>
      <c r="K1625" s="79"/>
      <c r="L1625" s="79"/>
      <c r="M1625" s="79"/>
      <c r="N1625" s="79"/>
      <c r="O1625" s="80"/>
      <c r="P1625" s="44">
        <f>SUM(D1625:O1625)</f>
        <v>0</v>
      </c>
      <c r="Q1625" s="23"/>
      <c r="R1625" s="45" t="s">
        <v>20</v>
      </c>
      <c r="S1625" s="23"/>
      <c r="T1625" s="23" t="str">
        <f>IF(COUNTIF('[3]Correpondance  PREPA MARG'!A:A,'Prépa marge'!C1625)=0,IF(U1624="démarque connue (valeur)","",T1624),'Prépa marge'!C1625)</f>
        <v>LOCATION</v>
      </c>
      <c r="U1625" s="23" t="str">
        <f t="shared" si="917"/>
        <v>démarque connue (valeur)</v>
      </c>
      <c r="V1625" t="str">
        <f>IF(U1625="","",IF(U1625="CA HT",SUMIF('[3]Correpondance  PREPA MARG'!A:A,'Prépa marge'!T1625,'[3]Correpondance  PREPA MARG'!CO:CO),""))</f>
        <v/>
      </c>
      <c r="W1625" t="str">
        <f t="shared" si="912"/>
        <v/>
      </c>
      <c r="X1625" t="str">
        <f>IF(U1625="","",IF(AND(U1625="Marge ABACO (valeur)",X1619=""),SUMIF('[3]Correpondance  PREPA MARG'!A:A,'Prépa marge'!T1625,'[3]Correpondance  PREPA MARG'!DB:DB),""))</f>
        <v/>
      </c>
      <c r="Y1625" t="str">
        <f>IF(U1625="","",IF(U1625="Frais accessoires",SUMIF('[3]Correpondance  PREPA MARG'!A:A,'Prépa marge'!T1625,'[3]Correpondance  PREPA MARG'!AO:AO),""))</f>
        <v/>
      </c>
      <c r="Z1625" t="str">
        <f>IF(U1625="","",IF(U1625="Cotisation Centrale",SUMIF('[3]Correpondance  PREPA MARG'!A:A,'Prépa marge'!T1625,'[3]Correpondance  PREPA MARG'!BO:BO),""))</f>
        <v/>
      </c>
      <c r="AA1625" t="str">
        <f>IF(U1625="","",IF(U1625="CA HT REEL",SUMIF('[3]Correpondance  PREPA MARG'!A:A,'Prépa marge'!T1625,'[3]Correpondance  PREPA MARG'!AB:AB),""))</f>
        <v/>
      </c>
      <c r="AB1625" t="str">
        <f>IF(U1625="","",IF(U1625="CAMV REEL",SUMIF('[3]Correpondance  PREPA MARG'!A:A,'Prépa marge'!T1625,'[3]Correpondance  PREPA MARG'!BB:BB),""))</f>
        <v/>
      </c>
      <c r="AC1625">
        <f ca="1">IF(U1625="","",IF(U1625="démarque connue (valeur)",SUMIF('[3]Correpondance  PREPA MARG'!A:A,'Prépa marge'!T1625,'[3]Correpondance  PREPA MARG'!DO:DO),""))</f>
        <v>0</v>
      </c>
      <c r="AD1625" s="2" t="str">
        <f t="shared" ca="1" si="915"/>
        <v/>
      </c>
      <c r="AF1625" t="s">
        <v>20</v>
      </c>
    </row>
    <row r="1626" spans="1:32" ht="15.75" thickBot="1">
      <c r="A1626" s="23"/>
      <c r="B1626" s="23"/>
      <c r="C1626" s="59" t="s">
        <v>30</v>
      </c>
      <c r="D1626" s="81">
        <f t="shared" ref="D1626:L1626" si="923">IF(D1617=0,0,D1625/D1617)</f>
        <v>0</v>
      </c>
      <c r="E1626" s="81">
        <f t="shared" si="923"/>
        <v>0</v>
      </c>
      <c r="F1626" s="81">
        <f t="shared" si="923"/>
        <v>0</v>
      </c>
      <c r="G1626" s="81">
        <f t="shared" si="923"/>
        <v>0</v>
      </c>
      <c r="H1626" s="81">
        <f t="shared" si="923"/>
        <v>0</v>
      </c>
      <c r="I1626" s="81">
        <f t="shared" si="923"/>
        <v>0</v>
      </c>
      <c r="J1626" s="81">
        <f t="shared" si="923"/>
        <v>0</v>
      </c>
      <c r="K1626" s="81">
        <f t="shared" si="923"/>
        <v>0</v>
      </c>
      <c r="L1626" s="81">
        <f t="shared" si="923"/>
        <v>0</v>
      </c>
      <c r="M1626" s="81">
        <f>IF(M1617=0,0,M1625/M1617)</f>
        <v>0</v>
      </c>
      <c r="N1626" s="81">
        <f>IF(N1617=0,0,N1625/N1617)</f>
        <v>0</v>
      </c>
      <c r="O1626" s="81">
        <f>IF(O1617=0,0,O1625/O1617)</f>
        <v>0</v>
      </c>
      <c r="P1626" s="82">
        <f>IF(P1617=0,0,P1625/P1617)</f>
        <v>0</v>
      </c>
      <c r="Q1626" s="23"/>
      <c r="R1626" s="83" t="s">
        <v>20</v>
      </c>
      <c r="S1626" s="23"/>
      <c r="T1626" s="23" t="str">
        <f>IF(COUNTIF('[3]Correpondance  PREPA MARG'!A:A,'Prépa marge'!C1626)=0,IF(U1625="démarque connue (valeur)","",T1625),'Prépa marge'!C1626)</f>
        <v/>
      </c>
      <c r="U1626" s="23" t="str">
        <f t="shared" si="917"/>
        <v/>
      </c>
      <c r="V1626" t="str">
        <f>IF(U1626="","",IF(U1626="CA HT",SUMIF('[3]Correpondance  PREPA MARG'!A:A,'Prépa marge'!T1626,'[3]Correpondance  PREPA MARG'!CO:CO),""))</f>
        <v/>
      </c>
      <c r="W1626" t="str">
        <f t="shared" si="912"/>
        <v/>
      </c>
      <c r="X1626" t="str">
        <f>IF(U1626="","",IF(AND(U1626="Marge ABACO (valeur)",X1620=""),SUMIF('[3]Correpondance  PREPA MARG'!A:A,'Prépa marge'!T1626,'[3]Correpondance  PREPA MARG'!DB:DB),""))</f>
        <v/>
      </c>
      <c r="Y1626" t="str">
        <f>IF(U1626="","",IF(U1626="Frais accessoires",SUMIF('[3]Correpondance  PREPA MARG'!A:A,'Prépa marge'!T1626,'[3]Correpondance  PREPA MARG'!AO:AO),""))</f>
        <v/>
      </c>
      <c r="Z1626" t="str">
        <f>IF(U1626="","",IF(U1626="Cotisation Centrale",SUMIF('[3]Correpondance  PREPA MARG'!A:A,'Prépa marge'!T1626,'[3]Correpondance  PREPA MARG'!BO:BO),""))</f>
        <v/>
      </c>
      <c r="AA1626" t="str">
        <f>IF(U1626="","",IF(U1626="CA HT REEL",SUMIF('[3]Correpondance  PREPA MARG'!A:A,'Prépa marge'!T1626,'[3]Correpondance  PREPA MARG'!AB:AB),""))</f>
        <v/>
      </c>
      <c r="AB1626" t="str">
        <f>IF(U1626="","",IF(U1626="CAMV REEL",SUMIF('[3]Correpondance  PREPA MARG'!A:A,'Prépa marge'!T1626,'[3]Correpondance  PREPA MARG'!BB:BB),""))</f>
        <v/>
      </c>
      <c r="AC1626" t="str">
        <f>IF(U1626="","",IF(U1626="démarque connue (valeur)",SUMIF('[3]Correpondance  PREPA MARG'!A:A,'Prépa marge'!T1626,'[3]Correpondance  PREPA MARG'!DO:DO),""))</f>
        <v/>
      </c>
      <c r="AD1626" s="2" t="str">
        <f t="shared" si="915"/>
        <v/>
      </c>
      <c r="AF1626" t="s">
        <v>20</v>
      </c>
    </row>
    <row r="1627" spans="1:32" ht="15.75" thickBot="1">
      <c r="A1627" s="23"/>
      <c r="B1627" s="23"/>
      <c r="C1627" s="84" t="s">
        <v>31</v>
      </c>
      <c r="D1627" s="85"/>
      <c r="E1627" s="86"/>
      <c r="F1627" s="86"/>
      <c r="G1627" s="86"/>
      <c r="H1627" s="86"/>
      <c r="I1627" s="86"/>
      <c r="J1627" s="86"/>
      <c r="K1627" s="86"/>
      <c r="L1627" s="86"/>
      <c r="M1627" s="86"/>
      <c r="N1627" s="86"/>
      <c r="O1627" s="87"/>
      <c r="P1627" s="88">
        <f>IF(P1617&lt;&gt;0,P1628/P1617,0)</f>
        <v>0</v>
      </c>
      <c r="Q1627" s="23"/>
      <c r="R1627" s="83" t="s">
        <v>20</v>
      </c>
      <c r="S1627" s="23"/>
      <c r="T1627" s="23" t="str">
        <f>IF(COUNTIF('[3]Correpondance  PREPA MARG'!A:A,'Prépa marge'!C1627)=0,IF(U1626="démarque connue (valeur)","",T1626),'Prépa marge'!C1627)</f>
        <v/>
      </c>
      <c r="U1627" s="23" t="str">
        <f t="shared" si="917"/>
        <v/>
      </c>
      <c r="V1627" t="str">
        <f>IF(U1627="","",IF(U1627="CA HT",SUMIF('[3]Correpondance  PREPA MARG'!A:A,'Prépa marge'!T1627,'[3]Correpondance  PREPA MARG'!CO:CO),""))</f>
        <v/>
      </c>
      <c r="W1627" t="str">
        <f t="shared" si="912"/>
        <v/>
      </c>
      <c r="X1627" t="str">
        <f>IF(U1627="","",IF(AND(U1627="Marge ABACO (valeur)",X1621=""),SUMIF('[3]Correpondance  PREPA MARG'!A:A,'Prépa marge'!T1627,'[3]Correpondance  PREPA MARG'!DB:DB),""))</f>
        <v/>
      </c>
      <c r="Y1627" t="str">
        <f>IF(U1627="","",IF(U1627="Frais accessoires",SUMIF('[3]Correpondance  PREPA MARG'!A:A,'Prépa marge'!T1627,'[3]Correpondance  PREPA MARG'!AO:AO),""))</f>
        <v/>
      </c>
      <c r="Z1627" t="str">
        <f>IF(U1627="","",IF(U1627="Cotisation Centrale",SUMIF('[3]Correpondance  PREPA MARG'!A:A,'Prépa marge'!T1627,'[3]Correpondance  PREPA MARG'!BO:BO),""))</f>
        <v/>
      </c>
      <c r="AA1627" t="str">
        <f>IF(U1627="","",IF(U1627="CA HT REEL",SUMIF('[3]Correpondance  PREPA MARG'!A:A,'Prépa marge'!T1627,'[3]Correpondance  PREPA MARG'!AB:AB),""))</f>
        <v/>
      </c>
      <c r="AB1627" t="str">
        <f>IF(U1627="","",IF(U1627="CAMV REEL",SUMIF('[3]Correpondance  PREPA MARG'!A:A,'Prépa marge'!T1627,'[3]Correpondance  PREPA MARG'!BB:BB),""))</f>
        <v/>
      </c>
      <c r="AC1627" t="str">
        <f>IF(U1627="","",IF(U1627="démarque connue (valeur)",SUMIF('[3]Correpondance  PREPA MARG'!A:A,'Prépa marge'!T1627,'[3]Correpondance  PREPA MARG'!DO:DO),""))</f>
        <v/>
      </c>
      <c r="AD1627" s="2" t="str">
        <f t="shared" si="915"/>
        <v/>
      </c>
      <c r="AF1627" t="s">
        <v>20</v>
      </c>
    </row>
    <row r="1628" spans="1:32" ht="15.75" thickBot="1">
      <c r="A1628" s="23"/>
      <c r="B1628" s="23"/>
      <c r="C1628" s="89" t="s">
        <v>32</v>
      </c>
      <c r="D1628" s="47">
        <f t="shared" ref="D1628:L1628" si="924">D1617*D1627</f>
        <v>0</v>
      </c>
      <c r="E1628" s="47">
        <f t="shared" si="924"/>
        <v>0</v>
      </c>
      <c r="F1628" s="47">
        <f t="shared" si="924"/>
        <v>0</v>
      </c>
      <c r="G1628" s="47">
        <f t="shared" si="924"/>
        <v>0</v>
      </c>
      <c r="H1628" s="47">
        <f t="shared" si="924"/>
        <v>0</v>
      </c>
      <c r="I1628" s="47">
        <f t="shared" si="924"/>
        <v>0</v>
      </c>
      <c r="J1628" s="47">
        <f t="shared" si="924"/>
        <v>0</v>
      </c>
      <c r="K1628" s="47">
        <f t="shared" si="924"/>
        <v>0</v>
      </c>
      <c r="L1628" s="47">
        <f t="shared" si="924"/>
        <v>0</v>
      </c>
      <c r="M1628" s="47">
        <f>M1617*M1627</f>
        <v>0</v>
      </c>
      <c r="N1628" s="47">
        <f>N1617*N1627</f>
        <v>0</v>
      </c>
      <c r="O1628" s="47">
        <f>O1617*O1627</f>
        <v>0</v>
      </c>
      <c r="P1628" s="90">
        <f>SUM(D1628:O1628)</f>
        <v>0</v>
      </c>
      <c r="Q1628" s="23"/>
      <c r="R1628" s="91" t="s">
        <v>20</v>
      </c>
      <c r="S1628" s="92"/>
      <c r="T1628" s="23" t="str">
        <f>IF(COUNTIF('[3]Correpondance  PREPA MARG'!A:A,'Prépa marge'!C1628)=0,IF(U1627="démarque connue (valeur)","",T1627),'Prépa marge'!C1628)</f>
        <v/>
      </c>
      <c r="U1628" s="23" t="str">
        <f t="shared" si="917"/>
        <v/>
      </c>
      <c r="V1628" t="str">
        <f>IF(U1628="","",IF(U1628="CA HT",SUMIF('[3]Correpondance  PREPA MARG'!A:A,'Prépa marge'!T1628,'[3]Correpondance  PREPA MARG'!CO:CO),""))</f>
        <v/>
      </c>
      <c r="W1628" t="str">
        <f t="shared" si="912"/>
        <v/>
      </c>
      <c r="X1628" t="str">
        <f>IF(U1628="","",IF(AND(U1628="Marge ABACO (valeur)",X1622=""),SUMIF('[3]Correpondance  PREPA MARG'!A:A,'Prépa marge'!T1628,'[3]Correpondance  PREPA MARG'!DB:DB),""))</f>
        <v/>
      </c>
      <c r="Y1628" t="str">
        <f>IF(U1628="","",IF(U1628="Frais accessoires",SUMIF('[3]Correpondance  PREPA MARG'!A:A,'Prépa marge'!T1628,'[3]Correpondance  PREPA MARG'!AO:AO),""))</f>
        <v/>
      </c>
      <c r="Z1628" t="str">
        <f>IF(U1628="","",IF(U1628="Cotisation Centrale",SUMIF('[3]Correpondance  PREPA MARG'!A:A,'Prépa marge'!T1628,'[3]Correpondance  PREPA MARG'!BO:BO),""))</f>
        <v/>
      </c>
      <c r="AA1628" t="str">
        <f>IF(U1628="","",IF(U1628="CA HT REEL",SUMIF('[3]Correpondance  PREPA MARG'!A:A,'Prépa marge'!T1628,'[3]Correpondance  PREPA MARG'!AB:AB),""))</f>
        <v/>
      </c>
      <c r="AB1628" t="str">
        <f>IF(U1628="","",IF(U1628="CAMV REEL",SUMIF('[3]Correpondance  PREPA MARG'!A:A,'Prépa marge'!T1628,'[3]Correpondance  PREPA MARG'!BB:BB),""))</f>
        <v/>
      </c>
      <c r="AC1628" t="str">
        <f>IF(U1628="","",IF(U1628="démarque connue (valeur)",SUMIF('[3]Correpondance  PREPA MARG'!A:A,'Prépa marge'!T1628,'[3]Correpondance  PREPA MARG'!DO:DO),""))</f>
        <v/>
      </c>
      <c r="AD1628" s="2" t="str">
        <f t="shared" si="915"/>
        <v/>
      </c>
      <c r="AF1628" t="s">
        <v>20</v>
      </c>
    </row>
    <row r="1629" spans="1:32" ht="15.75" thickBot="1">
      <c r="A1629" s="23"/>
      <c r="B1629" s="23"/>
      <c r="C1629" s="84" t="s">
        <v>33</v>
      </c>
      <c r="D1629" s="93"/>
      <c r="E1629" s="94"/>
      <c r="F1629" s="94"/>
      <c r="G1629" s="94"/>
      <c r="H1629" s="94"/>
      <c r="I1629" s="94"/>
      <c r="J1629" s="94"/>
      <c r="K1629" s="94"/>
      <c r="L1629" s="94"/>
      <c r="M1629" s="94">
        <f>IF(M1642="REEL",-(SUM(D1617:M1617)-SUM(D1618:M1618)-SUM(D1609:M1609)-SUM(D1610:M1610)-(SUM(D1613:M1613)-SUM(D1625:M1625)-SUM(D1628:M1628)-SUM(D1629:L1629)-SUM(D1631:M1631))),0)</f>
        <v>0</v>
      </c>
      <c r="N1629" s="94">
        <f>IF(N1642="REEL",-(SUM(E1617:N1617)-SUM(E1618:N1618)-SUM(E1609:N1609)-SUM(E1610:N1610)-(SUM(E1613:N1613)-SUM(E1625:N1625)-SUM(E1628:N1628)-SUM(E1629:M1629)-SUM(E1631:N1631))),0)</f>
        <v>0</v>
      </c>
      <c r="O1629" s="95"/>
      <c r="P1629" s="96">
        <f>SUM(D1629:O1629)</f>
        <v>0</v>
      </c>
      <c r="Q1629" s="23"/>
      <c r="R1629" s="91" t="s">
        <v>20</v>
      </c>
      <c r="S1629" s="92"/>
      <c r="T1629" s="23" t="str">
        <f>IF(COUNTIF('[3]Correpondance  PREPA MARG'!A:A,'Prépa marge'!C1629)=0,IF(U1628="démarque connue (valeur)","",T1628),'Prépa marge'!C1629)</f>
        <v/>
      </c>
      <c r="U1629" s="23" t="str">
        <f t="shared" si="917"/>
        <v/>
      </c>
      <c r="V1629" t="str">
        <f>IF(U1629="","",IF(U1629="CA HT",SUMIF('[3]Correpondance  PREPA MARG'!A:A,'Prépa marge'!T1629,'[3]Correpondance  PREPA MARG'!CO:CO),""))</f>
        <v/>
      </c>
      <c r="W1629" t="str">
        <f t="shared" si="912"/>
        <v/>
      </c>
      <c r="X1629" t="str">
        <f>IF(U1629="","",IF(AND(U1629="Marge ABACO (valeur)",X1623=""),SUMIF('[3]Correpondance  PREPA MARG'!A:A,'Prépa marge'!T1629,'[3]Correpondance  PREPA MARG'!DB:DB),""))</f>
        <v/>
      </c>
      <c r="Y1629" t="str">
        <f>IF(U1629="","",IF(U1629="Frais accessoires",SUMIF('[3]Correpondance  PREPA MARG'!A:A,'Prépa marge'!T1629,'[3]Correpondance  PREPA MARG'!AO:AO),""))</f>
        <v/>
      </c>
      <c r="Z1629" t="str">
        <f>IF(U1629="","",IF(U1629="Cotisation Centrale",SUMIF('[3]Correpondance  PREPA MARG'!A:A,'Prépa marge'!T1629,'[3]Correpondance  PREPA MARG'!BO:BO),""))</f>
        <v/>
      </c>
      <c r="AA1629" t="str">
        <f>IF(U1629="","",IF(U1629="CA HT REEL",SUMIF('[3]Correpondance  PREPA MARG'!A:A,'Prépa marge'!T1629,'[3]Correpondance  PREPA MARG'!AB:AB),""))</f>
        <v/>
      </c>
      <c r="AB1629" t="str">
        <f>IF(U1629="","",IF(U1629="CAMV REEL",SUMIF('[3]Correpondance  PREPA MARG'!A:A,'Prépa marge'!T1629,'[3]Correpondance  PREPA MARG'!BB:BB),""))</f>
        <v/>
      </c>
      <c r="AC1629" t="str">
        <f>IF(U1629="","",IF(U1629="démarque connue (valeur)",SUMIF('[3]Correpondance  PREPA MARG'!A:A,'Prépa marge'!T1629,'[3]Correpondance  PREPA MARG'!DO:DO),""))</f>
        <v/>
      </c>
      <c r="AD1629" s="2" t="str">
        <f t="shared" si="915"/>
        <v/>
      </c>
      <c r="AF1629" t="s">
        <v>20</v>
      </c>
    </row>
    <row r="1630" spans="1:32">
      <c r="A1630" s="23"/>
      <c r="B1630" s="23"/>
      <c r="C1630" s="59" t="s">
        <v>34</v>
      </c>
      <c r="D1630" s="81">
        <f t="shared" ref="D1630:L1630" si="925">IF(D1617&lt;&gt;0,D1629/D1617,0)</f>
        <v>0</v>
      </c>
      <c r="E1630" s="81">
        <f t="shared" si="925"/>
        <v>0</v>
      </c>
      <c r="F1630" s="81">
        <f t="shared" si="925"/>
        <v>0</v>
      </c>
      <c r="G1630" s="81">
        <f t="shared" si="925"/>
        <v>0</v>
      </c>
      <c r="H1630" s="81">
        <f t="shared" si="925"/>
        <v>0</v>
      </c>
      <c r="I1630" s="81">
        <f t="shared" si="925"/>
        <v>0</v>
      </c>
      <c r="J1630" s="81">
        <f t="shared" si="925"/>
        <v>0</v>
      </c>
      <c r="K1630" s="81">
        <f t="shared" si="925"/>
        <v>0</v>
      </c>
      <c r="L1630" s="81">
        <f t="shared" si="925"/>
        <v>0</v>
      </c>
      <c r="M1630" s="81">
        <f>IF(M1617&lt;&gt;0,M1629/M1617,0)</f>
        <v>0</v>
      </c>
      <c r="N1630" s="81">
        <f>IF(N1617&lt;&gt;0,N1629/N1617,0)</f>
        <v>0</v>
      </c>
      <c r="O1630" s="81">
        <f>IF(O1617&lt;&gt;0,O1629/O1617,0)</f>
        <v>0</v>
      </c>
      <c r="P1630" s="82">
        <f>IF(P1617&lt;&gt;0,P1629/P1617,0)</f>
        <v>0</v>
      </c>
      <c r="Q1630" s="23"/>
      <c r="R1630" s="83" t="s">
        <v>20</v>
      </c>
      <c r="S1630" s="97"/>
      <c r="T1630" s="23" t="str">
        <f>IF(COUNTIF('[3]Correpondance  PREPA MARG'!A:A,'Prépa marge'!C1630)=0,IF(U1629="démarque connue (valeur)","",T1629),'Prépa marge'!C1630)</f>
        <v/>
      </c>
      <c r="U1630" s="23" t="str">
        <f t="shared" si="917"/>
        <v/>
      </c>
      <c r="V1630" t="str">
        <f>IF(U1630="","",IF(U1630="CA HT",SUMIF('[3]Correpondance  PREPA MARG'!A:A,'Prépa marge'!T1630,'[3]Correpondance  PREPA MARG'!CO:CO),""))</f>
        <v/>
      </c>
      <c r="W1630" t="str">
        <f t="shared" si="912"/>
        <v/>
      </c>
      <c r="X1630" t="str">
        <f>IF(U1630="","",IF(AND(U1630="Marge ABACO (valeur)",X1624=""),SUMIF('[3]Correpondance  PREPA MARG'!A:A,'Prépa marge'!T1630,'[3]Correpondance  PREPA MARG'!DB:DB),""))</f>
        <v/>
      </c>
      <c r="Y1630" t="str">
        <f>IF(U1630="","",IF(U1630="Frais accessoires",SUMIF('[3]Correpondance  PREPA MARG'!A:A,'Prépa marge'!T1630,'[3]Correpondance  PREPA MARG'!AO:AO),""))</f>
        <v/>
      </c>
      <c r="Z1630" t="str">
        <f>IF(U1630="","",IF(U1630="Cotisation Centrale",SUMIF('[3]Correpondance  PREPA MARG'!A:A,'Prépa marge'!T1630,'[3]Correpondance  PREPA MARG'!BO:BO),""))</f>
        <v/>
      </c>
      <c r="AA1630" t="str">
        <f>IF(U1630="","",IF(U1630="CA HT REEL",SUMIF('[3]Correpondance  PREPA MARG'!A:A,'Prépa marge'!T1630,'[3]Correpondance  PREPA MARG'!AB:AB),""))</f>
        <v/>
      </c>
      <c r="AB1630" t="str">
        <f>IF(U1630="","",IF(U1630="CAMV REEL",SUMIF('[3]Correpondance  PREPA MARG'!A:A,'Prépa marge'!T1630,'[3]Correpondance  PREPA MARG'!BB:BB),""))</f>
        <v/>
      </c>
      <c r="AC1630" t="str">
        <f>IF(U1630="","",IF(U1630="démarque connue (valeur)",SUMIF('[3]Correpondance  PREPA MARG'!A:A,'Prépa marge'!T1630,'[3]Correpondance  PREPA MARG'!DO:DO),""))</f>
        <v/>
      </c>
      <c r="AD1630" s="2" t="str">
        <f t="shared" si="915"/>
        <v/>
      </c>
      <c r="AF1630" t="s">
        <v>20</v>
      </c>
    </row>
    <row r="1631" spans="1:32">
      <c r="A1631" s="23"/>
      <c r="B1631" s="23"/>
      <c r="C1631" s="59" t="s">
        <v>35</v>
      </c>
      <c r="D1631" s="98">
        <f>D1605-D1617</f>
        <v>0</v>
      </c>
      <c r="E1631" s="98">
        <f>E1605-E1617</f>
        <v>0</v>
      </c>
      <c r="F1631" s="98">
        <f>F1605-F1617</f>
        <v>0</v>
      </c>
      <c r="G1631" s="98">
        <f t="shared" ref="G1631:L1631" si="926">G1605-G1617</f>
        <v>0</v>
      </c>
      <c r="H1631" s="98">
        <f t="shared" si="926"/>
        <v>0</v>
      </c>
      <c r="I1631" s="98">
        <f t="shared" si="926"/>
        <v>0</v>
      </c>
      <c r="J1631" s="98">
        <f t="shared" si="926"/>
        <v>0</v>
      </c>
      <c r="K1631" s="98">
        <f t="shared" si="926"/>
        <v>0</v>
      </c>
      <c r="L1631" s="98">
        <f t="shared" si="926"/>
        <v>0</v>
      </c>
      <c r="M1631" s="98">
        <f>M1605-M1617</f>
        <v>0</v>
      </c>
      <c r="N1631" s="98">
        <f>N1605-N1617</f>
        <v>0</v>
      </c>
      <c r="O1631" s="98">
        <f>O1605-O1617</f>
        <v>0</v>
      </c>
      <c r="P1631" s="74">
        <f>SUM(D1631:O1631)</f>
        <v>0</v>
      </c>
      <c r="Q1631" s="23"/>
      <c r="R1631" s="57" t="s">
        <v>20</v>
      </c>
      <c r="S1631" s="92"/>
      <c r="T1631" s="23" t="str">
        <f>IF(COUNTIF('[3]Correpondance  PREPA MARG'!A:A,'Prépa marge'!C1631)=0,IF(U1630="démarque connue (valeur)","",T1630),'Prépa marge'!C1631)</f>
        <v/>
      </c>
      <c r="U1631" s="23" t="str">
        <f t="shared" si="917"/>
        <v/>
      </c>
      <c r="V1631" t="str">
        <f>IF(U1631="","",IF(U1631="CA HT",SUMIF('[3]Correpondance  PREPA MARG'!A:A,'Prépa marge'!T1631,'[3]Correpondance  PREPA MARG'!CO:CO),""))</f>
        <v/>
      </c>
      <c r="W1631" t="str">
        <f t="shared" si="912"/>
        <v/>
      </c>
      <c r="X1631" t="str">
        <f>IF(U1631="","",IF(AND(U1631="Marge ABACO (valeur)",X1625=""),SUMIF('[3]Correpondance  PREPA MARG'!A:A,'Prépa marge'!T1631,'[3]Correpondance  PREPA MARG'!DB:DB),""))</f>
        <v/>
      </c>
      <c r="Y1631" t="str">
        <f>IF(U1631="","",IF(U1631="Frais accessoires",SUMIF('[3]Correpondance  PREPA MARG'!A:A,'Prépa marge'!T1631,'[3]Correpondance  PREPA MARG'!AO:AO),""))</f>
        <v/>
      </c>
      <c r="Z1631" t="str">
        <f>IF(U1631="","",IF(U1631="Cotisation Centrale",SUMIF('[3]Correpondance  PREPA MARG'!A:A,'Prépa marge'!T1631,'[3]Correpondance  PREPA MARG'!BO:BO),""))</f>
        <v/>
      </c>
      <c r="AA1631" t="str">
        <f>IF(U1631="","",IF(U1631="CA HT REEL",SUMIF('[3]Correpondance  PREPA MARG'!A:A,'Prépa marge'!T1631,'[3]Correpondance  PREPA MARG'!AB:AB),""))</f>
        <v/>
      </c>
      <c r="AB1631" t="str">
        <f>IF(U1631="","",IF(U1631="CAMV REEL",SUMIF('[3]Correpondance  PREPA MARG'!A:A,'Prépa marge'!T1631,'[3]Correpondance  PREPA MARG'!BB:BB),""))</f>
        <v/>
      </c>
      <c r="AC1631" t="str">
        <f>IF(U1631="","",IF(U1631="démarque connue (valeur)",SUMIF('[3]Correpondance  PREPA MARG'!A:A,'Prépa marge'!T1631,'[3]Correpondance  PREPA MARG'!DO:DO),""))</f>
        <v/>
      </c>
      <c r="AD1631" s="2" t="str">
        <f t="shared" si="915"/>
        <v/>
      </c>
      <c r="AF1631" t="s">
        <v>20</v>
      </c>
    </row>
    <row r="1632" spans="1:32">
      <c r="A1632" s="23"/>
      <c r="B1632" s="23"/>
      <c r="C1632" s="59" t="s">
        <v>22</v>
      </c>
      <c r="D1632" s="99">
        <f t="shared" ref="D1632:L1632" si="927">IF(D1617&lt;&gt;0,D1631/D1617,0)</f>
        <v>0</v>
      </c>
      <c r="E1632" s="99">
        <f t="shared" si="927"/>
        <v>0</v>
      </c>
      <c r="F1632" s="99">
        <f t="shared" si="927"/>
        <v>0</v>
      </c>
      <c r="G1632" s="99">
        <f t="shared" si="927"/>
        <v>0</v>
      </c>
      <c r="H1632" s="99">
        <f t="shared" si="927"/>
        <v>0</v>
      </c>
      <c r="I1632" s="99">
        <f t="shared" si="927"/>
        <v>0</v>
      </c>
      <c r="J1632" s="99">
        <f t="shared" si="927"/>
        <v>0</v>
      </c>
      <c r="K1632" s="99">
        <f t="shared" si="927"/>
        <v>0</v>
      </c>
      <c r="L1632" s="99">
        <f t="shared" si="927"/>
        <v>0</v>
      </c>
      <c r="M1632" s="99">
        <f>IF(M1617&lt;&gt;0,M1631/M1617,0)</f>
        <v>0</v>
      </c>
      <c r="N1632" s="99">
        <f>IF(N1617&lt;&gt;0,N1631/N1617,0)</f>
        <v>0</v>
      </c>
      <c r="O1632" s="99">
        <f>IF(O1617&lt;&gt;0,O1631/O1617,0)</f>
        <v>0</v>
      </c>
      <c r="P1632" s="61">
        <f>IF(P1617&lt;&gt;0,P1631/P1617,0)</f>
        <v>0</v>
      </c>
      <c r="Q1632" s="23"/>
      <c r="R1632" s="62" t="s">
        <v>20</v>
      </c>
      <c r="S1632" s="92"/>
      <c r="T1632" s="23" t="str">
        <f>IF(COUNTIF('[3]Correpondance  PREPA MARG'!A:A,'Prépa marge'!C1632)=0,IF(U1631="démarque connue (valeur)","",T1631),'Prépa marge'!C1632)</f>
        <v/>
      </c>
      <c r="U1632" s="23" t="str">
        <f t="shared" si="917"/>
        <v/>
      </c>
      <c r="V1632" t="str">
        <f>IF(U1632="","",IF(U1632="CA HT",SUMIF('[3]Correpondance  PREPA MARG'!A:A,'Prépa marge'!T1632,'[3]Correpondance  PREPA MARG'!CO:CO),""))</f>
        <v/>
      </c>
      <c r="W1632" t="str">
        <f t="shared" si="912"/>
        <v/>
      </c>
      <c r="X1632" t="str">
        <f>IF(U1632="","",IF(AND(U1632="Marge ABACO (valeur)",X1626=""),SUMIF('[3]Correpondance  PREPA MARG'!A:A,'Prépa marge'!T1632,'[3]Correpondance  PREPA MARG'!DB:DB),""))</f>
        <v/>
      </c>
      <c r="Y1632" t="str">
        <f>IF(U1632="","",IF(U1632="Frais accessoires",SUMIF('[3]Correpondance  PREPA MARG'!A:A,'Prépa marge'!T1632,'[3]Correpondance  PREPA MARG'!AO:AO),""))</f>
        <v/>
      </c>
      <c r="Z1632" t="str">
        <f>IF(U1632="","",IF(U1632="Cotisation Centrale",SUMIF('[3]Correpondance  PREPA MARG'!A:A,'Prépa marge'!T1632,'[3]Correpondance  PREPA MARG'!BO:BO),""))</f>
        <v/>
      </c>
      <c r="AA1632" t="str">
        <f>IF(U1632="","",IF(U1632="CA HT REEL",SUMIF('[3]Correpondance  PREPA MARG'!A:A,'Prépa marge'!T1632,'[3]Correpondance  PREPA MARG'!AB:AB),""))</f>
        <v/>
      </c>
      <c r="AB1632" t="str">
        <f>IF(U1632="","",IF(U1632="CAMV REEL",SUMIF('[3]Correpondance  PREPA MARG'!A:A,'Prépa marge'!T1632,'[3]Correpondance  PREPA MARG'!BB:BB),""))</f>
        <v/>
      </c>
      <c r="AC1632" t="str">
        <f>IF(U1632="","",IF(U1632="démarque connue (valeur)",SUMIF('[3]Correpondance  PREPA MARG'!A:A,'Prépa marge'!T1632,'[3]Correpondance  PREPA MARG'!DO:DO),""))</f>
        <v/>
      </c>
      <c r="AD1632" s="2" t="str">
        <f t="shared" si="915"/>
        <v/>
      </c>
      <c r="AF1632" t="s">
        <v>20</v>
      </c>
    </row>
    <row r="1633" spans="1:32">
      <c r="A1633" s="23"/>
      <c r="B1633" s="23"/>
      <c r="C1633" s="100" t="s">
        <v>36</v>
      </c>
      <c r="D1633" s="47">
        <f t="shared" ref="D1633:L1633" si="928">D1613-D1625-D1628-D1629-D1631</f>
        <v>0</v>
      </c>
      <c r="E1633" s="47">
        <f t="shared" si="928"/>
        <v>0</v>
      </c>
      <c r="F1633" s="47">
        <f t="shared" si="928"/>
        <v>0</v>
      </c>
      <c r="G1633" s="47">
        <f t="shared" si="928"/>
        <v>0</v>
      </c>
      <c r="H1633" s="47">
        <f t="shared" si="928"/>
        <v>0</v>
      </c>
      <c r="I1633" s="47">
        <f t="shared" si="928"/>
        <v>0</v>
      </c>
      <c r="J1633" s="47">
        <f t="shared" si="928"/>
        <v>0</v>
      </c>
      <c r="K1633" s="47">
        <f t="shared" si="928"/>
        <v>0</v>
      </c>
      <c r="L1633" s="47">
        <f t="shared" si="928"/>
        <v>0</v>
      </c>
      <c r="M1633" s="47">
        <f>M1613-M1625-M1628-M1629-M1631</f>
        <v>0</v>
      </c>
      <c r="N1633" s="47">
        <f>N1613-N1625-N1628-N1629-N1631</f>
        <v>0</v>
      </c>
      <c r="O1633" s="47">
        <f>O1613-O1625-O1628-O1629-O1631</f>
        <v>0</v>
      </c>
      <c r="P1633" s="101">
        <f>SUM(D1633:O1633)</f>
        <v>0</v>
      </c>
      <c r="Q1633" s="23"/>
      <c r="R1633" s="102" t="s">
        <v>20</v>
      </c>
      <c r="S1633" s="92"/>
      <c r="T1633" s="23" t="str">
        <f>IF(COUNTIF('[3]Correpondance  PREPA MARG'!A:A,'Prépa marge'!C1633)=0,IF(U1632="démarque connue (valeur)","",T1632),'Prépa marge'!C1633)</f>
        <v/>
      </c>
      <c r="U1633" s="23" t="str">
        <f t="shared" si="917"/>
        <v/>
      </c>
      <c r="V1633" t="str">
        <f>IF(U1633="","",IF(U1633="CA HT",SUMIF('[3]Correpondance  PREPA MARG'!A:A,'Prépa marge'!T1633,'[3]Correpondance  PREPA MARG'!CO:CO),""))</f>
        <v/>
      </c>
      <c r="W1633" t="str">
        <f t="shared" si="912"/>
        <v/>
      </c>
      <c r="X1633" t="str">
        <f>IF(U1633="","",IF(AND(U1633="Marge ABACO (valeur)",X1627=""),SUMIF('[3]Correpondance  PREPA MARG'!A:A,'Prépa marge'!T1633,'[3]Correpondance  PREPA MARG'!DB:DB),""))</f>
        <v/>
      </c>
      <c r="Y1633" t="str">
        <f>IF(U1633="","",IF(U1633="Frais accessoires",SUMIF('[3]Correpondance  PREPA MARG'!A:A,'Prépa marge'!T1633,'[3]Correpondance  PREPA MARG'!AO:AO),""))</f>
        <v/>
      </c>
      <c r="Z1633" t="str">
        <f>IF(U1633="","",IF(U1633="Cotisation Centrale",SUMIF('[3]Correpondance  PREPA MARG'!A:A,'Prépa marge'!T1633,'[3]Correpondance  PREPA MARG'!BO:BO),""))</f>
        <v/>
      </c>
      <c r="AA1633" t="str">
        <f>IF(U1633="","",IF(U1633="CA HT REEL",SUMIF('[3]Correpondance  PREPA MARG'!A:A,'Prépa marge'!T1633,'[3]Correpondance  PREPA MARG'!AB:AB),""))</f>
        <v/>
      </c>
      <c r="AB1633" t="str">
        <f>IF(U1633="","",IF(U1633="CAMV REEL",SUMIF('[3]Correpondance  PREPA MARG'!A:A,'Prépa marge'!T1633,'[3]Correpondance  PREPA MARG'!BB:BB),""))</f>
        <v/>
      </c>
      <c r="AC1633" t="str">
        <f>IF(U1633="","",IF(U1633="démarque connue (valeur)",SUMIF('[3]Correpondance  PREPA MARG'!A:A,'Prépa marge'!T1633,'[3]Correpondance  PREPA MARG'!DO:DO),""))</f>
        <v/>
      </c>
      <c r="AD1633" s="2" t="str">
        <f t="shared" si="915"/>
        <v/>
      </c>
      <c r="AF1633" t="s">
        <v>20</v>
      </c>
    </row>
    <row r="1634" spans="1:32">
      <c r="A1634" s="23"/>
      <c r="B1634" s="23"/>
      <c r="C1634" s="50" t="s">
        <v>37</v>
      </c>
      <c r="D1634" s="67">
        <f t="shared" ref="D1634:L1634" si="929">D1626+D1627+D1630+D1632</f>
        <v>0</v>
      </c>
      <c r="E1634" s="67">
        <f t="shared" si="929"/>
        <v>0</v>
      </c>
      <c r="F1634" s="67">
        <f t="shared" si="929"/>
        <v>0</v>
      </c>
      <c r="G1634" s="67">
        <f t="shared" si="929"/>
        <v>0</v>
      </c>
      <c r="H1634" s="67">
        <f t="shared" si="929"/>
        <v>0</v>
      </c>
      <c r="I1634" s="67">
        <f t="shared" si="929"/>
        <v>0</v>
      </c>
      <c r="J1634" s="67">
        <f t="shared" si="929"/>
        <v>0</v>
      </c>
      <c r="K1634" s="67">
        <f t="shared" si="929"/>
        <v>0</v>
      </c>
      <c r="L1634" s="67">
        <f t="shared" si="929"/>
        <v>0</v>
      </c>
      <c r="M1634" s="67">
        <f>M1626+M1627+M1630+M1632</f>
        <v>0</v>
      </c>
      <c r="N1634" s="67">
        <f>N1626+N1627+N1630+N1632</f>
        <v>0</v>
      </c>
      <c r="O1634" s="67">
        <f>O1626+O1627+O1630+O1632</f>
        <v>0</v>
      </c>
      <c r="P1634" s="67">
        <f>P1626+P1627+P1630+P1632</f>
        <v>0</v>
      </c>
      <c r="Q1634" s="23"/>
      <c r="R1634" s="68" t="s">
        <v>20</v>
      </c>
      <c r="S1634" s="92"/>
      <c r="T1634" s="23" t="str">
        <f>IF(COUNTIF('[3]Correpondance  PREPA MARG'!A:A,'Prépa marge'!C1634)=0,IF(U1633="démarque connue (valeur)","",T1633),'Prépa marge'!C1634)</f>
        <v/>
      </c>
      <c r="U1634" s="23" t="str">
        <f t="shared" si="917"/>
        <v/>
      </c>
      <c r="V1634" t="str">
        <f>IF(U1634="","",IF(U1634="CA HT",SUMIF('[3]Correpondance  PREPA MARG'!A:A,'Prépa marge'!T1634,'[3]Correpondance  PREPA MARG'!CO:CO),""))</f>
        <v/>
      </c>
      <c r="W1634" t="str">
        <f t="shared" si="912"/>
        <v/>
      </c>
      <c r="X1634" t="str">
        <f>IF(U1634="","",IF(AND(U1634="Marge ABACO (valeur)",X1628=""),SUMIF('[3]Correpondance  PREPA MARG'!A:A,'Prépa marge'!T1634,'[3]Correpondance  PREPA MARG'!DB:DB),""))</f>
        <v/>
      </c>
      <c r="Y1634" t="str">
        <f>IF(U1634="","",IF(U1634="Frais accessoires",SUMIF('[3]Correpondance  PREPA MARG'!A:A,'Prépa marge'!T1634,'[3]Correpondance  PREPA MARG'!AO:AO),""))</f>
        <v/>
      </c>
      <c r="Z1634" t="str">
        <f>IF(U1634="","",IF(U1634="Cotisation Centrale",SUMIF('[3]Correpondance  PREPA MARG'!A:A,'Prépa marge'!T1634,'[3]Correpondance  PREPA MARG'!BO:BO),""))</f>
        <v/>
      </c>
      <c r="AA1634" t="str">
        <f>IF(U1634="","",IF(U1634="CA HT REEL",SUMIF('[3]Correpondance  PREPA MARG'!A:A,'Prépa marge'!T1634,'[3]Correpondance  PREPA MARG'!AB:AB),""))</f>
        <v/>
      </c>
      <c r="AB1634" t="str">
        <f>IF(U1634="","",IF(U1634="CAMV REEL",SUMIF('[3]Correpondance  PREPA MARG'!A:A,'Prépa marge'!T1634,'[3]Correpondance  PREPA MARG'!BB:BB),""))</f>
        <v/>
      </c>
      <c r="AC1634" t="str">
        <f>IF(U1634="","",IF(U1634="démarque connue (valeur)",SUMIF('[3]Correpondance  PREPA MARG'!A:A,'Prépa marge'!T1634,'[3]Correpondance  PREPA MARG'!DO:DO),""))</f>
        <v/>
      </c>
      <c r="AD1634" s="2" t="str">
        <f t="shared" si="915"/>
        <v/>
      </c>
      <c r="AF1634" t="s">
        <v>20</v>
      </c>
    </row>
    <row r="1635" spans="1:32">
      <c r="A1635" s="23"/>
      <c r="B1635" s="23"/>
      <c r="C1635" s="50" t="s">
        <v>38</v>
      </c>
      <c r="D1635" s="103">
        <f t="shared" ref="D1635:L1635" si="930">D1625+D1628+D1629+D1631</f>
        <v>0</v>
      </c>
      <c r="E1635" s="103">
        <f t="shared" si="930"/>
        <v>0</v>
      </c>
      <c r="F1635" s="103">
        <f t="shared" si="930"/>
        <v>0</v>
      </c>
      <c r="G1635" s="103">
        <f t="shared" si="930"/>
        <v>0</v>
      </c>
      <c r="H1635" s="103">
        <f t="shared" si="930"/>
        <v>0</v>
      </c>
      <c r="I1635" s="103">
        <f t="shared" si="930"/>
        <v>0</v>
      </c>
      <c r="J1635" s="103">
        <f t="shared" si="930"/>
        <v>0</v>
      </c>
      <c r="K1635" s="103">
        <f t="shared" si="930"/>
        <v>0</v>
      </c>
      <c r="L1635" s="103">
        <f t="shared" si="930"/>
        <v>0</v>
      </c>
      <c r="M1635" s="103">
        <f>M1625+M1628+M1629+M1631</f>
        <v>0</v>
      </c>
      <c r="N1635" s="103">
        <f>N1625+N1628+N1629+N1631</f>
        <v>0</v>
      </c>
      <c r="O1635" s="103">
        <f>O1625+O1628+O1629+O1631</f>
        <v>0</v>
      </c>
      <c r="P1635" s="103">
        <f>P1625+P1628+P1629+P1631</f>
        <v>0</v>
      </c>
      <c r="Q1635" s="23"/>
      <c r="R1635" s="104" t="s">
        <v>20</v>
      </c>
      <c r="S1635" s="92"/>
      <c r="T1635" s="23" t="str">
        <f>IF(COUNTIF('[3]Correpondance  PREPA MARG'!A:A,'Prépa marge'!C1635)=0,IF(U1634="démarque connue (valeur)","",T1634),'Prépa marge'!C1635)</f>
        <v/>
      </c>
      <c r="U1635" s="23" t="str">
        <f t="shared" si="917"/>
        <v/>
      </c>
      <c r="V1635" t="str">
        <f>IF(U1635="","",IF(U1635="CA HT",SUMIF('[3]Correpondance  PREPA MARG'!A:A,'Prépa marge'!T1635,'[3]Correpondance  PREPA MARG'!CO:CO),""))</f>
        <v/>
      </c>
      <c r="W1635" t="str">
        <f t="shared" si="912"/>
        <v/>
      </c>
      <c r="X1635" t="str">
        <f>IF(U1635="","",IF(AND(U1635="Marge ABACO (valeur)",X1629=""),SUMIF('[3]Correpondance  PREPA MARG'!A:A,'Prépa marge'!T1635,'[3]Correpondance  PREPA MARG'!DB:DB),""))</f>
        <v/>
      </c>
      <c r="Y1635" t="str">
        <f>IF(U1635="","",IF(U1635="Frais accessoires",SUMIF('[3]Correpondance  PREPA MARG'!A:A,'Prépa marge'!T1635,'[3]Correpondance  PREPA MARG'!AO:AO),""))</f>
        <v/>
      </c>
      <c r="Z1635" t="str">
        <f>IF(U1635="","",IF(U1635="Cotisation Centrale",SUMIF('[3]Correpondance  PREPA MARG'!A:A,'Prépa marge'!T1635,'[3]Correpondance  PREPA MARG'!BO:BO),""))</f>
        <v/>
      </c>
      <c r="AA1635" t="str">
        <f>IF(U1635="","",IF(U1635="CA HT REEL",SUMIF('[3]Correpondance  PREPA MARG'!A:A,'Prépa marge'!T1635,'[3]Correpondance  PREPA MARG'!AB:AB),""))</f>
        <v/>
      </c>
      <c r="AB1635" t="str">
        <f>IF(U1635="","",IF(U1635="CAMV REEL",SUMIF('[3]Correpondance  PREPA MARG'!A:A,'Prépa marge'!T1635,'[3]Correpondance  PREPA MARG'!BB:BB),""))</f>
        <v/>
      </c>
      <c r="AC1635" t="str">
        <f>IF(U1635="","",IF(U1635="démarque connue (valeur)",SUMIF('[3]Correpondance  PREPA MARG'!A:A,'Prépa marge'!T1635,'[3]Correpondance  PREPA MARG'!DO:DO),""))</f>
        <v/>
      </c>
      <c r="AD1635" s="2" t="str">
        <f t="shared" si="915"/>
        <v/>
      </c>
      <c r="AF1635" t="s">
        <v>20</v>
      </c>
    </row>
    <row r="1636" spans="1:32">
      <c r="A1636" s="23"/>
      <c r="B1636" s="23"/>
      <c r="C1636" s="23"/>
      <c r="D1636" s="23"/>
      <c r="E1636" s="23"/>
      <c r="F1636" s="23"/>
      <c r="G1636" s="23"/>
      <c r="H1636" s="23"/>
      <c r="I1636" s="23"/>
      <c r="J1636" s="23"/>
      <c r="K1636" s="23"/>
      <c r="L1636" s="23"/>
      <c r="M1636" s="23"/>
      <c r="N1636" s="23"/>
      <c r="O1636" s="23"/>
      <c r="P1636" s="23"/>
      <c r="Q1636" s="23"/>
      <c r="R1636" s="29" t="s">
        <v>20</v>
      </c>
      <c r="S1636" s="23"/>
      <c r="T1636" s="23" t="str">
        <f>IF(COUNTIF('[3]Correpondance  PREPA MARG'!A:A,'Prépa marge'!C1636)=0,IF(U1635="démarque connue (valeur)","",T1635),'Prépa marge'!C1636)</f>
        <v/>
      </c>
      <c r="U1636" s="23" t="str">
        <f t="shared" si="917"/>
        <v/>
      </c>
      <c r="V1636" t="str">
        <f>IF(U1636="","",IF(U1636="CA HT",SUMIF('[3]Correpondance  PREPA MARG'!A:A,'Prépa marge'!T1636,'[3]Correpondance  PREPA MARG'!CO:CO),""))</f>
        <v/>
      </c>
      <c r="W1636" t="str">
        <f t="shared" si="912"/>
        <v/>
      </c>
      <c r="X1636" t="str">
        <f>IF(U1636="","",IF(AND(U1636="Marge ABACO (valeur)",X1630=""),SUMIF('[3]Correpondance  PREPA MARG'!A:A,'Prépa marge'!T1636,'[3]Correpondance  PREPA MARG'!DB:DB),""))</f>
        <v/>
      </c>
      <c r="Y1636" t="str">
        <f>IF(U1636="","",IF(U1636="Frais accessoires",SUMIF('[3]Correpondance  PREPA MARG'!A:A,'Prépa marge'!T1636,'[3]Correpondance  PREPA MARG'!AO:AO),""))</f>
        <v/>
      </c>
      <c r="Z1636" t="str">
        <f>IF(U1636="","",IF(U1636="Cotisation Centrale",SUMIF('[3]Correpondance  PREPA MARG'!A:A,'Prépa marge'!T1636,'[3]Correpondance  PREPA MARG'!BO:BO),""))</f>
        <v/>
      </c>
      <c r="AA1636" t="str">
        <f>IF(U1636="","",IF(U1636="CA HT REEL",SUMIF('[3]Correpondance  PREPA MARG'!A:A,'Prépa marge'!T1636,'[3]Correpondance  PREPA MARG'!AB:AB),""))</f>
        <v/>
      </c>
      <c r="AB1636" t="str">
        <f>IF(U1636="","",IF(U1636="CAMV REEL",SUMIF('[3]Correpondance  PREPA MARG'!A:A,'Prépa marge'!T1636,'[3]Correpondance  PREPA MARG'!BB:BB),""))</f>
        <v/>
      </c>
      <c r="AC1636" t="str">
        <f>IF(U1636="","",IF(U1636="démarque connue (valeur)",SUMIF('[3]Correpondance  PREPA MARG'!A:A,'Prépa marge'!T1636,'[3]Correpondance  PREPA MARG'!DO:DO),""))</f>
        <v/>
      </c>
      <c r="AD1636" s="2" t="str">
        <f t="shared" si="915"/>
        <v/>
      </c>
      <c r="AF1636" t="s">
        <v>20</v>
      </c>
    </row>
    <row r="1637" spans="1:32">
      <c r="A1637" s="23"/>
      <c r="B1637" s="23"/>
      <c r="C1637" s="30" t="s">
        <v>39</v>
      </c>
      <c r="D1637" s="105"/>
      <c r="E1637" s="105"/>
      <c r="F1637" s="105"/>
      <c r="G1637" s="105"/>
      <c r="H1637" s="105"/>
      <c r="I1637" s="105"/>
      <c r="J1637" s="105"/>
      <c r="K1637" s="105"/>
      <c r="L1637" s="105"/>
      <c r="M1637" s="105"/>
      <c r="N1637" s="105"/>
      <c r="O1637" s="105"/>
      <c r="P1637" s="32"/>
      <c r="Q1637" s="23"/>
      <c r="R1637" s="33" t="s">
        <v>20</v>
      </c>
      <c r="S1637" s="92"/>
      <c r="T1637" s="23" t="str">
        <f>IF(COUNTIF('[3]Correpondance  PREPA MARG'!A:A,'Prépa marge'!C1637)=0,IF(U1636="démarque connue (valeur)","",T1636),'Prépa marge'!C1637)</f>
        <v/>
      </c>
      <c r="U1637" s="23" t="str">
        <f t="shared" si="917"/>
        <v/>
      </c>
      <c r="V1637" t="str">
        <f>IF(U1637="","",IF(U1637="CA HT",SUMIF('[3]Correpondance  PREPA MARG'!A:A,'Prépa marge'!T1637,'[3]Correpondance  PREPA MARG'!CO:CO),""))</f>
        <v/>
      </c>
      <c r="W1637" t="str">
        <f t="shared" si="912"/>
        <v/>
      </c>
      <c r="X1637" t="str">
        <f>IF(U1637="","",IF(AND(U1637="Marge ABACO (valeur)",X1631=""),SUMIF('[3]Correpondance  PREPA MARG'!A:A,'Prépa marge'!T1637,'[3]Correpondance  PREPA MARG'!DB:DB),""))</f>
        <v/>
      </c>
      <c r="Y1637" t="str">
        <f>IF(U1637="","",IF(U1637="Frais accessoires",SUMIF('[3]Correpondance  PREPA MARG'!A:A,'Prépa marge'!T1637,'[3]Correpondance  PREPA MARG'!AO:AO),""))</f>
        <v/>
      </c>
      <c r="Z1637" t="str">
        <f>IF(U1637="","",IF(U1637="Cotisation Centrale",SUMIF('[3]Correpondance  PREPA MARG'!A:A,'Prépa marge'!T1637,'[3]Correpondance  PREPA MARG'!BO:BO),""))</f>
        <v/>
      </c>
      <c r="AA1637" t="str">
        <f>IF(U1637="","",IF(U1637="CA HT REEL",SUMIF('[3]Correpondance  PREPA MARG'!A:A,'Prépa marge'!T1637,'[3]Correpondance  PREPA MARG'!AB:AB),""))</f>
        <v/>
      </c>
      <c r="AB1637" t="str">
        <f>IF(U1637="","",IF(U1637="CAMV REEL",SUMIF('[3]Correpondance  PREPA MARG'!A:A,'Prépa marge'!T1637,'[3]Correpondance  PREPA MARG'!BB:BB),""))</f>
        <v/>
      </c>
      <c r="AC1637" t="str">
        <f>IF(U1637="","",IF(U1637="démarque connue (valeur)",SUMIF('[3]Correpondance  PREPA MARG'!A:A,'Prépa marge'!T1637,'[3]Correpondance  PREPA MARG'!DO:DO),""))</f>
        <v/>
      </c>
      <c r="AD1637" s="2" t="str">
        <f t="shared" si="915"/>
        <v/>
      </c>
      <c r="AF1637" t="s">
        <v>20</v>
      </c>
    </row>
    <row r="1638" spans="1:32">
      <c r="A1638" s="23"/>
      <c r="B1638" s="23"/>
      <c r="C1638" s="106" t="s">
        <v>40</v>
      </c>
      <c r="D1638" s="107">
        <f t="shared" ref="D1638:L1638" si="931">IF(D1617&lt;&gt;0,D1633/D1617,0)</f>
        <v>0</v>
      </c>
      <c r="E1638" s="107">
        <f t="shared" si="931"/>
        <v>0</v>
      </c>
      <c r="F1638" s="107">
        <f t="shared" si="931"/>
        <v>0</v>
      </c>
      <c r="G1638" s="107">
        <f t="shared" si="931"/>
        <v>0</v>
      </c>
      <c r="H1638" s="107">
        <f t="shared" si="931"/>
        <v>0</v>
      </c>
      <c r="I1638" s="107">
        <f t="shared" si="931"/>
        <v>0</v>
      </c>
      <c r="J1638" s="107">
        <f t="shared" si="931"/>
        <v>0</v>
      </c>
      <c r="K1638" s="107">
        <f t="shared" si="931"/>
        <v>0</v>
      </c>
      <c r="L1638" s="107">
        <f t="shared" si="931"/>
        <v>0</v>
      </c>
      <c r="M1638" s="107">
        <f>IF(M1617&lt;&gt;0,M1633/M1617,0)</f>
        <v>0</v>
      </c>
      <c r="N1638" s="107">
        <f>IF(N1617&lt;&gt;0,N1633/N1617,0)</f>
        <v>0</v>
      </c>
      <c r="O1638" s="107">
        <f>IF(O1617&lt;&gt;0,O1633/O1617,0)</f>
        <v>0</v>
      </c>
      <c r="P1638" s="107">
        <f>IF(P1617&lt;&gt;0,P1633/P1617,0)</f>
        <v>0</v>
      </c>
      <c r="Q1638" s="23"/>
      <c r="R1638" s="108" t="s">
        <v>20</v>
      </c>
      <c r="S1638" s="92"/>
      <c r="T1638" s="23" t="str">
        <f>IF(COUNTIF('[3]Correpondance  PREPA MARG'!A:A,'Prépa marge'!C1638)=0,IF(U1637="démarque connue (valeur)","",T1637),'Prépa marge'!C1638)</f>
        <v/>
      </c>
      <c r="U1638" s="23" t="str">
        <f t="shared" si="917"/>
        <v/>
      </c>
      <c r="V1638" t="str">
        <f>IF(U1638="","",IF(U1638="CA HT",SUMIF('[3]Correpondance  PREPA MARG'!A:A,'Prépa marge'!T1638,'[3]Correpondance  PREPA MARG'!CO:CO),""))</f>
        <v/>
      </c>
      <c r="W1638" t="str">
        <f t="shared" si="912"/>
        <v/>
      </c>
      <c r="X1638" t="str">
        <f>IF(U1638="","",IF(AND(U1638="Marge ABACO (valeur)",X1632=""),SUMIF('[3]Correpondance  PREPA MARG'!A:A,'Prépa marge'!T1638,'[3]Correpondance  PREPA MARG'!DB:DB),""))</f>
        <v/>
      </c>
      <c r="Y1638" t="str">
        <f>IF(U1638="","",IF(U1638="Frais accessoires",SUMIF('[3]Correpondance  PREPA MARG'!A:A,'Prépa marge'!T1638,'[3]Correpondance  PREPA MARG'!AO:AO),""))</f>
        <v/>
      </c>
      <c r="Z1638" t="str">
        <f>IF(U1638="","",IF(U1638="Cotisation Centrale",SUMIF('[3]Correpondance  PREPA MARG'!A:A,'Prépa marge'!T1638,'[3]Correpondance  PREPA MARG'!BO:BO),""))</f>
        <v/>
      </c>
      <c r="AA1638" t="str">
        <f>IF(U1638="","",IF(U1638="CA HT REEL",SUMIF('[3]Correpondance  PREPA MARG'!A:A,'Prépa marge'!T1638,'[3]Correpondance  PREPA MARG'!AB:AB),""))</f>
        <v/>
      </c>
      <c r="AB1638" t="str">
        <f>IF(U1638="","",IF(U1638="CAMV REEL",SUMIF('[3]Correpondance  PREPA MARG'!A:A,'Prépa marge'!T1638,'[3]Correpondance  PREPA MARG'!BB:BB),""))</f>
        <v/>
      </c>
      <c r="AC1638" t="str">
        <f>IF(U1638="","",IF(U1638="démarque connue (valeur)",SUMIF('[3]Correpondance  PREPA MARG'!A:A,'Prépa marge'!T1638,'[3]Correpondance  PREPA MARG'!DO:DO),""))</f>
        <v/>
      </c>
      <c r="AD1638" s="2" t="str">
        <f t="shared" si="915"/>
        <v/>
      </c>
      <c r="AF1638" t="s">
        <v>20</v>
      </c>
    </row>
    <row r="1639" spans="1:32">
      <c r="A1639" s="23"/>
      <c r="B1639" s="23"/>
      <c r="C1639" s="109" t="s">
        <v>41</v>
      </c>
      <c r="D1639" s="110">
        <f>D1633</f>
        <v>0</v>
      </c>
      <c r="E1639" s="110">
        <f t="shared" ref="E1639:L1639" si="932">D1639+E1633</f>
        <v>0</v>
      </c>
      <c r="F1639" s="110">
        <f t="shared" si="932"/>
        <v>0</v>
      </c>
      <c r="G1639" s="110">
        <f t="shared" si="932"/>
        <v>0</v>
      </c>
      <c r="H1639" s="110">
        <f t="shared" si="932"/>
        <v>0</v>
      </c>
      <c r="I1639" s="110">
        <f t="shared" si="932"/>
        <v>0</v>
      </c>
      <c r="J1639" s="110">
        <f t="shared" si="932"/>
        <v>0</v>
      </c>
      <c r="K1639" s="110">
        <f t="shared" si="932"/>
        <v>0</v>
      </c>
      <c r="L1639" s="110">
        <f t="shared" si="932"/>
        <v>0</v>
      </c>
      <c r="M1639" s="110">
        <f>L1639+M1633</f>
        <v>0</v>
      </c>
      <c r="N1639" s="110">
        <f>M1639+N1633</f>
        <v>0</v>
      </c>
      <c r="O1639" s="110">
        <f>N1639+O1633</f>
        <v>0</v>
      </c>
      <c r="P1639" s="111"/>
      <c r="Q1639" s="23"/>
      <c r="R1639" s="112" t="s">
        <v>20</v>
      </c>
      <c r="S1639" s="92"/>
      <c r="T1639" s="23" t="str">
        <f>IF(COUNTIF('[3]Correpondance  PREPA MARG'!A:A,'Prépa marge'!C1639)=0,IF(U1638="démarque connue (valeur)","",T1638),'Prépa marge'!C1639)</f>
        <v/>
      </c>
      <c r="U1639" s="23" t="str">
        <f t="shared" si="917"/>
        <v/>
      </c>
      <c r="V1639" t="str">
        <f>IF(U1639="","",IF(U1639="CA HT",SUMIF('[3]Correpondance  PREPA MARG'!A:A,'Prépa marge'!T1639,'[3]Correpondance  PREPA MARG'!CO:CO),""))</f>
        <v/>
      </c>
      <c r="W1639" t="str">
        <f t="shared" si="912"/>
        <v/>
      </c>
      <c r="X1639" t="str">
        <f>IF(U1639="","",IF(AND(U1639="Marge ABACO (valeur)",X1633=""),SUMIF('[3]Correpondance  PREPA MARG'!A:A,'Prépa marge'!T1639,'[3]Correpondance  PREPA MARG'!DB:DB),""))</f>
        <v/>
      </c>
      <c r="Y1639" t="str">
        <f>IF(U1639="","",IF(U1639="Frais accessoires",SUMIF('[3]Correpondance  PREPA MARG'!A:A,'Prépa marge'!T1639,'[3]Correpondance  PREPA MARG'!AO:AO),""))</f>
        <v/>
      </c>
      <c r="Z1639" t="str">
        <f>IF(U1639="","",IF(U1639="Cotisation Centrale",SUMIF('[3]Correpondance  PREPA MARG'!A:A,'Prépa marge'!T1639,'[3]Correpondance  PREPA MARG'!BO:BO),""))</f>
        <v/>
      </c>
      <c r="AA1639" t="str">
        <f>IF(U1639="","",IF(U1639="CA HT REEL",SUMIF('[3]Correpondance  PREPA MARG'!A:A,'Prépa marge'!T1639,'[3]Correpondance  PREPA MARG'!AB:AB),""))</f>
        <v/>
      </c>
      <c r="AB1639" t="str">
        <f>IF(U1639="","",IF(U1639="CAMV REEL",SUMIF('[3]Correpondance  PREPA MARG'!A:A,'Prépa marge'!T1639,'[3]Correpondance  PREPA MARG'!BB:BB),""))</f>
        <v/>
      </c>
      <c r="AC1639" t="str">
        <f>IF(U1639="","",IF(U1639="démarque connue (valeur)",SUMIF('[3]Correpondance  PREPA MARG'!A:A,'Prépa marge'!T1639,'[3]Correpondance  PREPA MARG'!DO:DO),""))</f>
        <v/>
      </c>
      <c r="AD1639" s="2" t="str">
        <f t="shared" si="915"/>
        <v/>
      </c>
      <c r="AF1639" t="s">
        <v>20</v>
      </c>
    </row>
    <row r="1640" spans="1:32">
      <c r="A1640" s="23"/>
      <c r="B1640" s="23"/>
      <c r="C1640" s="109" t="s">
        <v>42</v>
      </c>
      <c r="D1640" s="110">
        <f>D1617</f>
        <v>0</v>
      </c>
      <c r="E1640" s="110">
        <f t="shared" ref="E1640:L1640" si="933">D1640+E1617</f>
        <v>0</v>
      </c>
      <c r="F1640" s="110">
        <f t="shared" si="933"/>
        <v>0</v>
      </c>
      <c r="G1640" s="110">
        <f t="shared" si="933"/>
        <v>0</v>
      </c>
      <c r="H1640" s="110">
        <f t="shared" si="933"/>
        <v>0</v>
      </c>
      <c r="I1640" s="110">
        <f t="shared" si="933"/>
        <v>0</v>
      </c>
      <c r="J1640" s="110">
        <f t="shared" si="933"/>
        <v>0</v>
      </c>
      <c r="K1640" s="110">
        <f t="shared" si="933"/>
        <v>0</v>
      </c>
      <c r="L1640" s="110">
        <f t="shared" si="933"/>
        <v>0</v>
      </c>
      <c r="M1640" s="110">
        <f>L1640+M1617</f>
        <v>0</v>
      </c>
      <c r="N1640" s="110">
        <f>M1640+N1617</f>
        <v>0</v>
      </c>
      <c r="O1640" s="110">
        <f>N1640+O1617</f>
        <v>0</v>
      </c>
      <c r="P1640" s="111"/>
      <c r="Q1640" s="23"/>
      <c r="R1640" s="112" t="s">
        <v>20</v>
      </c>
      <c r="S1640" s="92"/>
      <c r="T1640" s="23" t="str">
        <f>IF(COUNTIF('[3]Correpondance  PREPA MARG'!A:A,'Prépa marge'!C1640)=0,IF(U1639="démarque connue (valeur)","",T1639),'Prépa marge'!C1640)</f>
        <v/>
      </c>
      <c r="U1640" s="23" t="str">
        <f t="shared" si="917"/>
        <v/>
      </c>
      <c r="V1640" t="str">
        <f>IF(U1640="","",IF(U1640="CA HT",SUMIF('[3]Correpondance  PREPA MARG'!A:A,'Prépa marge'!T1640,'[3]Correpondance  PREPA MARG'!CO:CO),""))</f>
        <v/>
      </c>
      <c r="W1640" t="str">
        <f t="shared" si="912"/>
        <v/>
      </c>
      <c r="X1640" t="str">
        <f>IF(U1640="","",IF(AND(U1640="Marge ABACO (valeur)",X1634=""),SUMIF('[3]Correpondance  PREPA MARG'!A:A,'Prépa marge'!T1640,'[3]Correpondance  PREPA MARG'!DB:DB),""))</f>
        <v/>
      </c>
      <c r="Y1640" t="str">
        <f>IF(U1640="","",IF(U1640="Frais accessoires",SUMIF('[3]Correpondance  PREPA MARG'!A:A,'Prépa marge'!T1640,'[3]Correpondance  PREPA MARG'!AO:AO),""))</f>
        <v/>
      </c>
      <c r="Z1640" t="str">
        <f>IF(U1640="","",IF(U1640="Cotisation Centrale",SUMIF('[3]Correpondance  PREPA MARG'!A:A,'Prépa marge'!T1640,'[3]Correpondance  PREPA MARG'!BO:BO),""))</f>
        <v/>
      </c>
      <c r="AA1640" t="str">
        <f>IF(U1640="","",IF(U1640="CA HT REEL",SUMIF('[3]Correpondance  PREPA MARG'!A:A,'Prépa marge'!T1640,'[3]Correpondance  PREPA MARG'!AB:AB),""))</f>
        <v/>
      </c>
      <c r="AB1640" t="str">
        <f>IF(U1640="","",IF(U1640="CAMV REEL",SUMIF('[3]Correpondance  PREPA MARG'!A:A,'Prépa marge'!T1640,'[3]Correpondance  PREPA MARG'!BB:BB),""))</f>
        <v/>
      </c>
      <c r="AC1640" t="str">
        <f>IF(U1640="","",IF(U1640="démarque connue (valeur)",SUMIF('[3]Correpondance  PREPA MARG'!A:A,'Prépa marge'!T1640,'[3]Correpondance  PREPA MARG'!DO:DO),""))</f>
        <v/>
      </c>
      <c r="AD1640" s="2" t="str">
        <f t="shared" si="915"/>
        <v/>
      </c>
      <c r="AF1640" t="s">
        <v>20</v>
      </c>
    </row>
    <row r="1641" spans="1:32" ht="15.75" thickBot="1">
      <c r="A1641" s="23"/>
      <c r="B1641" s="23"/>
      <c r="C1641" s="113" t="s">
        <v>43</v>
      </c>
      <c r="D1641" s="114">
        <f>D1638</f>
        <v>0</v>
      </c>
      <c r="E1641" s="114">
        <f t="shared" ref="E1641:L1641" si="934">IF(E1617&lt;&gt;0,E1639/E1640,0)</f>
        <v>0</v>
      </c>
      <c r="F1641" s="114">
        <f t="shared" si="934"/>
        <v>0</v>
      </c>
      <c r="G1641" s="114">
        <f t="shared" si="934"/>
        <v>0</v>
      </c>
      <c r="H1641" s="114">
        <f t="shared" si="934"/>
        <v>0</v>
      </c>
      <c r="I1641" s="114">
        <f t="shared" si="934"/>
        <v>0</v>
      </c>
      <c r="J1641" s="114">
        <f t="shared" si="934"/>
        <v>0</v>
      </c>
      <c r="K1641" s="114">
        <f t="shared" si="934"/>
        <v>0</v>
      </c>
      <c r="L1641" s="114">
        <f t="shared" si="934"/>
        <v>0</v>
      </c>
      <c r="M1641" s="114">
        <f>IF(M1617&lt;&gt;0,M1639/M1640,0)</f>
        <v>0</v>
      </c>
      <c r="N1641" s="114">
        <f>IF(N1617&lt;&gt;0,N1639/N1640,0)</f>
        <v>0</v>
      </c>
      <c r="O1641" s="114">
        <f>IF(O1617&lt;&gt;0,O1639/O1640,0)</f>
        <v>0</v>
      </c>
      <c r="P1641" s="115"/>
      <c r="Q1641" s="23"/>
      <c r="R1641" s="116" t="s">
        <v>20</v>
      </c>
      <c r="S1641" s="92"/>
      <c r="T1641" s="23" t="str">
        <f>IF(COUNTIF('[3]Correpondance  PREPA MARG'!A:A,'Prépa marge'!C1641)=0,IF(U1640="démarque connue (valeur)","",T1640),'Prépa marge'!C1641)</f>
        <v/>
      </c>
      <c r="U1641" s="23" t="str">
        <f t="shared" si="917"/>
        <v/>
      </c>
      <c r="V1641" t="str">
        <f>IF(U1641="","",IF(U1641="CA HT",SUMIF('[3]Correpondance  PREPA MARG'!A:A,'Prépa marge'!T1641,'[3]Correpondance  PREPA MARG'!CO:CO),""))</f>
        <v/>
      </c>
      <c r="W1641" t="str">
        <f t="shared" si="912"/>
        <v/>
      </c>
      <c r="X1641" t="str">
        <f>IF(U1641="","",IF(AND(U1641="Marge ABACO (valeur)",X1635=""),SUMIF('[3]Correpondance  PREPA MARG'!A:A,'Prépa marge'!T1641,'[3]Correpondance  PREPA MARG'!DB:DB),""))</f>
        <v/>
      </c>
      <c r="Y1641" t="str">
        <f>IF(U1641="","",IF(U1641="Frais accessoires",SUMIF('[3]Correpondance  PREPA MARG'!A:A,'Prépa marge'!T1641,'[3]Correpondance  PREPA MARG'!AO:AO),""))</f>
        <v/>
      </c>
      <c r="Z1641" t="str">
        <f>IF(U1641="","",IF(U1641="Cotisation Centrale",SUMIF('[3]Correpondance  PREPA MARG'!A:A,'Prépa marge'!T1641,'[3]Correpondance  PREPA MARG'!BO:BO),""))</f>
        <v/>
      </c>
      <c r="AA1641" t="str">
        <f>IF(U1641="","",IF(U1641="CA HT REEL",SUMIF('[3]Correpondance  PREPA MARG'!A:A,'Prépa marge'!T1641,'[3]Correpondance  PREPA MARG'!AB:AB),""))</f>
        <v/>
      </c>
      <c r="AB1641" t="str">
        <f>IF(U1641="","",IF(U1641="CAMV REEL",SUMIF('[3]Correpondance  PREPA MARG'!A:A,'Prépa marge'!T1641,'[3]Correpondance  PREPA MARG'!BB:BB),""))</f>
        <v/>
      </c>
      <c r="AC1641" t="str">
        <f>IF(U1641="","",IF(U1641="démarque connue (valeur)",SUMIF('[3]Correpondance  PREPA MARG'!A:A,'Prépa marge'!T1641,'[3]Correpondance  PREPA MARG'!DO:DO),""))</f>
        <v/>
      </c>
      <c r="AD1641" s="2" t="str">
        <f t="shared" si="915"/>
        <v/>
      </c>
      <c r="AF1641" t="s">
        <v>20</v>
      </c>
    </row>
    <row r="1642" spans="1:32" ht="15.75" thickBot="1">
      <c r="A1642" s="23"/>
      <c r="B1642" s="23"/>
      <c r="C1642" s="117" t="s">
        <v>44</v>
      </c>
      <c r="D1642" s="118" t="s">
        <v>11</v>
      </c>
      <c r="E1642" s="119" t="s">
        <v>11</v>
      </c>
      <c r="F1642" s="119" t="s">
        <v>11</v>
      </c>
      <c r="G1642" s="119" t="s">
        <v>11</v>
      </c>
      <c r="H1642" s="119" t="s">
        <v>11</v>
      </c>
      <c r="I1642" s="119" t="s">
        <v>11</v>
      </c>
      <c r="J1642" s="119" t="s">
        <v>11</v>
      </c>
      <c r="K1642" s="119" t="s">
        <v>11</v>
      </c>
      <c r="L1642" s="119" t="s">
        <v>11</v>
      </c>
      <c r="M1642" s="119" t="s">
        <v>11</v>
      </c>
      <c r="N1642" s="119" t="s">
        <v>11</v>
      </c>
      <c r="O1642" s="119" t="s">
        <v>14</v>
      </c>
      <c r="P1642" s="120" t="s">
        <v>14</v>
      </c>
      <c r="Q1642" s="23"/>
      <c r="R1642" s="121" t="s">
        <v>20</v>
      </c>
      <c r="S1642" s="92"/>
      <c r="T1642" s="23" t="str">
        <f>IF(COUNTIF('[3]Correpondance  PREPA MARG'!A:A,'Prépa marge'!C1642)=0,IF(U1641="démarque connue (valeur)","",T1641),'Prépa marge'!C1642)</f>
        <v/>
      </c>
      <c r="U1642" s="23" t="str">
        <f t="shared" si="917"/>
        <v/>
      </c>
      <c r="V1642" t="str">
        <f>IF(U1642="","",IF(U1642="CA HT",SUMIF('[3]Correpondance  PREPA MARG'!A:A,'Prépa marge'!T1642,'[3]Correpondance  PREPA MARG'!CO:CO),""))</f>
        <v/>
      </c>
      <c r="W1642" t="str">
        <f t="shared" si="912"/>
        <v/>
      </c>
      <c r="X1642" t="str">
        <f>IF(U1642="","",IF(AND(U1642="Marge ABACO (valeur)",X1636=""),SUMIF('[3]Correpondance  PREPA MARG'!A:A,'Prépa marge'!T1642,'[3]Correpondance  PREPA MARG'!DB:DB),""))</f>
        <v/>
      </c>
      <c r="Y1642" t="str">
        <f>IF(U1642="","",IF(U1642="Frais accessoires",SUMIF('[3]Correpondance  PREPA MARG'!A:A,'Prépa marge'!T1642,'[3]Correpondance  PREPA MARG'!AO:AO),""))</f>
        <v/>
      </c>
      <c r="Z1642" t="str">
        <f>IF(U1642="","",IF(U1642="Cotisation Centrale",SUMIF('[3]Correpondance  PREPA MARG'!A:A,'Prépa marge'!T1642,'[3]Correpondance  PREPA MARG'!BO:BO),""))</f>
        <v/>
      </c>
      <c r="AA1642" t="str">
        <f>IF(U1642="","",IF(U1642="CA HT REEL",SUMIF('[3]Correpondance  PREPA MARG'!A:A,'Prépa marge'!T1642,'[3]Correpondance  PREPA MARG'!AB:AB),""))</f>
        <v/>
      </c>
      <c r="AB1642" t="str">
        <f>IF(U1642="","",IF(U1642="CAMV REEL",SUMIF('[3]Correpondance  PREPA MARG'!A:A,'Prépa marge'!T1642,'[3]Correpondance  PREPA MARG'!BB:BB),""))</f>
        <v/>
      </c>
      <c r="AC1642" t="str">
        <f>IF(U1642="","",IF(U1642="démarque connue (valeur)",SUMIF('[3]Correpondance  PREPA MARG'!A:A,'Prépa marge'!T1642,'[3]Correpondance  PREPA MARG'!DO:DO),""))</f>
        <v/>
      </c>
      <c r="AD1642" s="2" t="str">
        <f t="shared" si="915"/>
        <v/>
      </c>
      <c r="AF1642" t="s">
        <v>20</v>
      </c>
    </row>
    <row r="1643" spans="1:32">
      <c r="A1643" s="23"/>
      <c r="B1643" s="23"/>
      <c r="C1643" s="23"/>
      <c r="D1643" s="23"/>
      <c r="E1643" s="23"/>
      <c r="F1643" s="23"/>
      <c r="G1643" s="23"/>
      <c r="H1643" s="23"/>
      <c r="I1643" s="23"/>
      <c r="J1643" s="23"/>
      <c r="K1643" s="23"/>
      <c r="L1643" s="23"/>
      <c r="M1643" s="23"/>
      <c r="N1643" s="23"/>
      <c r="O1643" s="23"/>
      <c r="P1643" s="23"/>
      <c r="Q1643" s="23"/>
      <c r="R1643" s="29" t="s">
        <v>20</v>
      </c>
      <c r="S1643" s="92"/>
      <c r="T1643" s="23" t="str">
        <f>IF(COUNTIF('[3]Correpondance  PREPA MARG'!A:A,'Prépa marge'!C1643)=0,IF(U1642="démarque connue (valeur)","",T1642),'Prépa marge'!C1643)</f>
        <v/>
      </c>
      <c r="U1643" s="23" t="str">
        <f t="shared" si="917"/>
        <v/>
      </c>
      <c r="V1643" t="str">
        <f>IF(U1643="","",IF(U1643="CA HT",SUMIF('[3]Correpondance  PREPA MARG'!A:A,'Prépa marge'!T1643,'[3]Correpondance  PREPA MARG'!CO:CO),""))</f>
        <v/>
      </c>
      <c r="W1643" t="str">
        <f t="shared" si="912"/>
        <v/>
      </c>
      <c r="X1643" t="str">
        <f>IF(U1643="","",IF(AND(U1643="Marge ABACO (valeur)",X1637=""),SUMIF('[3]Correpondance  PREPA MARG'!A:A,'Prépa marge'!T1643,'[3]Correpondance  PREPA MARG'!DB:DB),""))</f>
        <v/>
      </c>
      <c r="Y1643" t="str">
        <f>IF(U1643="","",IF(U1643="Frais accessoires",SUMIF('[3]Correpondance  PREPA MARG'!A:A,'Prépa marge'!T1643,'[3]Correpondance  PREPA MARG'!AO:AO),""))</f>
        <v/>
      </c>
      <c r="Z1643" t="str">
        <f>IF(U1643="","",IF(U1643="Cotisation Centrale",SUMIF('[3]Correpondance  PREPA MARG'!A:A,'Prépa marge'!T1643,'[3]Correpondance  PREPA MARG'!BO:BO),""))</f>
        <v/>
      </c>
      <c r="AA1643" t="str">
        <f>IF(U1643="","",IF(U1643="CA HT REEL",SUMIF('[3]Correpondance  PREPA MARG'!A:A,'Prépa marge'!T1643,'[3]Correpondance  PREPA MARG'!AB:AB),""))</f>
        <v/>
      </c>
      <c r="AB1643" t="str">
        <f>IF(U1643="","",IF(U1643="CAMV REEL",SUMIF('[3]Correpondance  PREPA MARG'!A:A,'Prépa marge'!T1643,'[3]Correpondance  PREPA MARG'!BB:BB),""))</f>
        <v/>
      </c>
      <c r="AC1643" t="str">
        <f>IF(U1643="","",IF(U1643="démarque connue (valeur)",SUMIF('[3]Correpondance  PREPA MARG'!A:A,'Prépa marge'!T1643,'[3]Correpondance  PREPA MARG'!DO:DO),""))</f>
        <v/>
      </c>
      <c r="AD1643" s="2" t="str">
        <f t="shared" si="915"/>
        <v/>
      </c>
      <c r="AF1643" t="s">
        <v>20</v>
      </c>
    </row>
    <row r="1644" spans="1:32">
      <c r="A1644" s="23"/>
      <c r="B1644" s="23"/>
      <c r="C1644" s="24" t="str">
        <f>[2]Rens!$C$55</f>
        <v>BILLETERIE</v>
      </c>
      <c r="D1644" s="26">
        <f>+D1602</f>
        <v>41943</v>
      </c>
      <c r="E1644" s="26">
        <f t="shared" ref="E1644:L1644" si="935">DATE(YEAR(D1644),MONTH(D1644)+2,0)</f>
        <v>41973</v>
      </c>
      <c r="F1644" s="26">
        <f t="shared" si="935"/>
        <v>42004</v>
      </c>
      <c r="G1644" s="26">
        <f t="shared" si="935"/>
        <v>42035</v>
      </c>
      <c r="H1644" s="26">
        <f t="shared" si="935"/>
        <v>42063</v>
      </c>
      <c r="I1644" s="26">
        <f t="shared" si="935"/>
        <v>42094</v>
      </c>
      <c r="J1644" s="26">
        <f t="shared" si="935"/>
        <v>42124</v>
      </c>
      <c r="K1644" s="26">
        <f t="shared" si="935"/>
        <v>42155</v>
      </c>
      <c r="L1644" s="26">
        <f t="shared" si="935"/>
        <v>42185</v>
      </c>
      <c r="M1644" s="26">
        <f>DATE(YEAR(L1644),MONTH(L1644)+2,0)</f>
        <v>42216</v>
      </c>
      <c r="N1644" s="26">
        <f>DATE(YEAR(M1644),MONTH(M1644)+2,0)</f>
        <v>42247</v>
      </c>
      <c r="O1644" s="26">
        <f>DATE(YEAR(N1644),MONTH(N1644)+2,0)</f>
        <v>42277</v>
      </c>
      <c r="P1644" s="27" t="s">
        <v>16</v>
      </c>
      <c r="Q1644" s="23"/>
      <c r="R1644" s="28" t="s">
        <v>20</v>
      </c>
      <c r="S1644" s="23"/>
      <c r="T1644" s="23" t="str">
        <f>IF(COUNTIF('[3]Correpondance  PREPA MARG'!A:A,'Prépa marge'!C1644)=0,IF(U1643="démarque connue (valeur)","",T1643),'Prépa marge'!C1644)</f>
        <v>BILLETERIE</v>
      </c>
      <c r="U1644" s="23" t="str">
        <f t="shared" si="917"/>
        <v/>
      </c>
      <c r="V1644" t="str">
        <f>IF(U1644="","",IF(U1644="CA HT",SUMIF('[3]Correpondance  PREPA MARG'!A:A,'Prépa marge'!T1644,'[3]Correpondance  PREPA MARG'!CO:CO),""))</f>
        <v/>
      </c>
      <c r="W1644" t="str">
        <f t="shared" si="912"/>
        <v/>
      </c>
      <c r="X1644" t="str">
        <f>IF(U1644="","",IF(AND(U1644="Marge ABACO (valeur)",X1638=""),SUMIF('[3]Correpondance  PREPA MARG'!A:A,'Prépa marge'!T1644,'[3]Correpondance  PREPA MARG'!DB:DB),""))</f>
        <v/>
      </c>
      <c r="Y1644" t="str">
        <f>IF(U1644="","",IF(U1644="Frais accessoires",SUMIF('[3]Correpondance  PREPA MARG'!A:A,'Prépa marge'!T1644,'[3]Correpondance  PREPA MARG'!AO:AO),""))</f>
        <v/>
      </c>
      <c r="Z1644" t="str">
        <f>IF(U1644="","",IF(U1644="Cotisation Centrale",SUMIF('[3]Correpondance  PREPA MARG'!A:A,'Prépa marge'!T1644,'[3]Correpondance  PREPA MARG'!BO:BO),""))</f>
        <v/>
      </c>
      <c r="AA1644" t="str">
        <f>IF(U1644="","",IF(U1644="CA HT REEL",SUMIF('[3]Correpondance  PREPA MARG'!A:A,'Prépa marge'!T1644,'[3]Correpondance  PREPA MARG'!AB:AB),""))</f>
        <v/>
      </c>
      <c r="AB1644" t="str">
        <f>IF(U1644="","",IF(U1644="CAMV REEL",SUMIF('[3]Correpondance  PREPA MARG'!A:A,'Prépa marge'!T1644,'[3]Correpondance  PREPA MARG'!BB:BB),""))</f>
        <v/>
      </c>
      <c r="AC1644" t="str">
        <f>IF(U1644="","",IF(U1644="démarque connue (valeur)",SUMIF('[3]Correpondance  PREPA MARG'!A:A,'Prépa marge'!T1644,'[3]Correpondance  PREPA MARG'!DO:DO),""))</f>
        <v/>
      </c>
      <c r="AD1644" s="2" t="str">
        <f t="shared" si="915"/>
        <v/>
      </c>
      <c r="AF1644" t="s">
        <v>20</v>
      </c>
    </row>
    <row r="1645" spans="1:32">
      <c r="A1645" s="23"/>
      <c r="B1645" s="23"/>
      <c r="C1645" s="23"/>
      <c r="D1645" s="23"/>
      <c r="E1645" s="23"/>
      <c r="F1645" s="23"/>
      <c r="G1645" s="23"/>
      <c r="H1645" s="23"/>
      <c r="I1645" s="23"/>
      <c r="J1645" s="23"/>
      <c r="K1645" s="23"/>
      <c r="L1645" s="23"/>
      <c r="M1645" s="23"/>
      <c r="N1645" s="23"/>
      <c r="O1645" s="23"/>
      <c r="P1645" s="23"/>
      <c r="Q1645" s="23"/>
      <c r="R1645" s="29" t="s">
        <v>20</v>
      </c>
      <c r="S1645" s="23"/>
      <c r="T1645" s="23" t="str">
        <f>IF(COUNTIF('[3]Correpondance  PREPA MARG'!A:A,'Prépa marge'!C1645)=0,IF(U1644="démarque connue (valeur)","",T1644),'Prépa marge'!C1645)</f>
        <v>BILLETERIE</v>
      </c>
      <c r="U1645" s="23" t="str">
        <f t="shared" si="917"/>
        <v/>
      </c>
      <c r="V1645" t="str">
        <f>IF(U1645="","",IF(U1645="CA HT",SUMIF('[3]Correpondance  PREPA MARG'!A:A,'Prépa marge'!T1645,'[3]Correpondance  PREPA MARG'!CO:CO),""))</f>
        <v/>
      </c>
      <c r="W1645" t="str">
        <f t="shared" si="912"/>
        <v/>
      </c>
      <c r="X1645" t="str">
        <f>IF(U1645="","",IF(AND(U1645="Marge ABACO (valeur)",X1639=""),SUMIF('[3]Correpondance  PREPA MARG'!A:A,'Prépa marge'!T1645,'[3]Correpondance  PREPA MARG'!DB:DB),""))</f>
        <v/>
      </c>
      <c r="Y1645" t="str">
        <f>IF(U1645="","",IF(U1645="Frais accessoires",SUMIF('[3]Correpondance  PREPA MARG'!A:A,'Prépa marge'!T1645,'[3]Correpondance  PREPA MARG'!AO:AO),""))</f>
        <v/>
      </c>
      <c r="Z1645" t="str">
        <f>IF(U1645="","",IF(U1645="Cotisation Centrale",SUMIF('[3]Correpondance  PREPA MARG'!A:A,'Prépa marge'!T1645,'[3]Correpondance  PREPA MARG'!BO:BO),""))</f>
        <v/>
      </c>
      <c r="AA1645" t="str">
        <f>IF(U1645="","",IF(U1645="CA HT REEL",SUMIF('[3]Correpondance  PREPA MARG'!A:A,'Prépa marge'!T1645,'[3]Correpondance  PREPA MARG'!AB:AB),""))</f>
        <v/>
      </c>
      <c r="AB1645" t="str">
        <f>IF(U1645="","",IF(U1645="CAMV REEL",SUMIF('[3]Correpondance  PREPA MARG'!A:A,'Prépa marge'!T1645,'[3]Correpondance  PREPA MARG'!BB:BB),""))</f>
        <v/>
      </c>
      <c r="AC1645" t="str">
        <f>IF(U1645="","",IF(U1645="démarque connue (valeur)",SUMIF('[3]Correpondance  PREPA MARG'!A:A,'Prépa marge'!T1645,'[3]Correpondance  PREPA MARG'!DO:DO),""))</f>
        <v/>
      </c>
      <c r="AD1645" s="2" t="str">
        <f t="shared" si="915"/>
        <v/>
      </c>
      <c r="AF1645" t="s">
        <v>20</v>
      </c>
    </row>
    <row r="1646" spans="1:32" ht="15.75" thickBot="1">
      <c r="A1646" s="23"/>
      <c r="B1646" s="23"/>
      <c r="C1646" s="30" t="s">
        <v>18</v>
      </c>
      <c r="D1646" s="31"/>
      <c r="E1646" s="31"/>
      <c r="F1646" s="31"/>
      <c r="G1646" s="31"/>
      <c r="H1646" s="31"/>
      <c r="I1646" s="31"/>
      <c r="J1646" s="31"/>
      <c r="K1646" s="31"/>
      <c r="L1646" s="31"/>
      <c r="M1646" s="31"/>
      <c r="N1646" s="31"/>
      <c r="O1646" s="31"/>
      <c r="P1646" s="32"/>
      <c r="Q1646" s="23"/>
      <c r="R1646" s="33" t="s">
        <v>20</v>
      </c>
      <c r="S1646" s="23"/>
      <c r="T1646" s="23" t="str">
        <f>IF(COUNTIF('[3]Correpondance  PREPA MARG'!A:A,'Prépa marge'!C1646)=0,IF(U1645="démarque connue (valeur)","",T1645),'Prépa marge'!C1646)</f>
        <v>BILLETERIE</v>
      </c>
      <c r="U1646" s="23" t="str">
        <f t="shared" si="917"/>
        <v/>
      </c>
      <c r="V1646" t="str">
        <f>IF(U1646="","",IF(U1646="CA HT",SUMIF('[3]Correpondance  PREPA MARG'!A:A,'Prépa marge'!T1646,'[3]Correpondance  PREPA MARG'!CO:CO),""))</f>
        <v/>
      </c>
      <c r="W1646" t="str">
        <f t="shared" si="912"/>
        <v/>
      </c>
      <c r="X1646" t="str">
        <f>IF(U1646="","",IF(AND(U1646="Marge ABACO (valeur)",X1640=""),SUMIF('[3]Correpondance  PREPA MARG'!A:A,'Prépa marge'!T1646,'[3]Correpondance  PREPA MARG'!DB:DB),""))</f>
        <v/>
      </c>
      <c r="Y1646" t="str">
        <f>IF(U1646="","",IF(U1646="Frais accessoires",SUMIF('[3]Correpondance  PREPA MARG'!A:A,'Prépa marge'!T1646,'[3]Correpondance  PREPA MARG'!AO:AO),""))</f>
        <v/>
      </c>
      <c r="Z1646" t="str">
        <f>IF(U1646="","",IF(U1646="Cotisation Centrale",SUMIF('[3]Correpondance  PREPA MARG'!A:A,'Prépa marge'!T1646,'[3]Correpondance  PREPA MARG'!BO:BO),""))</f>
        <v/>
      </c>
      <c r="AA1646" t="str">
        <f>IF(U1646="","",IF(U1646="CA HT REEL",SUMIF('[3]Correpondance  PREPA MARG'!A:A,'Prépa marge'!T1646,'[3]Correpondance  PREPA MARG'!AB:AB),""))</f>
        <v/>
      </c>
      <c r="AB1646" t="str">
        <f>IF(U1646="","",IF(U1646="CAMV REEL",SUMIF('[3]Correpondance  PREPA MARG'!A:A,'Prépa marge'!T1646,'[3]Correpondance  PREPA MARG'!BB:BB),""))</f>
        <v/>
      </c>
      <c r="AC1646" t="str">
        <f>IF(U1646="","",IF(U1646="démarque connue (valeur)",SUMIF('[3]Correpondance  PREPA MARG'!A:A,'Prépa marge'!T1646,'[3]Correpondance  PREPA MARG'!DO:DO),""))</f>
        <v/>
      </c>
      <c r="AD1646" s="2" t="str">
        <f t="shared" si="915"/>
        <v/>
      </c>
      <c r="AF1646" t="s">
        <v>20</v>
      </c>
    </row>
    <row r="1647" spans="1:32">
      <c r="A1647" s="23"/>
      <c r="B1647" s="23"/>
      <c r="C1647" s="34" t="s">
        <v>0</v>
      </c>
      <c r="D1647" s="35"/>
      <c r="E1647" s="36"/>
      <c r="F1647" s="36"/>
      <c r="G1647" s="36"/>
      <c r="H1647" s="36"/>
      <c r="I1647" s="36"/>
      <c r="J1647" s="36"/>
      <c r="K1647" s="36"/>
      <c r="L1647" s="36"/>
      <c r="M1647" s="36"/>
      <c r="N1647" s="36"/>
      <c r="O1647" s="37"/>
      <c r="P1647" s="38">
        <f>SUM(D1647:O1647)</f>
        <v>0</v>
      </c>
      <c r="Q1647" s="23"/>
      <c r="R1647" s="39">
        <v>3888</v>
      </c>
      <c r="S1647" s="23"/>
      <c r="T1647" s="23" t="str">
        <f>IF(COUNTIF('[3]Correpondance  PREPA MARG'!A:A,'Prépa marge'!C1647)=0,IF(U1646="démarque connue (valeur)","",T1646),'Prépa marge'!C1647)</f>
        <v>BILLETERIE</v>
      </c>
      <c r="U1647" s="23" t="str">
        <f t="shared" si="917"/>
        <v>CA HT</v>
      </c>
      <c r="V1647">
        <f ca="1">IF(U1647="","",IF(U1647="CA HT",SUMIF('[3]Correpondance  PREPA MARG'!A:A,'Prépa marge'!T1647,'[3]Correpondance  PREPA MARG'!CO:CO),""))</f>
        <v>0</v>
      </c>
      <c r="W1647" t="str">
        <f t="shared" si="912"/>
        <v/>
      </c>
      <c r="X1647" t="str">
        <f>IF(U1647="","",IF(AND(U1647="Marge ABACO (valeur)",X1641=""),SUMIF('[3]Correpondance  PREPA MARG'!A:A,'Prépa marge'!T1647,'[3]Correpondance  PREPA MARG'!DB:DB),""))</f>
        <v/>
      </c>
      <c r="Y1647" t="str">
        <f>IF(U1647="","",IF(U1647="Frais accessoires",SUMIF('[3]Correpondance  PREPA MARG'!A:A,'Prépa marge'!T1647,'[3]Correpondance  PREPA MARG'!AO:AO),""))</f>
        <v/>
      </c>
      <c r="Z1647" t="str">
        <f>IF(U1647="","",IF(U1647="Cotisation Centrale",SUMIF('[3]Correpondance  PREPA MARG'!A:A,'Prépa marge'!T1647,'[3]Correpondance  PREPA MARG'!BO:BO),""))</f>
        <v/>
      </c>
      <c r="AA1647" t="str">
        <f>IF(U1647="","",IF(U1647="CA HT REEL",SUMIF('[3]Correpondance  PREPA MARG'!A:A,'Prépa marge'!T1647,'[3]Correpondance  PREPA MARG'!AB:AB),""))</f>
        <v/>
      </c>
      <c r="AB1647" t="str">
        <f>IF(U1647="","",IF(U1647="CAMV REEL",SUMIF('[3]Correpondance  PREPA MARG'!A:A,'Prépa marge'!T1647,'[3]Correpondance  PREPA MARG'!BB:BB),""))</f>
        <v/>
      </c>
      <c r="AC1647" t="str">
        <f>IF(U1647="","",IF(U1647="démarque connue (valeur)",SUMIF('[3]Correpondance  PREPA MARG'!A:A,'Prépa marge'!T1647,'[3]Correpondance  PREPA MARG'!DO:DO),""))</f>
        <v/>
      </c>
      <c r="AD1647" s="2" t="str">
        <f t="shared" ca="1" si="915"/>
        <v/>
      </c>
      <c r="AF1647">
        <v>7603</v>
      </c>
    </row>
    <row r="1648" spans="1:32" ht="15.75" thickBot="1">
      <c r="A1648" s="23"/>
      <c r="B1648" s="23"/>
      <c r="C1648" s="40" t="s">
        <v>1</v>
      </c>
      <c r="D1648" s="41"/>
      <c r="E1648" s="42"/>
      <c r="F1648" s="42"/>
      <c r="G1648" s="42"/>
      <c r="H1648" s="42"/>
      <c r="I1648" s="42"/>
      <c r="J1648" s="42"/>
      <c r="K1648" s="42"/>
      <c r="L1648" s="42"/>
      <c r="M1648" s="42"/>
      <c r="N1648" s="42"/>
      <c r="O1648" s="43"/>
      <c r="P1648" s="44">
        <f>SUM(D1648:O1648)</f>
        <v>0</v>
      </c>
      <c r="Q1648" s="23"/>
      <c r="R1648" s="45">
        <v>3257</v>
      </c>
      <c r="S1648" s="23"/>
      <c r="T1648" s="23" t="str">
        <f>IF(COUNTIF('[3]Correpondance  PREPA MARG'!A:A,'Prépa marge'!C1648)=0,IF(U1647="démarque connue (valeur)","",T1647),'Prépa marge'!C1648)</f>
        <v>BILLETERIE</v>
      </c>
      <c r="U1648" s="23" t="str">
        <f t="shared" si="917"/>
        <v>PRMV ABACO</v>
      </c>
      <c r="V1648" t="str">
        <f>IF(U1648="","",IF(U1648="CA HT",SUMIF('[3]Correpondance  PREPA MARG'!A:A,'Prépa marge'!T1648,'[3]Correpondance  PREPA MARG'!CO:CO),""))</f>
        <v/>
      </c>
      <c r="W1648">
        <f t="shared" ca="1" si="912"/>
        <v>0</v>
      </c>
      <c r="X1648" t="str">
        <f>IF(U1648="","",IF(AND(U1648="Marge ABACO (valeur)",X1642=""),SUMIF('[3]Correpondance  PREPA MARG'!A:A,'Prépa marge'!T1648,'[3]Correpondance  PREPA MARG'!DB:DB),""))</f>
        <v/>
      </c>
      <c r="Y1648" t="str">
        <f>IF(U1648="","",IF(U1648="Frais accessoires",SUMIF('[3]Correpondance  PREPA MARG'!A:A,'Prépa marge'!T1648,'[3]Correpondance  PREPA MARG'!AO:AO),""))</f>
        <v/>
      </c>
      <c r="Z1648" t="str">
        <f>IF(U1648="","",IF(U1648="Cotisation Centrale",SUMIF('[3]Correpondance  PREPA MARG'!A:A,'Prépa marge'!T1648,'[3]Correpondance  PREPA MARG'!BO:BO),""))</f>
        <v/>
      </c>
      <c r="AA1648" t="str">
        <f>IF(U1648="","",IF(U1648="CA HT REEL",SUMIF('[3]Correpondance  PREPA MARG'!A:A,'Prépa marge'!T1648,'[3]Correpondance  PREPA MARG'!AB:AB),""))</f>
        <v/>
      </c>
      <c r="AB1648" t="str">
        <f>IF(U1648="","",IF(U1648="CAMV REEL",SUMIF('[3]Correpondance  PREPA MARG'!A:A,'Prépa marge'!T1648,'[3]Correpondance  PREPA MARG'!BB:BB),""))</f>
        <v/>
      </c>
      <c r="AC1648" t="str">
        <f>IF(U1648="","",IF(U1648="démarque connue (valeur)",SUMIF('[3]Correpondance  PREPA MARG'!A:A,'Prépa marge'!T1648,'[3]Correpondance  PREPA MARG'!DO:DO),""))</f>
        <v/>
      </c>
      <c r="AD1648" s="2" t="str">
        <f t="shared" ca="1" si="915"/>
        <v/>
      </c>
      <c r="AF1648">
        <v>6378</v>
      </c>
    </row>
    <row r="1649" spans="1:32">
      <c r="A1649" s="23"/>
      <c r="B1649" s="23"/>
      <c r="C1649" s="46" t="s">
        <v>19</v>
      </c>
      <c r="D1649" s="47">
        <f t="shared" ref="D1649:L1649" si="936">D1647-D1648</f>
        <v>0</v>
      </c>
      <c r="E1649" s="47">
        <f t="shared" si="936"/>
        <v>0</v>
      </c>
      <c r="F1649" s="47">
        <f t="shared" si="936"/>
        <v>0</v>
      </c>
      <c r="G1649" s="47">
        <f t="shared" si="936"/>
        <v>0</v>
      </c>
      <c r="H1649" s="47">
        <f t="shared" si="936"/>
        <v>0</v>
      </c>
      <c r="I1649" s="47">
        <f t="shared" si="936"/>
        <v>0</v>
      </c>
      <c r="J1649" s="47">
        <f t="shared" si="936"/>
        <v>0</v>
      </c>
      <c r="K1649" s="47">
        <f t="shared" si="936"/>
        <v>0</v>
      </c>
      <c r="L1649" s="47">
        <f t="shared" si="936"/>
        <v>0</v>
      </c>
      <c r="M1649" s="47">
        <f>M1647-M1648</f>
        <v>0</v>
      </c>
      <c r="N1649" s="47">
        <f>N1647-N1648</f>
        <v>0</v>
      </c>
      <c r="O1649" s="47">
        <f>O1647-O1648</f>
        <v>0</v>
      </c>
      <c r="P1649" s="48">
        <f>P1647-P1648</f>
        <v>0</v>
      </c>
      <c r="Q1649" s="23"/>
      <c r="R1649" s="49" t="s">
        <v>20</v>
      </c>
      <c r="S1649" s="23"/>
      <c r="T1649" s="23" t="str">
        <f>IF(COUNTIF('[3]Correpondance  PREPA MARG'!A:A,'Prépa marge'!C1649)=0,IF(U1648="démarque connue (valeur)","",T1648),'Prépa marge'!C1649)</f>
        <v>BILLETERIE</v>
      </c>
      <c r="U1649" s="23" t="str">
        <f t="shared" si="917"/>
        <v>Marge ABACO (valeur)</v>
      </c>
      <c r="V1649" t="str">
        <f>IF(U1649="","",IF(U1649="CA HT",SUMIF('[3]Correpondance  PREPA MARG'!A:A,'Prépa marge'!T1649,'[3]Correpondance  PREPA MARG'!CO:CO),""))</f>
        <v/>
      </c>
      <c r="W1649" t="str">
        <f t="shared" si="912"/>
        <v/>
      </c>
      <c r="X1649">
        <f ca="1">IF(U1649="","",IF(AND(U1649="Marge ABACO (valeur)",X1643=""),SUMIF('[3]Correpondance  PREPA MARG'!A:A,'Prépa marge'!T1649,'[3]Correpondance  PREPA MARG'!DB:DB),""))</f>
        <v>0</v>
      </c>
      <c r="Y1649" t="str">
        <f>IF(U1649="","",IF(U1649="Frais accessoires",SUMIF('[3]Correpondance  PREPA MARG'!A:A,'Prépa marge'!T1649,'[3]Correpondance  PREPA MARG'!AO:AO),""))</f>
        <v/>
      </c>
      <c r="Z1649" t="str">
        <f>IF(U1649="","",IF(U1649="Cotisation Centrale",SUMIF('[3]Correpondance  PREPA MARG'!A:A,'Prépa marge'!T1649,'[3]Correpondance  PREPA MARG'!BO:BO),""))</f>
        <v/>
      </c>
      <c r="AA1649" t="str">
        <f>IF(U1649="","",IF(U1649="CA HT REEL",SUMIF('[3]Correpondance  PREPA MARG'!A:A,'Prépa marge'!T1649,'[3]Correpondance  PREPA MARG'!AB:AB),""))</f>
        <v/>
      </c>
      <c r="AB1649" t="str">
        <f>IF(U1649="","",IF(U1649="CAMV REEL",SUMIF('[3]Correpondance  PREPA MARG'!A:A,'Prépa marge'!T1649,'[3]Correpondance  PREPA MARG'!BB:BB),""))</f>
        <v/>
      </c>
      <c r="AC1649" t="str">
        <f>IF(U1649="","",IF(U1649="démarque connue (valeur)",SUMIF('[3]Correpondance  PREPA MARG'!A:A,'Prépa marge'!T1649,'[3]Correpondance  PREPA MARG'!DO:DO),""))</f>
        <v/>
      </c>
      <c r="AD1649" s="2" t="str">
        <f t="shared" ca="1" si="915"/>
        <v/>
      </c>
      <c r="AF1649" t="s">
        <v>20</v>
      </c>
    </row>
    <row r="1650" spans="1:32" ht="15.75" thickBot="1">
      <c r="A1650" s="23"/>
      <c r="B1650" s="23"/>
      <c r="C1650" s="50" t="s">
        <v>21</v>
      </c>
      <c r="D1650" s="51">
        <f t="shared" ref="D1650:L1650" si="937">IF(D1647=0,0,D1649/D1647)</f>
        <v>0</v>
      </c>
      <c r="E1650" s="51">
        <f t="shared" si="937"/>
        <v>0</v>
      </c>
      <c r="F1650" s="51">
        <f t="shared" si="937"/>
        <v>0</v>
      </c>
      <c r="G1650" s="51">
        <f t="shared" si="937"/>
        <v>0</v>
      </c>
      <c r="H1650" s="51">
        <f t="shared" si="937"/>
        <v>0</v>
      </c>
      <c r="I1650" s="51">
        <f t="shared" si="937"/>
        <v>0</v>
      </c>
      <c r="J1650" s="51">
        <f t="shared" si="937"/>
        <v>0</v>
      </c>
      <c r="K1650" s="51">
        <f t="shared" si="937"/>
        <v>0</v>
      </c>
      <c r="L1650" s="51">
        <f t="shared" si="937"/>
        <v>0</v>
      </c>
      <c r="M1650" s="51">
        <f>IF(M1647=0,0,M1649/M1647)</f>
        <v>0</v>
      </c>
      <c r="N1650" s="51">
        <f>IF(N1647=0,0,N1649/N1647)</f>
        <v>0</v>
      </c>
      <c r="O1650" s="51">
        <f>IF(O1647=0,0,O1649/O1647)</f>
        <v>0</v>
      </c>
      <c r="P1650" s="52">
        <f>IF(P1647=0,0,P1649/P1647)</f>
        <v>0</v>
      </c>
      <c r="Q1650" s="23"/>
      <c r="R1650" s="53" t="s">
        <v>20</v>
      </c>
      <c r="S1650" s="23"/>
      <c r="T1650" s="23" t="str">
        <f>IF(COUNTIF('[3]Correpondance  PREPA MARG'!A:A,'Prépa marge'!C1650)=0,IF(U1649="démarque connue (valeur)","",T1649),'Prépa marge'!C1650)</f>
        <v>BILLETERIE</v>
      </c>
      <c r="U1650" s="23" t="str">
        <f t="shared" si="917"/>
        <v/>
      </c>
      <c r="V1650" t="str">
        <f>IF(U1650="","",IF(U1650="CA HT",SUMIF('[3]Correpondance  PREPA MARG'!A:A,'Prépa marge'!T1650,'[3]Correpondance  PREPA MARG'!CO:CO),""))</f>
        <v/>
      </c>
      <c r="W1650" t="str">
        <f t="shared" si="912"/>
        <v/>
      </c>
      <c r="X1650" t="str">
        <f>IF(U1650="","",IF(AND(U1650="Marge ABACO (valeur)",X1644=""),SUMIF('[3]Correpondance  PREPA MARG'!A:A,'Prépa marge'!T1650,'[3]Correpondance  PREPA MARG'!DB:DB),""))</f>
        <v/>
      </c>
      <c r="Y1650" t="str">
        <f>IF(U1650="","",IF(U1650="Frais accessoires",SUMIF('[3]Correpondance  PREPA MARG'!A:A,'Prépa marge'!T1650,'[3]Correpondance  PREPA MARG'!AO:AO),""))</f>
        <v/>
      </c>
      <c r="Z1650" t="str">
        <f>IF(U1650="","",IF(U1650="Cotisation Centrale",SUMIF('[3]Correpondance  PREPA MARG'!A:A,'Prépa marge'!T1650,'[3]Correpondance  PREPA MARG'!BO:BO),""))</f>
        <v/>
      </c>
      <c r="AA1650" t="str">
        <f>IF(U1650="","",IF(U1650="CA HT REEL",SUMIF('[3]Correpondance  PREPA MARG'!A:A,'Prépa marge'!T1650,'[3]Correpondance  PREPA MARG'!AB:AB),""))</f>
        <v/>
      </c>
      <c r="AB1650" t="str">
        <f>IF(U1650="","",IF(U1650="CAMV REEL",SUMIF('[3]Correpondance  PREPA MARG'!A:A,'Prépa marge'!T1650,'[3]Correpondance  PREPA MARG'!BB:BB),""))</f>
        <v/>
      </c>
      <c r="AC1650" t="str">
        <f>IF(U1650="","",IF(U1650="démarque connue (valeur)",SUMIF('[3]Correpondance  PREPA MARG'!A:A,'Prépa marge'!T1650,'[3]Correpondance  PREPA MARG'!DO:DO),""))</f>
        <v/>
      </c>
      <c r="AD1650" s="2" t="str">
        <f t="shared" si="915"/>
        <v/>
      </c>
      <c r="AF1650" t="s">
        <v>20</v>
      </c>
    </row>
    <row r="1651" spans="1:32">
      <c r="A1651" s="23"/>
      <c r="B1651" s="23"/>
      <c r="C1651" s="54" t="s">
        <v>3</v>
      </c>
      <c r="D1651" s="35"/>
      <c r="E1651" s="36"/>
      <c r="F1651" s="36"/>
      <c r="G1651" s="36"/>
      <c r="H1651" s="36"/>
      <c r="I1651" s="55"/>
      <c r="J1651" s="55"/>
      <c r="K1651" s="36"/>
      <c r="L1651" s="36"/>
      <c r="M1651" s="36"/>
      <c r="N1651" s="36"/>
      <c r="O1651" s="37"/>
      <c r="P1651" s="56">
        <f>SUM(D1651:O1651)</f>
        <v>0</v>
      </c>
      <c r="Q1651" s="23"/>
      <c r="R1651" s="57">
        <v>0</v>
      </c>
      <c r="S1651" s="23"/>
      <c r="T1651" s="23" t="str">
        <f>IF(COUNTIF('[3]Correpondance  PREPA MARG'!A:A,'Prépa marge'!C1651)=0,IF(U1650="démarque connue (valeur)","",T1650),'Prépa marge'!C1651)</f>
        <v>BILLETERIE</v>
      </c>
      <c r="U1651" s="23" t="str">
        <f t="shared" si="917"/>
        <v>Frais accessoires</v>
      </c>
      <c r="V1651" t="str">
        <f>IF(U1651="","",IF(U1651="CA HT",SUMIF('[3]Correpondance  PREPA MARG'!A:A,'Prépa marge'!T1651,'[3]Correpondance  PREPA MARG'!CO:CO),""))</f>
        <v/>
      </c>
      <c r="W1651" t="str">
        <f t="shared" si="912"/>
        <v/>
      </c>
      <c r="X1651" t="str">
        <f>IF(U1651="","",IF(AND(U1651="Marge ABACO (valeur)",X1645=""),SUMIF('[3]Correpondance  PREPA MARG'!A:A,'Prépa marge'!T1651,'[3]Correpondance  PREPA MARG'!DB:DB),""))</f>
        <v/>
      </c>
      <c r="Y1651">
        <f ca="1">IF(U1651="","",IF(U1651="Frais accessoires",SUMIF('[3]Correpondance  PREPA MARG'!A:A,'Prépa marge'!T1651,'[3]Correpondance  PREPA MARG'!AO:AO),""))</f>
        <v>0</v>
      </c>
      <c r="Z1651" t="str">
        <f>IF(U1651="","",IF(U1651="Cotisation Centrale",SUMIF('[3]Correpondance  PREPA MARG'!A:A,'Prépa marge'!T1651,'[3]Correpondance  PREPA MARG'!BO:BO),""))</f>
        <v/>
      </c>
      <c r="AA1651" t="str">
        <f>IF(U1651="","",IF(U1651="CA HT REEL",SUMIF('[3]Correpondance  PREPA MARG'!A:A,'Prépa marge'!T1651,'[3]Correpondance  PREPA MARG'!AB:AB),""))</f>
        <v/>
      </c>
      <c r="AB1651" t="str">
        <f>IF(U1651="","",IF(U1651="CAMV REEL",SUMIF('[3]Correpondance  PREPA MARG'!A:A,'Prépa marge'!T1651,'[3]Correpondance  PREPA MARG'!BB:BB),""))</f>
        <v/>
      </c>
      <c r="AC1651" t="str">
        <f>IF(U1651="","",IF(U1651="démarque connue (valeur)",SUMIF('[3]Correpondance  PREPA MARG'!A:A,'Prépa marge'!T1651,'[3]Correpondance  PREPA MARG'!DO:DO),""))</f>
        <v/>
      </c>
      <c r="AD1651" s="2" t="str">
        <f t="shared" ca="1" si="915"/>
        <v/>
      </c>
      <c r="AF1651">
        <v>64.959999999999994</v>
      </c>
    </row>
    <row r="1652" spans="1:32" ht="15.75" thickBot="1">
      <c r="A1652" s="23"/>
      <c r="B1652" s="23"/>
      <c r="C1652" s="58" t="s">
        <v>4</v>
      </c>
      <c r="D1652" s="41"/>
      <c r="E1652" s="42"/>
      <c r="F1652" s="42"/>
      <c r="G1652" s="42"/>
      <c r="H1652" s="42"/>
      <c r="I1652" s="42"/>
      <c r="J1652" s="42"/>
      <c r="K1652" s="42"/>
      <c r="L1652" s="42"/>
      <c r="M1652" s="42"/>
      <c r="N1652" s="42"/>
      <c r="O1652" s="43"/>
      <c r="P1652" s="56">
        <f>SUM(D1652:O1652)</f>
        <v>0</v>
      </c>
      <c r="Q1652" s="23"/>
      <c r="R1652" s="57" t="s">
        <v>20</v>
      </c>
      <c r="S1652" s="23"/>
      <c r="T1652" s="23" t="str">
        <f>IF(COUNTIF('[3]Correpondance  PREPA MARG'!A:A,'Prépa marge'!C1652)=0,IF(U1651="démarque connue (valeur)","",T1651),'Prépa marge'!C1652)</f>
        <v>BILLETERIE</v>
      </c>
      <c r="U1652" s="23" t="str">
        <f t="shared" si="917"/>
        <v>Cotisation Centrale</v>
      </c>
      <c r="V1652" t="str">
        <f>IF(U1652="","",IF(U1652="CA HT",SUMIF('[3]Correpondance  PREPA MARG'!A:A,'Prépa marge'!T1652,'[3]Correpondance  PREPA MARG'!CO:CO),""))</f>
        <v/>
      </c>
      <c r="W1652" t="str">
        <f t="shared" si="912"/>
        <v/>
      </c>
      <c r="X1652" t="str">
        <f>IF(U1652="","",IF(AND(U1652="Marge ABACO (valeur)",X1646=""),SUMIF('[3]Correpondance  PREPA MARG'!A:A,'Prépa marge'!T1652,'[3]Correpondance  PREPA MARG'!DB:DB),""))</f>
        <v/>
      </c>
      <c r="Y1652" t="str">
        <f>IF(U1652="","",IF(U1652="Frais accessoires",SUMIF('[3]Correpondance  PREPA MARG'!A:A,'Prépa marge'!T1652,'[3]Correpondance  PREPA MARG'!AO:AO),""))</f>
        <v/>
      </c>
      <c r="Z1652">
        <f ca="1">IF(U1652="","",IF(U1652="Cotisation Centrale",SUMIF('[3]Correpondance  PREPA MARG'!A:A,'Prépa marge'!T1652,'[3]Correpondance  PREPA MARG'!BO:BO),""))</f>
        <v>0</v>
      </c>
      <c r="AA1652" t="str">
        <f>IF(U1652="","",IF(U1652="CA HT REEL",SUMIF('[3]Correpondance  PREPA MARG'!A:A,'Prépa marge'!T1652,'[3]Correpondance  PREPA MARG'!AB:AB),""))</f>
        <v/>
      </c>
      <c r="AB1652" t="str">
        <f>IF(U1652="","",IF(U1652="CAMV REEL",SUMIF('[3]Correpondance  PREPA MARG'!A:A,'Prépa marge'!T1652,'[3]Correpondance  PREPA MARG'!BB:BB),""))</f>
        <v/>
      </c>
      <c r="AC1652" t="str">
        <f>IF(U1652="","",IF(U1652="démarque connue (valeur)",SUMIF('[3]Correpondance  PREPA MARG'!A:A,'Prépa marge'!T1652,'[3]Correpondance  PREPA MARG'!DO:DO),""))</f>
        <v/>
      </c>
      <c r="AD1652" s="2" t="str">
        <f t="shared" ca="1" si="915"/>
        <v/>
      </c>
      <c r="AF1652" t="s">
        <v>20</v>
      </c>
    </row>
    <row r="1653" spans="1:32">
      <c r="A1653" s="23"/>
      <c r="B1653" s="23"/>
      <c r="C1653" s="59" t="s">
        <v>22</v>
      </c>
      <c r="D1653" s="60">
        <f t="shared" ref="D1653:L1653" si="938">IF(D1659&lt;&gt;0,(D1651+D1652)/D1659,0)</f>
        <v>0</v>
      </c>
      <c r="E1653" s="60">
        <f t="shared" si="938"/>
        <v>0</v>
      </c>
      <c r="F1653" s="60">
        <f t="shared" si="938"/>
        <v>0</v>
      </c>
      <c r="G1653" s="60">
        <f t="shared" si="938"/>
        <v>0</v>
      </c>
      <c r="H1653" s="60">
        <f t="shared" si="938"/>
        <v>0</v>
      </c>
      <c r="I1653" s="60">
        <f t="shared" si="938"/>
        <v>0</v>
      </c>
      <c r="J1653" s="60">
        <f t="shared" si="938"/>
        <v>0</v>
      </c>
      <c r="K1653" s="60">
        <f t="shared" si="938"/>
        <v>0</v>
      </c>
      <c r="L1653" s="60">
        <f t="shared" si="938"/>
        <v>0</v>
      </c>
      <c r="M1653" s="60">
        <f>IF(M1659&lt;&gt;0,(M1651+M1652)/M1659,0)</f>
        <v>0</v>
      </c>
      <c r="N1653" s="60">
        <f>IF(N1659&lt;&gt;0,(N1651+N1652)/N1659,0)</f>
        <v>0</v>
      </c>
      <c r="O1653" s="60">
        <f>IF(O1659&lt;&gt;0,(O1651+O1652)/O1659,0)</f>
        <v>0</v>
      </c>
      <c r="P1653" s="61">
        <f>IF(P1659&lt;&gt;0,(P1651+P1652)/P1659,0)</f>
        <v>0</v>
      </c>
      <c r="Q1653" s="23"/>
      <c r="R1653" s="62" t="s">
        <v>20</v>
      </c>
      <c r="S1653" s="23"/>
      <c r="T1653" s="23" t="str">
        <f>IF(COUNTIF('[3]Correpondance  PREPA MARG'!A:A,'Prépa marge'!C1653)=0,IF(U1652="démarque connue (valeur)","",T1652),'Prépa marge'!C1653)</f>
        <v>BILLETERIE</v>
      </c>
      <c r="U1653" s="23" t="str">
        <f t="shared" si="917"/>
        <v/>
      </c>
      <c r="V1653" t="str">
        <f>IF(U1653="","",IF(U1653="CA HT",SUMIF('[3]Correpondance  PREPA MARG'!A:A,'Prépa marge'!T1653,'[3]Correpondance  PREPA MARG'!CO:CO),""))</f>
        <v/>
      </c>
      <c r="W1653" t="str">
        <f t="shared" si="912"/>
        <v/>
      </c>
      <c r="X1653" t="str">
        <f>IF(U1653="","",IF(AND(U1653="Marge ABACO (valeur)",X1647=""),SUMIF('[3]Correpondance  PREPA MARG'!A:A,'Prépa marge'!T1653,'[3]Correpondance  PREPA MARG'!DB:DB),""))</f>
        <v/>
      </c>
      <c r="Y1653" t="str">
        <f>IF(U1653="","",IF(U1653="Frais accessoires",SUMIF('[3]Correpondance  PREPA MARG'!A:A,'Prépa marge'!T1653,'[3]Correpondance  PREPA MARG'!AO:AO),""))</f>
        <v/>
      </c>
      <c r="Z1653" t="str">
        <f>IF(U1653="","",IF(U1653="Cotisation Centrale",SUMIF('[3]Correpondance  PREPA MARG'!A:A,'Prépa marge'!T1653,'[3]Correpondance  PREPA MARG'!BO:BO),""))</f>
        <v/>
      </c>
      <c r="AA1653" t="str">
        <f>IF(U1653="","",IF(U1653="CA HT REEL",SUMIF('[3]Correpondance  PREPA MARG'!A:A,'Prépa marge'!T1653,'[3]Correpondance  PREPA MARG'!AB:AB),""))</f>
        <v/>
      </c>
      <c r="AB1653" t="str">
        <f>IF(U1653="","",IF(U1653="CAMV REEL",SUMIF('[3]Correpondance  PREPA MARG'!A:A,'Prépa marge'!T1653,'[3]Correpondance  PREPA MARG'!BB:BB),""))</f>
        <v/>
      </c>
      <c r="AC1653" t="str">
        <f>IF(U1653="","",IF(U1653="démarque connue (valeur)",SUMIF('[3]Correpondance  PREPA MARG'!A:A,'Prépa marge'!T1653,'[3]Correpondance  PREPA MARG'!DO:DO),""))</f>
        <v/>
      </c>
      <c r="AD1653" s="2" t="str">
        <f t="shared" si="915"/>
        <v/>
      </c>
      <c r="AF1653" t="s">
        <v>20</v>
      </c>
    </row>
    <row r="1654" spans="1:32">
      <c r="A1654" s="23"/>
      <c r="B1654" s="23"/>
      <c r="C1654" s="63" t="s">
        <v>23</v>
      </c>
      <c r="D1654" s="64">
        <f>D1648+D1651+D1652</f>
        <v>0</v>
      </c>
      <c r="E1654" s="64">
        <f t="shared" ref="E1654:L1654" si="939">E1648+E1651+E1652</f>
        <v>0</v>
      </c>
      <c r="F1654" s="64">
        <f t="shared" si="939"/>
        <v>0</v>
      </c>
      <c r="G1654" s="64">
        <f t="shared" si="939"/>
        <v>0</v>
      </c>
      <c r="H1654" s="64">
        <f t="shared" si="939"/>
        <v>0</v>
      </c>
      <c r="I1654" s="64">
        <f t="shared" si="939"/>
        <v>0</v>
      </c>
      <c r="J1654" s="64">
        <f t="shared" si="939"/>
        <v>0</v>
      </c>
      <c r="K1654" s="64">
        <f t="shared" si="939"/>
        <v>0</v>
      </c>
      <c r="L1654" s="64">
        <f t="shared" si="939"/>
        <v>0</v>
      </c>
      <c r="M1654" s="64">
        <f>M1648+M1651+M1652</f>
        <v>0</v>
      </c>
      <c r="N1654" s="64">
        <f>N1648+N1651+N1652</f>
        <v>0</v>
      </c>
      <c r="O1654" s="64">
        <f>O1648+O1651+O1652</f>
        <v>0</v>
      </c>
      <c r="P1654" s="65">
        <f>SUM(D1654:O1654)</f>
        <v>0</v>
      </c>
      <c r="Q1654" s="23"/>
      <c r="R1654" s="66" t="s">
        <v>20</v>
      </c>
      <c r="S1654" s="23"/>
      <c r="T1654" s="23" t="str">
        <f>IF(COUNTIF('[3]Correpondance  PREPA MARG'!A:A,'Prépa marge'!C1654)=0,IF(U1653="démarque connue (valeur)","",T1653),'Prépa marge'!C1654)</f>
        <v>BILLETERIE</v>
      </c>
      <c r="U1654" s="23" t="str">
        <f t="shared" si="917"/>
        <v/>
      </c>
      <c r="V1654" t="str">
        <f>IF(U1654="","",IF(U1654="CA HT",SUMIF('[3]Correpondance  PREPA MARG'!A:A,'Prépa marge'!T1654,'[3]Correpondance  PREPA MARG'!CO:CO),""))</f>
        <v/>
      </c>
      <c r="W1654" t="str">
        <f t="shared" ca="1" si="912"/>
        <v/>
      </c>
      <c r="X1654" t="str">
        <f>IF(U1654="","",IF(AND(U1654="Marge ABACO (valeur)",X1648=""),SUMIF('[3]Correpondance  PREPA MARG'!A:A,'Prépa marge'!T1654,'[3]Correpondance  PREPA MARG'!DB:DB),""))</f>
        <v/>
      </c>
      <c r="Y1654" t="str">
        <f>IF(U1654="","",IF(U1654="Frais accessoires",SUMIF('[3]Correpondance  PREPA MARG'!A:A,'Prépa marge'!T1654,'[3]Correpondance  PREPA MARG'!AO:AO),""))</f>
        <v/>
      </c>
      <c r="Z1654" t="str">
        <f>IF(U1654="","",IF(U1654="Cotisation Centrale",SUMIF('[3]Correpondance  PREPA MARG'!A:A,'Prépa marge'!T1654,'[3]Correpondance  PREPA MARG'!BO:BO),""))</f>
        <v/>
      </c>
      <c r="AA1654" t="str">
        <f>IF(U1654="","",IF(U1654="CA HT REEL",SUMIF('[3]Correpondance  PREPA MARG'!A:A,'Prépa marge'!T1654,'[3]Correpondance  PREPA MARG'!AB:AB),""))</f>
        <v/>
      </c>
      <c r="AB1654" t="str">
        <f>IF(U1654="","",IF(U1654="CAMV REEL",SUMIF('[3]Correpondance  PREPA MARG'!A:A,'Prépa marge'!T1654,'[3]Correpondance  PREPA MARG'!BB:BB),""))</f>
        <v/>
      </c>
      <c r="AC1654" t="str">
        <f>IF(U1654="","",IF(U1654="démarque connue (valeur)",SUMIF('[3]Correpondance  PREPA MARG'!A:A,'Prépa marge'!T1654,'[3]Correpondance  PREPA MARG'!DO:DO),""))</f>
        <v/>
      </c>
      <c r="AD1654" s="2" t="str">
        <f t="shared" ca="1" si="915"/>
        <v/>
      </c>
      <c r="AF1654" t="s">
        <v>20</v>
      </c>
    </row>
    <row r="1655" spans="1:32">
      <c r="A1655" s="23"/>
      <c r="B1655" s="23"/>
      <c r="C1655" s="63" t="s">
        <v>19</v>
      </c>
      <c r="D1655" s="64">
        <f t="shared" ref="D1655:L1655" si="940">D1647-D1654</f>
        <v>0</v>
      </c>
      <c r="E1655" s="64">
        <f t="shared" si="940"/>
        <v>0</v>
      </c>
      <c r="F1655" s="64">
        <f t="shared" si="940"/>
        <v>0</v>
      </c>
      <c r="G1655" s="64">
        <f t="shared" si="940"/>
        <v>0</v>
      </c>
      <c r="H1655" s="64">
        <f t="shared" si="940"/>
        <v>0</v>
      </c>
      <c r="I1655" s="64">
        <f t="shared" si="940"/>
        <v>0</v>
      </c>
      <c r="J1655" s="64">
        <f t="shared" si="940"/>
        <v>0</v>
      </c>
      <c r="K1655" s="64">
        <f t="shared" si="940"/>
        <v>0</v>
      </c>
      <c r="L1655" s="64">
        <f t="shared" si="940"/>
        <v>0</v>
      </c>
      <c r="M1655" s="64">
        <f>M1647-M1654</f>
        <v>0</v>
      </c>
      <c r="N1655" s="64">
        <f>N1647-N1654</f>
        <v>0</v>
      </c>
      <c r="O1655" s="64">
        <f>O1647-O1654</f>
        <v>0</v>
      </c>
      <c r="P1655" s="65">
        <f>SUM(D1655:O1655)</f>
        <v>0</v>
      </c>
      <c r="Q1655" s="23"/>
      <c r="R1655" s="66" t="s">
        <v>20</v>
      </c>
      <c r="S1655" s="23"/>
      <c r="T1655" s="23" t="str">
        <f>IF(COUNTIF('[3]Correpondance  PREPA MARG'!A:A,'Prépa marge'!C1655)=0,IF(U1654="démarque connue (valeur)","",T1654),'Prépa marge'!C1655)</f>
        <v>BILLETERIE</v>
      </c>
      <c r="U1655" s="23" t="str">
        <f t="shared" si="917"/>
        <v>Marge ABACO (valeur)</v>
      </c>
      <c r="V1655" t="str">
        <f>IF(U1655="","",IF(U1655="CA HT",SUMIF('[3]Correpondance  PREPA MARG'!A:A,'Prépa marge'!T1655,'[3]Correpondance  PREPA MARG'!CO:CO),""))</f>
        <v/>
      </c>
      <c r="W1655" t="str">
        <f t="shared" si="912"/>
        <v/>
      </c>
      <c r="X1655" t="str">
        <f ca="1">IF(U1655="","",IF(AND(U1655="Marge ABACO (valeur)",X1649=""),SUMIF('[3]Correpondance  PREPA MARG'!A:A,'Prépa marge'!T1655,'[3]Correpondance  PREPA MARG'!DB:DB),""))</f>
        <v/>
      </c>
      <c r="Y1655" t="str">
        <f>IF(U1655="","",IF(U1655="Frais accessoires",SUMIF('[3]Correpondance  PREPA MARG'!A:A,'Prépa marge'!T1655,'[3]Correpondance  PREPA MARG'!AO:AO),""))</f>
        <v/>
      </c>
      <c r="Z1655" t="str">
        <f>IF(U1655="","",IF(U1655="Cotisation Centrale",SUMIF('[3]Correpondance  PREPA MARG'!A:A,'Prépa marge'!T1655,'[3]Correpondance  PREPA MARG'!BO:BO),""))</f>
        <v/>
      </c>
      <c r="AA1655" t="str">
        <f>IF(U1655="","",IF(U1655="CA HT REEL",SUMIF('[3]Correpondance  PREPA MARG'!A:A,'Prépa marge'!T1655,'[3]Correpondance  PREPA MARG'!AB:AB),""))</f>
        <v/>
      </c>
      <c r="AB1655" t="str">
        <f>IF(U1655="","",IF(U1655="CAMV REEL",SUMIF('[3]Correpondance  PREPA MARG'!A:A,'Prépa marge'!T1655,'[3]Correpondance  PREPA MARG'!BB:BB),""))</f>
        <v/>
      </c>
      <c r="AC1655" t="str">
        <f>IF(U1655="","",IF(U1655="démarque connue (valeur)",SUMIF('[3]Correpondance  PREPA MARG'!A:A,'Prépa marge'!T1655,'[3]Correpondance  PREPA MARG'!DO:DO),""))</f>
        <v/>
      </c>
      <c r="AD1655" s="2" t="str">
        <f t="shared" ca="1" si="915"/>
        <v/>
      </c>
      <c r="AF1655" t="s">
        <v>20</v>
      </c>
    </row>
    <row r="1656" spans="1:32">
      <c r="A1656" s="23"/>
      <c r="B1656" s="23"/>
      <c r="C1656" s="50" t="s">
        <v>24</v>
      </c>
      <c r="D1656" s="67">
        <f t="shared" ref="D1656:L1656" si="941">IF(D1647=0,0,D1655/D1647)</f>
        <v>0</v>
      </c>
      <c r="E1656" s="67">
        <f t="shared" si="941"/>
        <v>0</v>
      </c>
      <c r="F1656" s="67">
        <f t="shared" si="941"/>
        <v>0</v>
      </c>
      <c r="G1656" s="67">
        <f t="shared" si="941"/>
        <v>0</v>
      </c>
      <c r="H1656" s="67">
        <f t="shared" si="941"/>
        <v>0</v>
      </c>
      <c r="I1656" s="67">
        <f t="shared" si="941"/>
        <v>0</v>
      </c>
      <c r="J1656" s="67">
        <f t="shared" si="941"/>
        <v>0</v>
      </c>
      <c r="K1656" s="67">
        <f t="shared" si="941"/>
        <v>0</v>
      </c>
      <c r="L1656" s="67">
        <f t="shared" si="941"/>
        <v>0</v>
      </c>
      <c r="M1656" s="67">
        <f>IF(M1647=0,0,M1655/M1647)</f>
        <v>0</v>
      </c>
      <c r="N1656" s="67">
        <f>IF(N1647=0,0,N1655/N1647)</f>
        <v>0</v>
      </c>
      <c r="O1656" s="67">
        <f>IF(O1647=0,0,O1655/O1647)</f>
        <v>0</v>
      </c>
      <c r="P1656" s="67">
        <f>IF(P1647=0,0,P1655/P1647)</f>
        <v>0</v>
      </c>
      <c r="Q1656" s="23"/>
      <c r="R1656" s="68" t="s">
        <v>20</v>
      </c>
      <c r="S1656" s="23"/>
      <c r="T1656" s="23" t="str">
        <f>IF(COUNTIF('[3]Correpondance  PREPA MARG'!A:A,'Prépa marge'!C1656)=0,IF(U1655="démarque connue (valeur)","",T1655),'Prépa marge'!C1656)</f>
        <v>BILLETERIE</v>
      </c>
      <c r="U1656" s="23" t="str">
        <f t="shared" si="917"/>
        <v/>
      </c>
      <c r="V1656" t="str">
        <f>IF(U1656="","",IF(U1656="CA HT",SUMIF('[3]Correpondance  PREPA MARG'!A:A,'Prépa marge'!T1656,'[3]Correpondance  PREPA MARG'!CO:CO),""))</f>
        <v/>
      </c>
      <c r="W1656" t="str">
        <f t="shared" si="912"/>
        <v/>
      </c>
      <c r="X1656" t="str">
        <f>IF(U1656="","",IF(AND(U1656="Marge ABACO (valeur)",X1650=""),SUMIF('[3]Correpondance  PREPA MARG'!A:A,'Prépa marge'!T1656,'[3]Correpondance  PREPA MARG'!DB:DB),""))</f>
        <v/>
      </c>
      <c r="Y1656" t="str">
        <f>IF(U1656="","",IF(U1656="Frais accessoires",SUMIF('[3]Correpondance  PREPA MARG'!A:A,'Prépa marge'!T1656,'[3]Correpondance  PREPA MARG'!AO:AO),""))</f>
        <v/>
      </c>
      <c r="Z1656" t="str">
        <f>IF(U1656="","",IF(U1656="Cotisation Centrale",SUMIF('[3]Correpondance  PREPA MARG'!A:A,'Prépa marge'!T1656,'[3]Correpondance  PREPA MARG'!BO:BO),""))</f>
        <v/>
      </c>
      <c r="AA1656" t="str">
        <f>IF(U1656="","",IF(U1656="CA HT REEL",SUMIF('[3]Correpondance  PREPA MARG'!A:A,'Prépa marge'!T1656,'[3]Correpondance  PREPA MARG'!AB:AB),""))</f>
        <v/>
      </c>
      <c r="AB1656" t="str">
        <f>IF(U1656="","",IF(U1656="CAMV REEL",SUMIF('[3]Correpondance  PREPA MARG'!A:A,'Prépa marge'!T1656,'[3]Correpondance  PREPA MARG'!BB:BB),""))</f>
        <v/>
      </c>
      <c r="AC1656" t="str">
        <f>IF(U1656="","",IF(U1656="démarque connue (valeur)",SUMIF('[3]Correpondance  PREPA MARG'!A:A,'Prépa marge'!T1656,'[3]Correpondance  PREPA MARG'!DO:DO),""))</f>
        <v/>
      </c>
      <c r="AD1656" s="2" t="str">
        <f t="shared" si="915"/>
        <v/>
      </c>
      <c r="AF1656" t="s">
        <v>20</v>
      </c>
    </row>
    <row r="1657" spans="1:32">
      <c r="A1657" s="23"/>
      <c r="B1657" s="23"/>
      <c r="C1657" s="23"/>
      <c r="D1657" s="23"/>
      <c r="E1657" s="23"/>
      <c r="F1657" s="23"/>
      <c r="G1657" s="23"/>
      <c r="H1657" s="23"/>
      <c r="I1657" s="23"/>
      <c r="J1657" s="23"/>
      <c r="K1657" s="23"/>
      <c r="L1657" s="23"/>
      <c r="M1657" s="23"/>
      <c r="N1657" s="23"/>
      <c r="O1657" s="23"/>
      <c r="P1657" s="23"/>
      <c r="Q1657" s="23"/>
      <c r="R1657" s="29" t="s">
        <v>20</v>
      </c>
      <c r="S1657" s="23"/>
      <c r="T1657" s="23" t="str">
        <f>IF(COUNTIF('[3]Correpondance  PREPA MARG'!A:A,'Prépa marge'!C1657)=0,IF(U1656="démarque connue (valeur)","",T1656),'Prépa marge'!C1657)</f>
        <v>BILLETERIE</v>
      </c>
      <c r="U1657" s="23" t="str">
        <f t="shared" si="917"/>
        <v/>
      </c>
      <c r="V1657" t="str">
        <f>IF(U1657="","",IF(U1657="CA HT",SUMIF('[3]Correpondance  PREPA MARG'!A:A,'Prépa marge'!T1657,'[3]Correpondance  PREPA MARG'!CO:CO),""))</f>
        <v/>
      </c>
      <c r="W1657" t="str">
        <f t="shared" si="912"/>
        <v/>
      </c>
      <c r="X1657" t="str">
        <f>IF(U1657="","",IF(AND(U1657="Marge ABACO (valeur)",X1651=""),SUMIF('[3]Correpondance  PREPA MARG'!A:A,'Prépa marge'!T1657,'[3]Correpondance  PREPA MARG'!DB:DB),""))</f>
        <v/>
      </c>
      <c r="Y1657" t="str">
        <f>IF(U1657="","",IF(U1657="Frais accessoires",SUMIF('[3]Correpondance  PREPA MARG'!A:A,'Prépa marge'!T1657,'[3]Correpondance  PREPA MARG'!AO:AO),""))</f>
        <v/>
      </c>
      <c r="Z1657" t="str">
        <f>IF(U1657="","",IF(U1657="Cotisation Centrale",SUMIF('[3]Correpondance  PREPA MARG'!A:A,'Prépa marge'!T1657,'[3]Correpondance  PREPA MARG'!BO:BO),""))</f>
        <v/>
      </c>
      <c r="AA1657" t="str">
        <f>IF(U1657="","",IF(U1657="CA HT REEL",SUMIF('[3]Correpondance  PREPA MARG'!A:A,'Prépa marge'!T1657,'[3]Correpondance  PREPA MARG'!AB:AB),""))</f>
        <v/>
      </c>
      <c r="AB1657" t="str">
        <f>IF(U1657="","",IF(U1657="CAMV REEL",SUMIF('[3]Correpondance  PREPA MARG'!A:A,'Prépa marge'!T1657,'[3]Correpondance  PREPA MARG'!BB:BB),""))</f>
        <v/>
      </c>
      <c r="AC1657" t="str">
        <f>IF(U1657="","",IF(U1657="démarque connue (valeur)",SUMIF('[3]Correpondance  PREPA MARG'!A:A,'Prépa marge'!T1657,'[3]Correpondance  PREPA MARG'!DO:DO),""))</f>
        <v/>
      </c>
      <c r="AD1657" s="2" t="str">
        <f t="shared" si="915"/>
        <v/>
      </c>
      <c r="AF1657" t="s">
        <v>20</v>
      </c>
    </row>
    <row r="1658" spans="1:32" ht="15.75" thickBot="1">
      <c r="A1658" s="23"/>
      <c r="B1658" s="23"/>
      <c r="C1658" s="30" t="s">
        <v>25</v>
      </c>
      <c r="D1658" s="31"/>
      <c r="E1658" s="31"/>
      <c r="F1658" s="31"/>
      <c r="G1658" s="31"/>
      <c r="H1658" s="31"/>
      <c r="I1658" s="31"/>
      <c r="J1658" s="31"/>
      <c r="K1658" s="31"/>
      <c r="L1658" s="31"/>
      <c r="M1658" s="31"/>
      <c r="N1658" s="31"/>
      <c r="O1658" s="31"/>
      <c r="P1658" s="32"/>
      <c r="Q1658" s="23"/>
      <c r="R1658" s="33" t="s">
        <v>20</v>
      </c>
      <c r="S1658" s="23"/>
      <c r="T1658" s="23" t="str">
        <f>IF(COUNTIF('[3]Correpondance  PREPA MARG'!A:A,'Prépa marge'!C1658)=0,IF(U1657="démarque connue (valeur)","",T1657),'Prépa marge'!C1658)</f>
        <v>BILLETERIE</v>
      </c>
      <c r="U1658" s="23" t="str">
        <f t="shared" si="917"/>
        <v/>
      </c>
      <c r="V1658" t="str">
        <f>IF(U1658="","",IF(U1658="CA HT",SUMIF('[3]Correpondance  PREPA MARG'!A:A,'Prépa marge'!T1658,'[3]Correpondance  PREPA MARG'!CO:CO),""))</f>
        <v/>
      </c>
      <c r="W1658" t="str">
        <f t="shared" si="912"/>
        <v/>
      </c>
      <c r="X1658" t="str">
        <f>IF(U1658="","",IF(AND(U1658="Marge ABACO (valeur)",X1652=""),SUMIF('[3]Correpondance  PREPA MARG'!A:A,'Prépa marge'!T1658,'[3]Correpondance  PREPA MARG'!DB:DB),""))</f>
        <v/>
      </c>
      <c r="Y1658" t="str">
        <f>IF(U1658="","",IF(U1658="Frais accessoires",SUMIF('[3]Correpondance  PREPA MARG'!A:A,'Prépa marge'!T1658,'[3]Correpondance  PREPA MARG'!AO:AO),""))</f>
        <v/>
      </c>
      <c r="Z1658" t="str">
        <f>IF(U1658="","",IF(U1658="Cotisation Centrale",SUMIF('[3]Correpondance  PREPA MARG'!A:A,'Prépa marge'!T1658,'[3]Correpondance  PREPA MARG'!BO:BO),""))</f>
        <v/>
      </c>
      <c r="AA1658" t="str">
        <f>IF(U1658="","",IF(U1658="CA HT REEL",SUMIF('[3]Correpondance  PREPA MARG'!A:A,'Prépa marge'!T1658,'[3]Correpondance  PREPA MARG'!AB:AB),""))</f>
        <v/>
      </c>
      <c r="AB1658" t="str">
        <f>IF(U1658="","",IF(U1658="CAMV REEL",SUMIF('[3]Correpondance  PREPA MARG'!A:A,'Prépa marge'!T1658,'[3]Correpondance  PREPA MARG'!BB:BB),""))</f>
        <v/>
      </c>
      <c r="AC1658" t="str">
        <f>IF(U1658="","",IF(U1658="démarque connue (valeur)",SUMIF('[3]Correpondance  PREPA MARG'!A:A,'Prépa marge'!T1658,'[3]Correpondance  PREPA MARG'!DO:DO),""))</f>
        <v/>
      </c>
      <c r="AD1658" s="2" t="str">
        <f t="shared" si="915"/>
        <v/>
      </c>
      <c r="AF1658" t="s">
        <v>20</v>
      </c>
    </row>
    <row r="1659" spans="1:32">
      <c r="A1659" s="23"/>
      <c r="B1659" s="23"/>
      <c r="C1659" s="69" t="s">
        <v>5</v>
      </c>
      <c r="D1659" s="35"/>
      <c r="E1659" s="36"/>
      <c r="F1659" s="36"/>
      <c r="G1659" s="36"/>
      <c r="H1659" s="36"/>
      <c r="I1659" s="36"/>
      <c r="J1659" s="55"/>
      <c r="K1659" s="55"/>
      <c r="L1659" s="55"/>
      <c r="M1659" s="55"/>
      <c r="N1659" s="55"/>
      <c r="O1659" s="70"/>
      <c r="P1659" s="38">
        <f>SUM(D1659:O1659)</f>
        <v>0</v>
      </c>
      <c r="Q1659" s="23"/>
      <c r="R1659" s="39">
        <v>3094.5600000000049</v>
      </c>
      <c r="S1659" s="23"/>
      <c r="T1659" s="23" t="str">
        <f>IF(COUNTIF('[3]Correpondance  PREPA MARG'!A:A,'Prépa marge'!C1659)=0,IF(U1658="démarque connue (valeur)","",T1658),'Prépa marge'!C1659)</f>
        <v>BILLETERIE</v>
      </c>
      <c r="U1659" s="23" t="str">
        <f t="shared" si="917"/>
        <v>CA HT REEL</v>
      </c>
      <c r="V1659" t="str">
        <f>IF(U1659="","",IF(U1659="CA HT",SUMIF('[3]Correpondance  PREPA MARG'!A:A,'Prépa marge'!T1659,'[3]Correpondance  PREPA MARG'!CO:CO),""))</f>
        <v/>
      </c>
      <c r="W1659" t="str">
        <f t="shared" si="912"/>
        <v/>
      </c>
      <c r="X1659" t="str">
        <f>IF(U1659="","",IF(AND(U1659="Marge ABACO (valeur)",X1653=""),SUMIF('[3]Correpondance  PREPA MARG'!A:A,'Prépa marge'!T1659,'[3]Correpondance  PREPA MARG'!DB:DB),""))</f>
        <v/>
      </c>
      <c r="Y1659" t="str">
        <f>IF(U1659="","",IF(U1659="Frais accessoires",SUMIF('[3]Correpondance  PREPA MARG'!A:A,'Prépa marge'!T1659,'[3]Correpondance  PREPA MARG'!AO:AO),""))</f>
        <v/>
      </c>
      <c r="Z1659" t="str">
        <f>IF(U1659="","",IF(U1659="Cotisation Centrale",SUMIF('[3]Correpondance  PREPA MARG'!A:A,'Prépa marge'!T1659,'[3]Correpondance  PREPA MARG'!BO:BO),""))</f>
        <v/>
      </c>
      <c r="AA1659">
        <f ca="1">IF(U1659="","",IF(U1659="CA HT REEL",SUMIF('[3]Correpondance  PREPA MARG'!A:A,'Prépa marge'!T1659,'[3]Correpondance  PREPA MARG'!AB:AB),""))</f>
        <v>0</v>
      </c>
      <c r="AB1659" t="str">
        <f>IF(U1659="","",IF(U1659="CAMV REEL",SUMIF('[3]Correpondance  PREPA MARG'!A:A,'Prépa marge'!T1659,'[3]Correpondance  PREPA MARG'!BB:BB),""))</f>
        <v/>
      </c>
      <c r="AC1659" t="str">
        <f>IF(U1659="","",IF(U1659="démarque connue (valeur)",SUMIF('[3]Correpondance  PREPA MARG'!A:A,'Prépa marge'!T1659,'[3]Correpondance  PREPA MARG'!DO:DO),""))</f>
        <v/>
      </c>
      <c r="AD1659" s="2" t="str">
        <f t="shared" ca="1" si="915"/>
        <v/>
      </c>
      <c r="AF1659">
        <v>7208.8900000000012</v>
      </c>
    </row>
    <row r="1660" spans="1:32" ht="15.75" thickBot="1">
      <c r="A1660" s="23"/>
      <c r="B1660" s="23"/>
      <c r="C1660" s="58" t="s">
        <v>6</v>
      </c>
      <c r="D1660" s="41"/>
      <c r="E1660" s="42"/>
      <c r="F1660" s="42"/>
      <c r="G1660" s="42"/>
      <c r="H1660" s="42"/>
      <c r="I1660" s="42"/>
      <c r="J1660" s="71"/>
      <c r="K1660" s="71"/>
      <c r="L1660" s="71"/>
      <c r="M1660" s="71"/>
      <c r="N1660" s="71"/>
      <c r="O1660" s="72"/>
      <c r="P1660" s="56">
        <f>SUM(D1660:O1660)</f>
        <v>0</v>
      </c>
      <c r="Q1660" s="23"/>
      <c r="R1660" s="57">
        <v>3078.3799999999974</v>
      </c>
      <c r="S1660" s="23"/>
      <c r="T1660" s="23" t="str">
        <f>IF(COUNTIF('[3]Correpondance  PREPA MARG'!A:A,'Prépa marge'!C1660)=0,IF(U1659="démarque connue (valeur)","",T1659),'Prépa marge'!C1660)</f>
        <v>BILLETERIE</v>
      </c>
      <c r="U1660" s="23" t="str">
        <f t="shared" si="917"/>
        <v>CAMV REEL</v>
      </c>
      <c r="V1660" t="str">
        <f>IF(U1660="","",IF(U1660="CA HT",SUMIF('[3]Correpondance  PREPA MARG'!A:A,'Prépa marge'!T1660,'[3]Correpondance  PREPA MARG'!CO:CO),""))</f>
        <v/>
      </c>
      <c r="W1660" t="str">
        <f t="shared" si="912"/>
        <v/>
      </c>
      <c r="X1660" t="str">
        <f>IF(U1660="","",IF(AND(U1660="Marge ABACO (valeur)",X1654=""),SUMIF('[3]Correpondance  PREPA MARG'!A:A,'Prépa marge'!T1660,'[3]Correpondance  PREPA MARG'!DB:DB),""))</f>
        <v/>
      </c>
      <c r="Y1660" t="str">
        <f>IF(U1660="","",IF(U1660="Frais accessoires",SUMIF('[3]Correpondance  PREPA MARG'!A:A,'Prépa marge'!T1660,'[3]Correpondance  PREPA MARG'!AO:AO),""))</f>
        <v/>
      </c>
      <c r="Z1660" t="str">
        <f>IF(U1660="","",IF(U1660="Cotisation Centrale",SUMIF('[3]Correpondance  PREPA MARG'!A:A,'Prépa marge'!T1660,'[3]Correpondance  PREPA MARG'!BO:BO),""))</f>
        <v/>
      </c>
      <c r="AA1660" t="str">
        <f>IF(U1660="","",IF(U1660="CA HT REEL",SUMIF('[3]Correpondance  PREPA MARG'!A:A,'Prépa marge'!T1660,'[3]Correpondance  PREPA MARG'!AB:AB),""))</f>
        <v/>
      </c>
      <c r="AB1660">
        <f ca="1">IF(U1660="","",IF(U1660="CAMV REEL",SUMIF('[3]Correpondance  PREPA MARG'!A:A,'Prépa marge'!T1660,'[3]Correpondance  PREPA MARG'!BB:BB),""))</f>
        <v>0</v>
      </c>
      <c r="AC1660" t="str">
        <f>IF(U1660="","",IF(U1660="démarque connue (valeur)",SUMIF('[3]Correpondance  PREPA MARG'!A:A,'Prépa marge'!T1660,'[3]Correpondance  PREPA MARG'!DO:DO),""))</f>
        <v/>
      </c>
      <c r="AD1660" s="2" t="str">
        <f t="shared" ca="1" si="915"/>
        <v/>
      </c>
      <c r="AF1660">
        <v>7010.59</v>
      </c>
    </row>
    <row r="1661" spans="1:32">
      <c r="A1661" s="23"/>
      <c r="B1661" s="23"/>
      <c r="C1661" s="59" t="s">
        <v>26</v>
      </c>
      <c r="D1661" s="73">
        <f t="shared" ref="D1661:L1661" si="942">D1659-D1660-D1651-D1652</f>
        <v>0</v>
      </c>
      <c r="E1661" s="73">
        <f t="shared" si="942"/>
        <v>0</v>
      </c>
      <c r="F1661" s="73">
        <f t="shared" si="942"/>
        <v>0</v>
      </c>
      <c r="G1661" s="73">
        <f t="shared" si="942"/>
        <v>0</v>
      </c>
      <c r="H1661" s="73">
        <f t="shared" si="942"/>
        <v>0</v>
      </c>
      <c r="I1661" s="73">
        <f t="shared" si="942"/>
        <v>0</v>
      </c>
      <c r="J1661" s="73">
        <f t="shared" si="942"/>
        <v>0</v>
      </c>
      <c r="K1661" s="73">
        <f t="shared" si="942"/>
        <v>0</v>
      </c>
      <c r="L1661" s="73">
        <f t="shared" si="942"/>
        <v>0</v>
      </c>
      <c r="M1661" s="73">
        <f>M1659-M1660-M1651-M1652</f>
        <v>0</v>
      </c>
      <c r="N1661" s="73">
        <f>N1659-N1660-N1651-N1652</f>
        <v>0</v>
      </c>
      <c r="O1661" s="73">
        <f>O1659-O1660-O1651-O1652</f>
        <v>0</v>
      </c>
      <c r="P1661" s="74">
        <f>SUM(D1661:O1661)</f>
        <v>0</v>
      </c>
      <c r="Q1661" s="23"/>
      <c r="R1661" s="57" t="s">
        <v>20</v>
      </c>
      <c r="S1661" s="23"/>
      <c r="T1661" s="23" t="str">
        <f>IF(COUNTIF('[3]Correpondance  PREPA MARG'!A:A,'Prépa marge'!C1661)=0,IF(U1660="démarque connue (valeur)","",T1660),'Prépa marge'!C1661)</f>
        <v>BILLETERIE</v>
      </c>
      <c r="U1661" s="23" t="str">
        <f t="shared" si="917"/>
        <v/>
      </c>
      <c r="V1661" t="str">
        <f>IF(U1661="","",IF(U1661="CA HT",SUMIF('[3]Correpondance  PREPA MARG'!A:A,'Prépa marge'!T1661,'[3]Correpondance  PREPA MARG'!CO:CO),""))</f>
        <v/>
      </c>
      <c r="W1661" t="str">
        <f t="shared" si="912"/>
        <v/>
      </c>
      <c r="X1661" t="str">
        <f>IF(U1661="","",IF(AND(U1661="Marge ABACO (valeur)",X1655=""),SUMIF('[3]Correpondance  PREPA MARG'!A:A,'Prépa marge'!T1661,'[3]Correpondance  PREPA MARG'!DB:DB),""))</f>
        <v/>
      </c>
      <c r="Y1661" t="str">
        <f>IF(U1661="","",IF(U1661="Frais accessoires",SUMIF('[3]Correpondance  PREPA MARG'!A:A,'Prépa marge'!T1661,'[3]Correpondance  PREPA MARG'!AO:AO),""))</f>
        <v/>
      </c>
      <c r="Z1661" t="str">
        <f>IF(U1661="","",IF(U1661="Cotisation Centrale",SUMIF('[3]Correpondance  PREPA MARG'!A:A,'Prépa marge'!T1661,'[3]Correpondance  PREPA MARG'!BO:BO),""))</f>
        <v/>
      </c>
      <c r="AA1661" t="str">
        <f>IF(U1661="","",IF(U1661="CA HT REEL",SUMIF('[3]Correpondance  PREPA MARG'!A:A,'Prépa marge'!T1661,'[3]Correpondance  PREPA MARG'!AB:AB),""))</f>
        <v/>
      </c>
      <c r="AB1661" t="str">
        <f>IF(U1661="","",IF(U1661="CAMV REEL",SUMIF('[3]Correpondance  PREPA MARG'!A:A,'Prépa marge'!T1661,'[3]Correpondance  PREPA MARG'!BB:BB),""))</f>
        <v/>
      </c>
      <c r="AC1661" t="str">
        <f>IF(U1661="","",IF(U1661="démarque connue (valeur)",SUMIF('[3]Correpondance  PREPA MARG'!A:A,'Prépa marge'!T1661,'[3]Correpondance  PREPA MARG'!DO:DO),""))</f>
        <v/>
      </c>
      <c r="AD1661" s="2" t="str">
        <f t="shared" si="915"/>
        <v/>
      </c>
      <c r="AF1661" t="s">
        <v>20</v>
      </c>
    </row>
    <row r="1662" spans="1:32">
      <c r="A1662" s="23"/>
      <c r="B1662" s="23"/>
      <c r="C1662" s="50" t="s">
        <v>27</v>
      </c>
      <c r="D1662" s="67" t="str">
        <f t="shared" ref="D1662:L1662" si="943">IF(D1684="ABACO","     néant",IF(D1647=0,0,D1661/D1659))</f>
        <v xml:space="preserve">     néant</v>
      </c>
      <c r="E1662" s="67" t="str">
        <f t="shared" si="943"/>
        <v xml:space="preserve">     néant</v>
      </c>
      <c r="F1662" s="67" t="str">
        <f t="shared" si="943"/>
        <v xml:space="preserve">     néant</v>
      </c>
      <c r="G1662" s="67" t="str">
        <f t="shared" si="943"/>
        <v xml:space="preserve">     néant</v>
      </c>
      <c r="H1662" s="67" t="str">
        <f t="shared" si="943"/>
        <v xml:space="preserve">     néant</v>
      </c>
      <c r="I1662" s="67" t="str">
        <f t="shared" si="943"/>
        <v xml:space="preserve">     néant</v>
      </c>
      <c r="J1662" s="67" t="str">
        <f t="shared" si="943"/>
        <v xml:space="preserve">     néant</v>
      </c>
      <c r="K1662" s="67" t="str">
        <f t="shared" si="943"/>
        <v xml:space="preserve">     néant</v>
      </c>
      <c r="L1662" s="67" t="str">
        <f t="shared" si="943"/>
        <v xml:space="preserve">     néant</v>
      </c>
      <c r="M1662" s="67" t="str">
        <f>IF(M1684="ABACO","     néant",IF(M1647=0,0,M1661/M1659))</f>
        <v xml:space="preserve">     néant</v>
      </c>
      <c r="N1662" s="67" t="str">
        <f>IF(N1684="ABACO","     néant",IF(N1647=0,0,N1661/N1659))</f>
        <v xml:space="preserve">     néant</v>
      </c>
      <c r="O1662" s="67">
        <f>IF(O1684="ABACO","     néant",IF(O1647=0,0,O1661/O1659))</f>
        <v>0</v>
      </c>
      <c r="P1662" s="67">
        <f>IF(P1684="ABACO","     néant",IF(P1647=0,0,P1661/P1659))</f>
        <v>0</v>
      </c>
      <c r="Q1662" s="23"/>
      <c r="R1662" s="68" t="s">
        <v>20</v>
      </c>
      <c r="S1662" s="23"/>
      <c r="T1662" s="23" t="str">
        <f>IF(COUNTIF('[3]Correpondance  PREPA MARG'!A:A,'Prépa marge'!C1662)=0,IF(U1661="démarque connue (valeur)","",T1661),'Prépa marge'!C1662)</f>
        <v>BILLETERIE</v>
      </c>
      <c r="U1662" s="23" t="str">
        <f t="shared" si="917"/>
        <v/>
      </c>
      <c r="V1662" t="str">
        <f>IF(U1662="","",IF(U1662="CA HT",SUMIF('[3]Correpondance  PREPA MARG'!A:A,'Prépa marge'!T1662,'[3]Correpondance  PREPA MARG'!CO:CO),""))</f>
        <v/>
      </c>
      <c r="W1662" t="str">
        <f t="shared" si="912"/>
        <v/>
      </c>
      <c r="X1662" t="str">
        <f>IF(U1662="","",IF(AND(U1662="Marge ABACO (valeur)",X1656=""),SUMIF('[3]Correpondance  PREPA MARG'!A:A,'Prépa marge'!T1662,'[3]Correpondance  PREPA MARG'!DB:DB),""))</f>
        <v/>
      </c>
      <c r="Y1662" t="str">
        <f>IF(U1662="","",IF(U1662="Frais accessoires",SUMIF('[3]Correpondance  PREPA MARG'!A:A,'Prépa marge'!T1662,'[3]Correpondance  PREPA MARG'!AO:AO),""))</f>
        <v/>
      </c>
      <c r="Z1662" t="str">
        <f>IF(U1662="","",IF(U1662="Cotisation Centrale",SUMIF('[3]Correpondance  PREPA MARG'!A:A,'Prépa marge'!T1662,'[3]Correpondance  PREPA MARG'!BO:BO),""))</f>
        <v/>
      </c>
      <c r="AA1662" t="str">
        <f>IF(U1662="","",IF(U1662="CA HT REEL",SUMIF('[3]Correpondance  PREPA MARG'!A:A,'Prépa marge'!T1662,'[3]Correpondance  PREPA MARG'!AB:AB),""))</f>
        <v/>
      </c>
      <c r="AB1662" t="str">
        <f>IF(U1662="","",IF(U1662="CAMV REEL",SUMIF('[3]Correpondance  PREPA MARG'!A:A,'Prépa marge'!T1662,'[3]Correpondance  PREPA MARG'!BB:BB),""))</f>
        <v/>
      </c>
      <c r="AC1662" t="str">
        <f>IF(U1662="","",IF(U1662="démarque connue (valeur)",SUMIF('[3]Correpondance  PREPA MARG'!A:A,'Prépa marge'!T1662,'[3]Correpondance  PREPA MARG'!DO:DO),""))</f>
        <v/>
      </c>
      <c r="AD1662" s="2" t="str">
        <f t="shared" si="915"/>
        <v/>
      </c>
      <c r="AF1662" t="s">
        <v>20</v>
      </c>
    </row>
    <row r="1663" spans="1:32">
      <c r="A1663" s="23"/>
      <c r="B1663" s="23"/>
      <c r="C1663" s="23"/>
      <c r="D1663" s="23"/>
      <c r="E1663" s="23"/>
      <c r="F1663" s="23"/>
      <c r="G1663" s="23"/>
      <c r="H1663" s="23"/>
      <c r="I1663" s="23"/>
      <c r="J1663" s="23"/>
      <c r="K1663" s="23"/>
      <c r="L1663" s="23"/>
      <c r="M1663" s="23"/>
      <c r="N1663" s="23"/>
      <c r="O1663" s="23"/>
      <c r="P1663" s="23"/>
      <c r="Q1663" s="23"/>
      <c r="R1663" s="29" t="s">
        <v>20</v>
      </c>
      <c r="S1663" s="23"/>
      <c r="T1663" s="23" t="str">
        <f>IF(COUNTIF('[3]Correpondance  PREPA MARG'!A:A,'Prépa marge'!C1663)=0,IF(U1662="démarque connue (valeur)","",T1662),'Prépa marge'!C1663)</f>
        <v>BILLETERIE</v>
      </c>
      <c r="U1663" s="23" t="str">
        <f t="shared" si="917"/>
        <v/>
      </c>
      <c r="V1663" t="str">
        <f>IF(U1663="","",IF(U1663="CA HT",SUMIF('[3]Correpondance  PREPA MARG'!A:A,'Prépa marge'!T1663,'[3]Correpondance  PREPA MARG'!CO:CO),""))</f>
        <v/>
      </c>
      <c r="W1663" t="str">
        <f t="shared" si="912"/>
        <v/>
      </c>
      <c r="X1663" t="str">
        <f>IF(U1663="","",IF(AND(U1663="Marge ABACO (valeur)",X1657=""),SUMIF('[3]Correpondance  PREPA MARG'!A:A,'Prépa marge'!T1663,'[3]Correpondance  PREPA MARG'!DB:DB),""))</f>
        <v/>
      </c>
      <c r="Y1663" t="str">
        <f>IF(U1663="","",IF(U1663="Frais accessoires",SUMIF('[3]Correpondance  PREPA MARG'!A:A,'Prépa marge'!T1663,'[3]Correpondance  PREPA MARG'!AO:AO),""))</f>
        <v/>
      </c>
      <c r="Z1663" t="str">
        <f>IF(U1663="","",IF(U1663="Cotisation Centrale",SUMIF('[3]Correpondance  PREPA MARG'!A:A,'Prépa marge'!T1663,'[3]Correpondance  PREPA MARG'!BO:BO),""))</f>
        <v/>
      </c>
      <c r="AA1663" t="str">
        <f>IF(U1663="","",IF(U1663="CA HT REEL",SUMIF('[3]Correpondance  PREPA MARG'!A:A,'Prépa marge'!T1663,'[3]Correpondance  PREPA MARG'!AB:AB),""))</f>
        <v/>
      </c>
      <c r="AB1663" t="str">
        <f>IF(U1663="","",IF(U1663="CAMV REEL",SUMIF('[3]Correpondance  PREPA MARG'!A:A,'Prépa marge'!T1663,'[3]Correpondance  PREPA MARG'!BB:BB),""))</f>
        <v/>
      </c>
      <c r="AC1663" t="str">
        <f>IF(U1663="","",IF(U1663="démarque connue (valeur)",SUMIF('[3]Correpondance  PREPA MARG'!A:A,'Prépa marge'!T1663,'[3]Correpondance  PREPA MARG'!DO:DO),""))</f>
        <v/>
      </c>
      <c r="AD1663" s="2" t="str">
        <f t="shared" si="915"/>
        <v/>
      </c>
      <c r="AF1663" t="s">
        <v>20</v>
      </c>
    </row>
    <row r="1664" spans="1:32">
      <c r="A1664" s="23"/>
      <c r="B1664" s="23"/>
      <c r="C1664" s="75" t="s">
        <v>28</v>
      </c>
      <c r="D1664" s="76" t="str">
        <f t="shared" ref="D1664:L1664" si="944">IF(D1684="ABACO","       NA",D1656-D1662)</f>
        <v xml:space="preserve">       NA</v>
      </c>
      <c r="E1664" s="76" t="str">
        <f t="shared" si="944"/>
        <v xml:space="preserve">       NA</v>
      </c>
      <c r="F1664" s="76" t="str">
        <f t="shared" si="944"/>
        <v xml:space="preserve">       NA</v>
      </c>
      <c r="G1664" s="76" t="str">
        <f t="shared" si="944"/>
        <v xml:space="preserve">       NA</v>
      </c>
      <c r="H1664" s="76" t="str">
        <f t="shared" si="944"/>
        <v xml:space="preserve">       NA</v>
      </c>
      <c r="I1664" s="76" t="str">
        <f t="shared" si="944"/>
        <v xml:space="preserve">       NA</v>
      </c>
      <c r="J1664" s="76" t="str">
        <f t="shared" si="944"/>
        <v xml:space="preserve">       NA</v>
      </c>
      <c r="K1664" s="76" t="str">
        <f t="shared" si="944"/>
        <v xml:space="preserve">       NA</v>
      </c>
      <c r="L1664" s="76" t="str">
        <f t="shared" si="944"/>
        <v xml:space="preserve">       NA</v>
      </c>
      <c r="M1664" s="76" t="str">
        <f>IF(M1684="ABACO","       NA",M1656-M1662)</f>
        <v xml:space="preserve">       NA</v>
      </c>
      <c r="N1664" s="76" t="str">
        <f>IF(N1684="ABACO","       NA",N1656-N1662)</f>
        <v xml:space="preserve">       NA</v>
      </c>
      <c r="O1664" s="76">
        <f>IF(O1684="ABACO","       NA",O1656-O1662)</f>
        <v>0</v>
      </c>
      <c r="P1664" s="76">
        <f>IF(P1684="ABACO","       NA",P1656-P1662)</f>
        <v>0</v>
      </c>
      <c r="Q1664" s="23"/>
      <c r="R1664" s="77" t="s">
        <v>20</v>
      </c>
      <c r="S1664" s="23"/>
      <c r="T1664" s="23" t="str">
        <f>IF(COUNTIF('[3]Correpondance  PREPA MARG'!A:A,'Prépa marge'!C1664)=0,IF(U1663="démarque connue (valeur)","",T1663),'Prépa marge'!C1664)</f>
        <v>BILLETERIE</v>
      </c>
      <c r="U1664" s="23" t="str">
        <f t="shared" si="917"/>
        <v/>
      </c>
      <c r="V1664" t="str">
        <f>IF(U1664="","",IF(U1664="CA HT",SUMIF('[3]Correpondance  PREPA MARG'!A:A,'Prépa marge'!T1664,'[3]Correpondance  PREPA MARG'!CO:CO),""))</f>
        <v/>
      </c>
      <c r="W1664" t="str">
        <f t="shared" si="912"/>
        <v/>
      </c>
      <c r="X1664" t="str">
        <f>IF(U1664="","",IF(AND(U1664="Marge ABACO (valeur)",X1658=""),SUMIF('[3]Correpondance  PREPA MARG'!A:A,'Prépa marge'!T1664,'[3]Correpondance  PREPA MARG'!DB:DB),""))</f>
        <v/>
      </c>
      <c r="Y1664" t="str">
        <f>IF(U1664="","",IF(U1664="Frais accessoires",SUMIF('[3]Correpondance  PREPA MARG'!A:A,'Prépa marge'!T1664,'[3]Correpondance  PREPA MARG'!AO:AO),""))</f>
        <v/>
      </c>
      <c r="Z1664" t="str">
        <f>IF(U1664="","",IF(U1664="Cotisation Centrale",SUMIF('[3]Correpondance  PREPA MARG'!A:A,'Prépa marge'!T1664,'[3]Correpondance  PREPA MARG'!BO:BO),""))</f>
        <v/>
      </c>
      <c r="AA1664" t="str">
        <f>IF(U1664="","",IF(U1664="CA HT REEL",SUMIF('[3]Correpondance  PREPA MARG'!A:A,'Prépa marge'!T1664,'[3]Correpondance  PREPA MARG'!AB:AB),""))</f>
        <v/>
      </c>
      <c r="AB1664" t="str">
        <f>IF(U1664="","",IF(U1664="CAMV REEL",SUMIF('[3]Correpondance  PREPA MARG'!A:A,'Prépa marge'!T1664,'[3]Correpondance  PREPA MARG'!BB:BB),""))</f>
        <v/>
      </c>
      <c r="AC1664" t="str">
        <f>IF(U1664="","",IF(U1664="démarque connue (valeur)",SUMIF('[3]Correpondance  PREPA MARG'!A:A,'Prépa marge'!T1664,'[3]Correpondance  PREPA MARG'!DO:DO),""))</f>
        <v/>
      </c>
      <c r="AD1664" s="2" t="str">
        <f t="shared" si="915"/>
        <v/>
      </c>
      <c r="AF1664" t="s">
        <v>20</v>
      </c>
    </row>
    <row r="1665" spans="1:32">
      <c r="A1665" s="23"/>
      <c r="B1665" s="23"/>
      <c r="C1665" s="23"/>
      <c r="D1665" s="23"/>
      <c r="E1665" s="23"/>
      <c r="F1665" s="23"/>
      <c r="G1665" s="23"/>
      <c r="H1665" s="23"/>
      <c r="I1665" s="23"/>
      <c r="J1665" s="23"/>
      <c r="K1665" s="23"/>
      <c r="L1665" s="23"/>
      <c r="M1665" s="23"/>
      <c r="N1665" s="23"/>
      <c r="O1665" s="23"/>
      <c r="P1665" s="23"/>
      <c r="Q1665" s="23"/>
      <c r="R1665" s="29" t="s">
        <v>20</v>
      </c>
      <c r="S1665" s="23"/>
      <c r="T1665" s="23" t="str">
        <f>IF(COUNTIF('[3]Correpondance  PREPA MARG'!A:A,'Prépa marge'!C1665)=0,IF(U1664="démarque connue (valeur)","",T1664),'Prépa marge'!C1665)</f>
        <v>BILLETERIE</v>
      </c>
      <c r="U1665" s="23" t="str">
        <f t="shared" si="917"/>
        <v/>
      </c>
      <c r="V1665" t="str">
        <f>IF(U1665="","",IF(U1665="CA HT",SUMIF('[3]Correpondance  PREPA MARG'!A:A,'Prépa marge'!T1665,'[3]Correpondance  PREPA MARG'!CO:CO),""))</f>
        <v/>
      </c>
      <c r="W1665" t="str">
        <f t="shared" si="912"/>
        <v/>
      </c>
      <c r="X1665" t="str">
        <f>IF(U1665="","",IF(AND(U1665="Marge ABACO (valeur)",X1659=""),SUMIF('[3]Correpondance  PREPA MARG'!A:A,'Prépa marge'!T1665,'[3]Correpondance  PREPA MARG'!DB:DB),""))</f>
        <v/>
      </c>
      <c r="Y1665" t="str">
        <f>IF(U1665="","",IF(U1665="Frais accessoires",SUMIF('[3]Correpondance  PREPA MARG'!A:A,'Prépa marge'!T1665,'[3]Correpondance  PREPA MARG'!AO:AO),""))</f>
        <v/>
      </c>
      <c r="Z1665" t="str">
        <f>IF(U1665="","",IF(U1665="Cotisation Centrale",SUMIF('[3]Correpondance  PREPA MARG'!A:A,'Prépa marge'!T1665,'[3]Correpondance  PREPA MARG'!BO:BO),""))</f>
        <v/>
      </c>
      <c r="AA1665" t="str">
        <f>IF(U1665="","",IF(U1665="CA HT REEL",SUMIF('[3]Correpondance  PREPA MARG'!A:A,'Prépa marge'!T1665,'[3]Correpondance  PREPA MARG'!AB:AB),""))</f>
        <v/>
      </c>
      <c r="AB1665" t="str">
        <f>IF(U1665="","",IF(U1665="CAMV REEL",SUMIF('[3]Correpondance  PREPA MARG'!A:A,'Prépa marge'!T1665,'[3]Correpondance  PREPA MARG'!BB:BB),""))</f>
        <v/>
      </c>
      <c r="AC1665" t="str">
        <f>IF(U1665="","",IF(U1665="démarque connue (valeur)",SUMIF('[3]Correpondance  PREPA MARG'!A:A,'Prépa marge'!T1665,'[3]Correpondance  PREPA MARG'!DO:DO),""))</f>
        <v/>
      </c>
      <c r="AD1665" s="2" t="str">
        <f t="shared" si="915"/>
        <v/>
      </c>
      <c r="AF1665" t="s">
        <v>20</v>
      </c>
    </row>
    <row r="1666" spans="1:32" ht="15.75" thickBot="1">
      <c r="A1666" s="23"/>
      <c r="B1666" s="23"/>
      <c r="C1666" s="30" t="s">
        <v>29</v>
      </c>
      <c r="D1666" s="31"/>
      <c r="E1666" s="31"/>
      <c r="F1666" s="31"/>
      <c r="G1666" s="31"/>
      <c r="H1666" s="31"/>
      <c r="I1666" s="31"/>
      <c r="J1666" s="31"/>
      <c r="K1666" s="31"/>
      <c r="L1666" s="31"/>
      <c r="M1666" s="31"/>
      <c r="N1666" s="31"/>
      <c r="O1666" s="31"/>
      <c r="P1666" s="32"/>
      <c r="Q1666" s="23"/>
      <c r="R1666" s="33" t="s">
        <v>20</v>
      </c>
      <c r="S1666" s="23"/>
      <c r="T1666" s="23" t="str">
        <f>IF(COUNTIF('[3]Correpondance  PREPA MARG'!A:A,'Prépa marge'!C1666)=0,IF(U1665="démarque connue (valeur)","",T1665),'Prépa marge'!C1666)</f>
        <v>BILLETERIE</v>
      </c>
      <c r="U1666" s="23" t="str">
        <f t="shared" si="917"/>
        <v/>
      </c>
      <c r="V1666" t="str">
        <f>IF(U1666="","",IF(U1666="CA HT",SUMIF('[3]Correpondance  PREPA MARG'!A:A,'Prépa marge'!T1666,'[3]Correpondance  PREPA MARG'!CO:CO),""))</f>
        <v/>
      </c>
      <c r="W1666" t="str">
        <f t="shared" si="912"/>
        <v/>
      </c>
      <c r="X1666" t="str">
        <f>IF(U1666="","",IF(AND(U1666="Marge ABACO (valeur)",X1660=""),SUMIF('[3]Correpondance  PREPA MARG'!A:A,'Prépa marge'!T1666,'[3]Correpondance  PREPA MARG'!DB:DB),""))</f>
        <v/>
      </c>
      <c r="Y1666" t="str">
        <f>IF(U1666="","",IF(U1666="Frais accessoires",SUMIF('[3]Correpondance  PREPA MARG'!A:A,'Prépa marge'!T1666,'[3]Correpondance  PREPA MARG'!AO:AO),""))</f>
        <v/>
      </c>
      <c r="Z1666" t="str">
        <f>IF(U1666="","",IF(U1666="Cotisation Centrale",SUMIF('[3]Correpondance  PREPA MARG'!A:A,'Prépa marge'!T1666,'[3]Correpondance  PREPA MARG'!BO:BO),""))</f>
        <v/>
      </c>
      <c r="AA1666" t="str">
        <f>IF(U1666="","",IF(U1666="CA HT REEL",SUMIF('[3]Correpondance  PREPA MARG'!A:A,'Prépa marge'!T1666,'[3]Correpondance  PREPA MARG'!AB:AB),""))</f>
        <v/>
      </c>
      <c r="AB1666" t="str">
        <f>IF(U1666="","",IF(U1666="CAMV REEL",SUMIF('[3]Correpondance  PREPA MARG'!A:A,'Prépa marge'!T1666,'[3]Correpondance  PREPA MARG'!BB:BB),""))</f>
        <v/>
      </c>
      <c r="AC1666" t="str">
        <f>IF(U1666="","",IF(U1666="démarque connue (valeur)",SUMIF('[3]Correpondance  PREPA MARG'!A:A,'Prépa marge'!T1666,'[3]Correpondance  PREPA MARG'!DO:DO),""))</f>
        <v/>
      </c>
      <c r="AD1666" s="2" t="str">
        <f t="shared" si="915"/>
        <v/>
      </c>
      <c r="AF1666" t="s">
        <v>20</v>
      </c>
    </row>
    <row r="1667" spans="1:32" ht="15.75" thickBot="1">
      <c r="A1667" s="23"/>
      <c r="B1667" s="23"/>
      <c r="C1667" s="54" t="s">
        <v>7</v>
      </c>
      <c r="D1667" s="78"/>
      <c r="E1667" s="79"/>
      <c r="F1667" s="79"/>
      <c r="G1667" s="79"/>
      <c r="H1667" s="79"/>
      <c r="I1667" s="79"/>
      <c r="J1667" s="79"/>
      <c r="K1667" s="79"/>
      <c r="L1667" s="79"/>
      <c r="M1667" s="79"/>
      <c r="N1667" s="79"/>
      <c r="O1667" s="80"/>
      <c r="P1667" s="44">
        <f>SUM(D1667:O1667)</f>
        <v>0</v>
      </c>
      <c r="Q1667" s="23"/>
      <c r="R1667" s="45" t="s">
        <v>20</v>
      </c>
      <c r="S1667" s="23"/>
      <c r="T1667" s="23" t="str">
        <f>IF(COUNTIF('[3]Correpondance  PREPA MARG'!A:A,'Prépa marge'!C1667)=0,IF(U1666="démarque connue (valeur)","",T1666),'Prépa marge'!C1667)</f>
        <v>BILLETERIE</v>
      </c>
      <c r="U1667" s="23" t="str">
        <f t="shared" si="917"/>
        <v>démarque connue (valeur)</v>
      </c>
      <c r="V1667" t="str">
        <f>IF(U1667="","",IF(U1667="CA HT",SUMIF('[3]Correpondance  PREPA MARG'!A:A,'Prépa marge'!T1667,'[3]Correpondance  PREPA MARG'!CO:CO),""))</f>
        <v/>
      </c>
      <c r="W1667" t="str">
        <f t="shared" si="912"/>
        <v/>
      </c>
      <c r="X1667" t="str">
        <f>IF(U1667="","",IF(AND(U1667="Marge ABACO (valeur)",X1661=""),SUMIF('[3]Correpondance  PREPA MARG'!A:A,'Prépa marge'!T1667,'[3]Correpondance  PREPA MARG'!DB:DB),""))</f>
        <v/>
      </c>
      <c r="Y1667" t="str">
        <f>IF(U1667="","",IF(U1667="Frais accessoires",SUMIF('[3]Correpondance  PREPA MARG'!A:A,'Prépa marge'!T1667,'[3]Correpondance  PREPA MARG'!AO:AO),""))</f>
        <v/>
      </c>
      <c r="Z1667" t="str">
        <f>IF(U1667="","",IF(U1667="Cotisation Centrale",SUMIF('[3]Correpondance  PREPA MARG'!A:A,'Prépa marge'!T1667,'[3]Correpondance  PREPA MARG'!BO:BO),""))</f>
        <v/>
      </c>
      <c r="AA1667" t="str">
        <f>IF(U1667="","",IF(U1667="CA HT REEL",SUMIF('[3]Correpondance  PREPA MARG'!A:A,'Prépa marge'!T1667,'[3]Correpondance  PREPA MARG'!AB:AB),""))</f>
        <v/>
      </c>
      <c r="AB1667" t="str">
        <f>IF(U1667="","",IF(U1667="CAMV REEL",SUMIF('[3]Correpondance  PREPA MARG'!A:A,'Prépa marge'!T1667,'[3]Correpondance  PREPA MARG'!BB:BB),""))</f>
        <v/>
      </c>
      <c r="AC1667">
        <f ca="1">IF(U1667="","",IF(U1667="démarque connue (valeur)",SUMIF('[3]Correpondance  PREPA MARG'!A:A,'Prépa marge'!T1667,'[3]Correpondance  PREPA MARG'!DO:DO),""))</f>
        <v>0</v>
      </c>
      <c r="AD1667" s="2" t="str">
        <f t="shared" ca="1" si="915"/>
        <v/>
      </c>
      <c r="AF1667" t="s">
        <v>20</v>
      </c>
    </row>
    <row r="1668" spans="1:32" ht="15.75" thickBot="1">
      <c r="A1668" s="23"/>
      <c r="B1668" s="23"/>
      <c r="C1668" s="59" t="s">
        <v>30</v>
      </c>
      <c r="D1668" s="81">
        <f t="shared" ref="D1668:L1668" si="945">IF(D1659=0,0,D1667/D1659)</f>
        <v>0</v>
      </c>
      <c r="E1668" s="81">
        <f t="shared" si="945"/>
        <v>0</v>
      </c>
      <c r="F1668" s="81">
        <f t="shared" si="945"/>
        <v>0</v>
      </c>
      <c r="G1668" s="81">
        <f t="shared" si="945"/>
        <v>0</v>
      </c>
      <c r="H1668" s="81">
        <f t="shared" si="945"/>
        <v>0</v>
      </c>
      <c r="I1668" s="81">
        <f t="shared" si="945"/>
        <v>0</v>
      </c>
      <c r="J1668" s="81">
        <f t="shared" si="945"/>
        <v>0</v>
      </c>
      <c r="K1668" s="81">
        <f t="shared" si="945"/>
        <v>0</v>
      </c>
      <c r="L1668" s="81">
        <f t="shared" si="945"/>
        <v>0</v>
      </c>
      <c r="M1668" s="81">
        <f>IF(M1659=0,0,M1667/M1659)</f>
        <v>0</v>
      </c>
      <c r="N1668" s="81">
        <f>IF(N1659=0,0,N1667/N1659)</f>
        <v>0</v>
      </c>
      <c r="O1668" s="81">
        <f>IF(O1659=0,0,O1667/O1659)</f>
        <v>0</v>
      </c>
      <c r="P1668" s="82">
        <f>IF(P1659=0,0,P1667/P1659)</f>
        <v>0</v>
      </c>
      <c r="Q1668" s="23"/>
      <c r="R1668" s="83" t="s">
        <v>20</v>
      </c>
      <c r="S1668" s="23"/>
      <c r="T1668" s="23" t="str">
        <f>IF(COUNTIF('[3]Correpondance  PREPA MARG'!A:A,'Prépa marge'!C1668)=0,IF(U1667="démarque connue (valeur)","",T1667),'Prépa marge'!C1668)</f>
        <v/>
      </c>
      <c r="U1668" s="23" t="str">
        <f t="shared" si="917"/>
        <v/>
      </c>
      <c r="V1668" t="str">
        <f>IF(U1668="","",IF(U1668="CA HT",SUMIF('[3]Correpondance  PREPA MARG'!A:A,'Prépa marge'!T1668,'[3]Correpondance  PREPA MARG'!CO:CO),""))</f>
        <v/>
      </c>
      <c r="W1668" t="str">
        <f t="shared" si="912"/>
        <v/>
      </c>
      <c r="X1668" t="str">
        <f>IF(U1668="","",IF(AND(U1668="Marge ABACO (valeur)",X1662=""),SUMIF('[3]Correpondance  PREPA MARG'!A:A,'Prépa marge'!T1668,'[3]Correpondance  PREPA MARG'!DB:DB),""))</f>
        <v/>
      </c>
      <c r="Y1668" t="str">
        <f>IF(U1668="","",IF(U1668="Frais accessoires",SUMIF('[3]Correpondance  PREPA MARG'!A:A,'Prépa marge'!T1668,'[3]Correpondance  PREPA MARG'!AO:AO),""))</f>
        <v/>
      </c>
      <c r="Z1668" t="str">
        <f>IF(U1668="","",IF(U1668="Cotisation Centrale",SUMIF('[3]Correpondance  PREPA MARG'!A:A,'Prépa marge'!T1668,'[3]Correpondance  PREPA MARG'!BO:BO),""))</f>
        <v/>
      </c>
      <c r="AA1668" t="str">
        <f>IF(U1668="","",IF(U1668="CA HT REEL",SUMIF('[3]Correpondance  PREPA MARG'!A:A,'Prépa marge'!T1668,'[3]Correpondance  PREPA MARG'!AB:AB),""))</f>
        <v/>
      </c>
      <c r="AB1668" t="str">
        <f>IF(U1668="","",IF(U1668="CAMV REEL",SUMIF('[3]Correpondance  PREPA MARG'!A:A,'Prépa marge'!T1668,'[3]Correpondance  PREPA MARG'!BB:BB),""))</f>
        <v/>
      </c>
      <c r="AC1668" t="str">
        <f>IF(U1668="","",IF(U1668="démarque connue (valeur)",SUMIF('[3]Correpondance  PREPA MARG'!A:A,'Prépa marge'!T1668,'[3]Correpondance  PREPA MARG'!DO:DO),""))</f>
        <v/>
      </c>
      <c r="AD1668" s="2" t="str">
        <f t="shared" si="915"/>
        <v/>
      </c>
      <c r="AF1668" t="s">
        <v>20</v>
      </c>
    </row>
    <row r="1669" spans="1:32" ht="15.75" thickBot="1">
      <c r="A1669" s="23"/>
      <c r="B1669" s="23"/>
      <c r="C1669" s="84" t="s">
        <v>31</v>
      </c>
      <c r="D1669" s="85"/>
      <c r="E1669" s="86"/>
      <c r="F1669" s="86"/>
      <c r="G1669" s="86"/>
      <c r="H1669" s="86"/>
      <c r="I1669" s="86"/>
      <c r="J1669" s="86"/>
      <c r="K1669" s="86"/>
      <c r="L1669" s="86"/>
      <c r="M1669" s="86"/>
      <c r="N1669" s="86"/>
      <c r="O1669" s="87"/>
      <c r="P1669" s="88">
        <f>IF(P1659&lt;&gt;0,P1670/P1659,0)</f>
        <v>0</v>
      </c>
      <c r="Q1669" s="23"/>
      <c r="R1669" s="83" t="s">
        <v>20</v>
      </c>
      <c r="S1669" s="23"/>
      <c r="T1669" s="23" t="str">
        <f>IF(COUNTIF('[3]Correpondance  PREPA MARG'!A:A,'Prépa marge'!C1669)=0,IF(U1668="démarque connue (valeur)","",T1668),'Prépa marge'!C1669)</f>
        <v/>
      </c>
      <c r="U1669" s="23" t="str">
        <f t="shared" si="917"/>
        <v/>
      </c>
      <c r="V1669" t="str">
        <f>IF(U1669="","",IF(U1669="CA HT",SUMIF('[3]Correpondance  PREPA MARG'!A:A,'Prépa marge'!T1669,'[3]Correpondance  PREPA MARG'!CO:CO),""))</f>
        <v/>
      </c>
      <c r="W1669" t="str">
        <f t="shared" si="912"/>
        <v/>
      </c>
      <c r="X1669" t="str">
        <f>IF(U1669="","",IF(AND(U1669="Marge ABACO (valeur)",X1663=""),SUMIF('[3]Correpondance  PREPA MARG'!A:A,'Prépa marge'!T1669,'[3]Correpondance  PREPA MARG'!DB:DB),""))</f>
        <v/>
      </c>
      <c r="Y1669" t="str">
        <f>IF(U1669="","",IF(U1669="Frais accessoires",SUMIF('[3]Correpondance  PREPA MARG'!A:A,'Prépa marge'!T1669,'[3]Correpondance  PREPA MARG'!AO:AO),""))</f>
        <v/>
      </c>
      <c r="Z1669" t="str">
        <f>IF(U1669="","",IF(U1669="Cotisation Centrale",SUMIF('[3]Correpondance  PREPA MARG'!A:A,'Prépa marge'!T1669,'[3]Correpondance  PREPA MARG'!BO:BO),""))</f>
        <v/>
      </c>
      <c r="AA1669" t="str">
        <f>IF(U1669="","",IF(U1669="CA HT REEL",SUMIF('[3]Correpondance  PREPA MARG'!A:A,'Prépa marge'!T1669,'[3]Correpondance  PREPA MARG'!AB:AB),""))</f>
        <v/>
      </c>
      <c r="AB1669" t="str">
        <f>IF(U1669="","",IF(U1669="CAMV REEL",SUMIF('[3]Correpondance  PREPA MARG'!A:A,'Prépa marge'!T1669,'[3]Correpondance  PREPA MARG'!BB:BB),""))</f>
        <v/>
      </c>
      <c r="AC1669" t="str">
        <f>IF(U1669="","",IF(U1669="démarque connue (valeur)",SUMIF('[3]Correpondance  PREPA MARG'!A:A,'Prépa marge'!T1669,'[3]Correpondance  PREPA MARG'!DO:DO),""))</f>
        <v/>
      </c>
      <c r="AD1669" s="2" t="str">
        <f t="shared" si="915"/>
        <v/>
      </c>
      <c r="AF1669" t="s">
        <v>20</v>
      </c>
    </row>
    <row r="1670" spans="1:32" ht="15.75" thickBot="1">
      <c r="A1670" s="23"/>
      <c r="B1670" s="23"/>
      <c r="C1670" s="89" t="s">
        <v>32</v>
      </c>
      <c r="D1670" s="47">
        <f t="shared" ref="D1670:L1670" si="946">D1659*D1669</f>
        <v>0</v>
      </c>
      <c r="E1670" s="47">
        <f t="shared" si="946"/>
        <v>0</v>
      </c>
      <c r="F1670" s="47">
        <f t="shared" si="946"/>
        <v>0</v>
      </c>
      <c r="G1670" s="47">
        <f t="shared" si="946"/>
        <v>0</v>
      </c>
      <c r="H1670" s="47">
        <f t="shared" si="946"/>
        <v>0</v>
      </c>
      <c r="I1670" s="47">
        <f t="shared" si="946"/>
        <v>0</v>
      </c>
      <c r="J1670" s="47">
        <f t="shared" si="946"/>
        <v>0</v>
      </c>
      <c r="K1670" s="47">
        <f t="shared" si="946"/>
        <v>0</v>
      </c>
      <c r="L1670" s="47">
        <f t="shared" si="946"/>
        <v>0</v>
      </c>
      <c r="M1670" s="47">
        <f>M1659*M1669</f>
        <v>0</v>
      </c>
      <c r="N1670" s="47">
        <f>N1659*N1669</f>
        <v>0</v>
      </c>
      <c r="O1670" s="47">
        <f>O1659*O1669</f>
        <v>0</v>
      </c>
      <c r="P1670" s="90">
        <f>SUM(D1670:O1670)</f>
        <v>0</v>
      </c>
      <c r="Q1670" s="23"/>
      <c r="R1670" s="91" t="s">
        <v>20</v>
      </c>
      <c r="S1670" s="92"/>
      <c r="T1670" s="23" t="str">
        <f>IF(COUNTIF('[3]Correpondance  PREPA MARG'!A:A,'Prépa marge'!C1670)=0,IF(U1669="démarque connue (valeur)","",T1669),'Prépa marge'!C1670)</f>
        <v/>
      </c>
      <c r="U1670" s="23" t="str">
        <f t="shared" si="917"/>
        <v/>
      </c>
      <c r="V1670" t="str">
        <f>IF(U1670="","",IF(U1670="CA HT",SUMIF('[3]Correpondance  PREPA MARG'!A:A,'Prépa marge'!T1670,'[3]Correpondance  PREPA MARG'!CO:CO),""))</f>
        <v/>
      </c>
      <c r="W1670" t="str">
        <f t="shared" si="912"/>
        <v/>
      </c>
      <c r="X1670" t="str">
        <f>IF(U1670="","",IF(AND(U1670="Marge ABACO (valeur)",X1664=""),SUMIF('[3]Correpondance  PREPA MARG'!A:A,'Prépa marge'!T1670,'[3]Correpondance  PREPA MARG'!DB:DB),""))</f>
        <v/>
      </c>
      <c r="Y1670" t="str">
        <f>IF(U1670="","",IF(U1670="Frais accessoires",SUMIF('[3]Correpondance  PREPA MARG'!A:A,'Prépa marge'!T1670,'[3]Correpondance  PREPA MARG'!AO:AO),""))</f>
        <v/>
      </c>
      <c r="Z1670" t="str">
        <f>IF(U1670="","",IF(U1670="Cotisation Centrale",SUMIF('[3]Correpondance  PREPA MARG'!A:A,'Prépa marge'!T1670,'[3]Correpondance  PREPA MARG'!BO:BO),""))</f>
        <v/>
      </c>
      <c r="AA1670" t="str">
        <f>IF(U1670="","",IF(U1670="CA HT REEL",SUMIF('[3]Correpondance  PREPA MARG'!A:A,'Prépa marge'!T1670,'[3]Correpondance  PREPA MARG'!AB:AB),""))</f>
        <v/>
      </c>
      <c r="AB1670" t="str">
        <f>IF(U1670="","",IF(U1670="CAMV REEL",SUMIF('[3]Correpondance  PREPA MARG'!A:A,'Prépa marge'!T1670,'[3]Correpondance  PREPA MARG'!BB:BB),""))</f>
        <v/>
      </c>
      <c r="AC1670" t="str">
        <f>IF(U1670="","",IF(U1670="démarque connue (valeur)",SUMIF('[3]Correpondance  PREPA MARG'!A:A,'Prépa marge'!T1670,'[3]Correpondance  PREPA MARG'!DO:DO),""))</f>
        <v/>
      </c>
      <c r="AD1670" s="2" t="str">
        <f t="shared" si="915"/>
        <v/>
      </c>
      <c r="AF1670" t="s">
        <v>20</v>
      </c>
    </row>
    <row r="1671" spans="1:32" ht="15.75" thickBot="1">
      <c r="A1671" s="23"/>
      <c r="B1671" s="23"/>
      <c r="C1671" s="84" t="s">
        <v>33</v>
      </c>
      <c r="D1671" s="93"/>
      <c r="E1671" s="94"/>
      <c r="F1671" s="94"/>
      <c r="G1671" s="94"/>
      <c r="H1671" s="94"/>
      <c r="I1671" s="94"/>
      <c r="J1671" s="94"/>
      <c r="K1671" s="94"/>
      <c r="L1671" s="94"/>
      <c r="M1671" s="94"/>
      <c r="N1671" s="94"/>
      <c r="O1671" s="95"/>
      <c r="P1671" s="96">
        <f>SUM(D1671:O1671)</f>
        <v>0</v>
      </c>
      <c r="Q1671" s="23"/>
      <c r="R1671" s="91" t="s">
        <v>20</v>
      </c>
      <c r="S1671" s="92"/>
      <c r="T1671" s="23" t="str">
        <f>IF(COUNTIF('[3]Correpondance  PREPA MARG'!A:A,'Prépa marge'!C1671)=0,IF(U1670="démarque connue (valeur)","",T1670),'Prépa marge'!C1671)</f>
        <v/>
      </c>
      <c r="U1671" s="23" t="str">
        <f t="shared" si="917"/>
        <v/>
      </c>
      <c r="V1671" t="str">
        <f>IF(U1671="","",IF(U1671="CA HT",SUMIF('[3]Correpondance  PREPA MARG'!A:A,'Prépa marge'!T1671,'[3]Correpondance  PREPA MARG'!CO:CO),""))</f>
        <v/>
      </c>
      <c r="W1671" t="str">
        <f t="shared" ref="W1671:W1734" si="947">IF(AND(V1670&lt;&gt;"",X1672&lt;&gt;""),V1670-X1672,"")</f>
        <v/>
      </c>
      <c r="X1671" t="str">
        <f>IF(U1671="","",IF(AND(U1671="Marge ABACO (valeur)",X1665=""),SUMIF('[3]Correpondance  PREPA MARG'!A:A,'Prépa marge'!T1671,'[3]Correpondance  PREPA MARG'!DB:DB),""))</f>
        <v/>
      </c>
      <c r="Y1671" t="str">
        <f>IF(U1671="","",IF(U1671="Frais accessoires",SUMIF('[3]Correpondance  PREPA MARG'!A:A,'Prépa marge'!T1671,'[3]Correpondance  PREPA MARG'!AO:AO),""))</f>
        <v/>
      </c>
      <c r="Z1671" t="str">
        <f>IF(U1671="","",IF(U1671="Cotisation Centrale",SUMIF('[3]Correpondance  PREPA MARG'!A:A,'Prépa marge'!T1671,'[3]Correpondance  PREPA MARG'!BO:BO),""))</f>
        <v/>
      </c>
      <c r="AA1671" t="str">
        <f>IF(U1671="","",IF(U1671="CA HT REEL",SUMIF('[3]Correpondance  PREPA MARG'!A:A,'Prépa marge'!T1671,'[3]Correpondance  PREPA MARG'!AB:AB),""))</f>
        <v/>
      </c>
      <c r="AB1671" t="str">
        <f>IF(U1671="","",IF(U1671="CAMV REEL",SUMIF('[3]Correpondance  PREPA MARG'!A:A,'Prépa marge'!T1671,'[3]Correpondance  PREPA MARG'!BB:BB),""))</f>
        <v/>
      </c>
      <c r="AC1671" t="str">
        <f>IF(U1671="","",IF(U1671="démarque connue (valeur)",SUMIF('[3]Correpondance  PREPA MARG'!A:A,'Prépa marge'!T1671,'[3]Correpondance  PREPA MARG'!DO:DO),""))</f>
        <v/>
      </c>
      <c r="AD1671" s="2" t="str">
        <f t="shared" si="915"/>
        <v/>
      </c>
      <c r="AF1671" t="s">
        <v>20</v>
      </c>
    </row>
    <row r="1672" spans="1:32">
      <c r="A1672" s="23"/>
      <c r="B1672" s="23"/>
      <c r="C1672" s="59" t="s">
        <v>34</v>
      </c>
      <c r="D1672" s="81">
        <f t="shared" ref="D1672:L1672" si="948">IF(D1659&lt;&gt;0,D1671/D1659,0)</f>
        <v>0</v>
      </c>
      <c r="E1672" s="81">
        <f t="shared" si="948"/>
        <v>0</v>
      </c>
      <c r="F1672" s="81">
        <f t="shared" si="948"/>
        <v>0</v>
      </c>
      <c r="G1672" s="81">
        <f t="shared" si="948"/>
        <v>0</v>
      </c>
      <c r="H1672" s="81">
        <f t="shared" si="948"/>
        <v>0</v>
      </c>
      <c r="I1672" s="81">
        <f t="shared" si="948"/>
        <v>0</v>
      </c>
      <c r="J1672" s="81">
        <f t="shared" si="948"/>
        <v>0</v>
      </c>
      <c r="K1672" s="81">
        <f t="shared" si="948"/>
        <v>0</v>
      </c>
      <c r="L1672" s="81">
        <f t="shared" si="948"/>
        <v>0</v>
      </c>
      <c r="M1672" s="81">
        <f>IF(M1659&lt;&gt;0,M1671/M1659,0)</f>
        <v>0</v>
      </c>
      <c r="N1672" s="81">
        <f>IF(N1659&lt;&gt;0,N1671/N1659,0)</f>
        <v>0</v>
      </c>
      <c r="O1672" s="81">
        <f>IF(O1659&lt;&gt;0,O1671/O1659,0)</f>
        <v>0</v>
      </c>
      <c r="P1672" s="82">
        <f>IF(P1659&lt;&gt;0,P1671/P1659,0)</f>
        <v>0</v>
      </c>
      <c r="Q1672" s="23"/>
      <c r="R1672" s="83" t="s">
        <v>20</v>
      </c>
      <c r="S1672" s="97"/>
      <c r="T1672" s="23" t="str">
        <f>IF(COUNTIF('[3]Correpondance  PREPA MARG'!A:A,'Prépa marge'!C1672)=0,IF(U1671="démarque connue (valeur)","",T1671),'Prépa marge'!C1672)</f>
        <v/>
      </c>
      <c r="U1672" s="23" t="str">
        <f t="shared" si="917"/>
        <v/>
      </c>
      <c r="V1672" t="str">
        <f>IF(U1672="","",IF(U1672="CA HT",SUMIF('[3]Correpondance  PREPA MARG'!A:A,'Prépa marge'!T1672,'[3]Correpondance  PREPA MARG'!CO:CO),""))</f>
        <v/>
      </c>
      <c r="W1672" t="str">
        <f t="shared" si="947"/>
        <v/>
      </c>
      <c r="X1672" t="str">
        <f>IF(U1672="","",IF(AND(U1672="Marge ABACO (valeur)",X1666=""),SUMIF('[3]Correpondance  PREPA MARG'!A:A,'Prépa marge'!T1672,'[3]Correpondance  PREPA MARG'!DB:DB),""))</f>
        <v/>
      </c>
      <c r="Y1672" t="str">
        <f>IF(U1672="","",IF(U1672="Frais accessoires",SUMIF('[3]Correpondance  PREPA MARG'!A:A,'Prépa marge'!T1672,'[3]Correpondance  PREPA MARG'!AO:AO),""))</f>
        <v/>
      </c>
      <c r="Z1672" t="str">
        <f>IF(U1672="","",IF(U1672="Cotisation Centrale",SUMIF('[3]Correpondance  PREPA MARG'!A:A,'Prépa marge'!T1672,'[3]Correpondance  PREPA MARG'!BO:BO),""))</f>
        <v/>
      </c>
      <c r="AA1672" t="str">
        <f>IF(U1672="","",IF(U1672="CA HT REEL",SUMIF('[3]Correpondance  PREPA MARG'!A:A,'Prépa marge'!T1672,'[3]Correpondance  PREPA MARG'!AB:AB),""))</f>
        <v/>
      </c>
      <c r="AB1672" t="str">
        <f>IF(U1672="","",IF(U1672="CAMV REEL",SUMIF('[3]Correpondance  PREPA MARG'!A:A,'Prépa marge'!T1672,'[3]Correpondance  PREPA MARG'!BB:BB),""))</f>
        <v/>
      </c>
      <c r="AC1672" t="str">
        <f>IF(U1672="","",IF(U1672="démarque connue (valeur)",SUMIF('[3]Correpondance  PREPA MARG'!A:A,'Prépa marge'!T1672,'[3]Correpondance  PREPA MARG'!DO:DO),""))</f>
        <v/>
      </c>
      <c r="AD1672" s="2" t="str">
        <f t="shared" si="915"/>
        <v/>
      </c>
      <c r="AF1672" t="s">
        <v>20</v>
      </c>
    </row>
    <row r="1673" spans="1:32">
      <c r="A1673" s="23"/>
      <c r="B1673" s="23"/>
      <c r="C1673" s="59" t="s">
        <v>35</v>
      </c>
      <c r="D1673" s="98">
        <f>D1647-D1659</f>
        <v>0</v>
      </c>
      <c r="E1673" s="98">
        <f>E1647-E1659</f>
        <v>0</v>
      </c>
      <c r="F1673" s="98">
        <f>F1647-F1659</f>
        <v>0</v>
      </c>
      <c r="G1673" s="98">
        <f t="shared" ref="G1673:L1673" si="949">G1647-G1659</f>
        <v>0</v>
      </c>
      <c r="H1673" s="98">
        <f t="shared" si="949"/>
        <v>0</v>
      </c>
      <c r="I1673" s="98">
        <f t="shared" si="949"/>
        <v>0</v>
      </c>
      <c r="J1673" s="98">
        <f t="shared" si="949"/>
        <v>0</v>
      </c>
      <c r="K1673" s="98">
        <f t="shared" si="949"/>
        <v>0</v>
      </c>
      <c r="L1673" s="98">
        <f t="shared" si="949"/>
        <v>0</v>
      </c>
      <c r="M1673" s="98">
        <f>M1647-M1659</f>
        <v>0</v>
      </c>
      <c r="N1673" s="98">
        <f>N1647-N1659</f>
        <v>0</v>
      </c>
      <c r="O1673" s="98">
        <f>O1647-O1659</f>
        <v>0</v>
      </c>
      <c r="P1673" s="74">
        <f>SUM(D1673:O1673)</f>
        <v>0</v>
      </c>
      <c r="Q1673" s="23"/>
      <c r="R1673" s="57" t="s">
        <v>20</v>
      </c>
      <c r="S1673" s="92"/>
      <c r="T1673" s="23" t="str">
        <f>IF(COUNTIF('[3]Correpondance  PREPA MARG'!A:A,'Prépa marge'!C1673)=0,IF(U1672="démarque connue (valeur)","",T1672),'Prépa marge'!C1673)</f>
        <v/>
      </c>
      <c r="U1673" s="23" t="str">
        <f t="shared" si="917"/>
        <v/>
      </c>
      <c r="V1673" t="str">
        <f>IF(U1673="","",IF(U1673="CA HT",SUMIF('[3]Correpondance  PREPA MARG'!A:A,'Prépa marge'!T1673,'[3]Correpondance  PREPA MARG'!CO:CO),""))</f>
        <v/>
      </c>
      <c r="W1673" t="str">
        <f t="shared" si="947"/>
        <v/>
      </c>
      <c r="X1673" t="str">
        <f>IF(U1673="","",IF(AND(U1673="Marge ABACO (valeur)",X1667=""),SUMIF('[3]Correpondance  PREPA MARG'!A:A,'Prépa marge'!T1673,'[3]Correpondance  PREPA MARG'!DB:DB),""))</f>
        <v/>
      </c>
      <c r="Y1673" t="str">
        <f>IF(U1673="","",IF(U1673="Frais accessoires",SUMIF('[3]Correpondance  PREPA MARG'!A:A,'Prépa marge'!T1673,'[3]Correpondance  PREPA MARG'!AO:AO),""))</f>
        <v/>
      </c>
      <c r="Z1673" t="str">
        <f>IF(U1673="","",IF(U1673="Cotisation Centrale",SUMIF('[3]Correpondance  PREPA MARG'!A:A,'Prépa marge'!T1673,'[3]Correpondance  PREPA MARG'!BO:BO),""))</f>
        <v/>
      </c>
      <c r="AA1673" t="str">
        <f>IF(U1673="","",IF(U1673="CA HT REEL",SUMIF('[3]Correpondance  PREPA MARG'!A:A,'Prépa marge'!T1673,'[3]Correpondance  PREPA MARG'!AB:AB),""))</f>
        <v/>
      </c>
      <c r="AB1673" t="str">
        <f>IF(U1673="","",IF(U1673="CAMV REEL",SUMIF('[3]Correpondance  PREPA MARG'!A:A,'Prépa marge'!T1673,'[3]Correpondance  PREPA MARG'!BB:BB),""))</f>
        <v/>
      </c>
      <c r="AC1673" t="str">
        <f>IF(U1673="","",IF(U1673="démarque connue (valeur)",SUMIF('[3]Correpondance  PREPA MARG'!A:A,'Prépa marge'!T1673,'[3]Correpondance  PREPA MARG'!DO:DO),""))</f>
        <v/>
      </c>
      <c r="AD1673" s="2" t="str">
        <f t="shared" si="915"/>
        <v/>
      </c>
      <c r="AF1673" t="s">
        <v>20</v>
      </c>
    </row>
    <row r="1674" spans="1:32">
      <c r="A1674" s="23"/>
      <c r="B1674" s="23"/>
      <c r="C1674" s="59" t="s">
        <v>22</v>
      </c>
      <c r="D1674" s="99">
        <f t="shared" ref="D1674:L1674" si="950">IF(D1659&lt;&gt;0,D1673/D1659,0)</f>
        <v>0</v>
      </c>
      <c r="E1674" s="99">
        <f t="shared" si="950"/>
        <v>0</v>
      </c>
      <c r="F1674" s="99">
        <f t="shared" si="950"/>
        <v>0</v>
      </c>
      <c r="G1674" s="99">
        <f t="shared" si="950"/>
        <v>0</v>
      </c>
      <c r="H1674" s="99">
        <f t="shared" si="950"/>
        <v>0</v>
      </c>
      <c r="I1674" s="99">
        <f t="shared" si="950"/>
        <v>0</v>
      </c>
      <c r="J1674" s="99">
        <f t="shared" si="950"/>
        <v>0</v>
      </c>
      <c r="K1674" s="99">
        <f t="shared" si="950"/>
        <v>0</v>
      </c>
      <c r="L1674" s="99">
        <f t="shared" si="950"/>
        <v>0</v>
      </c>
      <c r="M1674" s="99">
        <f>IF(M1659&lt;&gt;0,M1673/M1659,0)</f>
        <v>0</v>
      </c>
      <c r="N1674" s="99">
        <f>IF(N1659&lt;&gt;0,N1673/N1659,0)</f>
        <v>0</v>
      </c>
      <c r="O1674" s="99">
        <f>IF(O1659&lt;&gt;0,O1673/O1659,0)</f>
        <v>0</v>
      </c>
      <c r="P1674" s="61">
        <f>IF(P1659&lt;&gt;0,P1673/P1659,0)</f>
        <v>0</v>
      </c>
      <c r="Q1674" s="23"/>
      <c r="R1674" s="62" t="s">
        <v>20</v>
      </c>
      <c r="S1674" s="92"/>
      <c r="T1674" s="23" t="str">
        <f>IF(COUNTIF('[3]Correpondance  PREPA MARG'!A:A,'Prépa marge'!C1674)=0,IF(U1673="démarque connue (valeur)","",T1673),'Prépa marge'!C1674)</f>
        <v/>
      </c>
      <c r="U1674" s="23" t="str">
        <f t="shared" si="917"/>
        <v/>
      </c>
      <c r="V1674" t="str">
        <f>IF(U1674="","",IF(U1674="CA HT",SUMIF('[3]Correpondance  PREPA MARG'!A:A,'Prépa marge'!T1674,'[3]Correpondance  PREPA MARG'!CO:CO),""))</f>
        <v/>
      </c>
      <c r="W1674" t="str">
        <f t="shared" si="947"/>
        <v/>
      </c>
      <c r="X1674" t="str">
        <f>IF(U1674="","",IF(AND(U1674="Marge ABACO (valeur)",X1668=""),SUMIF('[3]Correpondance  PREPA MARG'!A:A,'Prépa marge'!T1674,'[3]Correpondance  PREPA MARG'!DB:DB),""))</f>
        <v/>
      </c>
      <c r="Y1674" t="str">
        <f>IF(U1674="","",IF(U1674="Frais accessoires",SUMIF('[3]Correpondance  PREPA MARG'!A:A,'Prépa marge'!T1674,'[3]Correpondance  PREPA MARG'!AO:AO),""))</f>
        <v/>
      </c>
      <c r="Z1674" t="str">
        <f>IF(U1674="","",IF(U1674="Cotisation Centrale",SUMIF('[3]Correpondance  PREPA MARG'!A:A,'Prépa marge'!T1674,'[3]Correpondance  PREPA MARG'!BO:BO),""))</f>
        <v/>
      </c>
      <c r="AA1674" t="str">
        <f>IF(U1674="","",IF(U1674="CA HT REEL",SUMIF('[3]Correpondance  PREPA MARG'!A:A,'Prépa marge'!T1674,'[3]Correpondance  PREPA MARG'!AB:AB),""))</f>
        <v/>
      </c>
      <c r="AB1674" t="str">
        <f>IF(U1674="","",IF(U1674="CAMV REEL",SUMIF('[3]Correpondance  PREPA MARG'!A:A,'Prépa marge'!T1674,'[3]Correpondance  PREPA MARG'!BB:BB),""))</f>
        <v/>
      </c>
      <c r="AC1674" t="str">
        <f>IF(U1674="","",IF(U1674="démarque connue (valeur)",SUMIF('[3]Correpondance  PREPA MARG'!A:A,'Prépa marge'!T1674,'[3]Correpondance  PREPA MARG'!DO:DO),""))</f>
        <v/>
      </c>
      <c r="AD1674" s="2" t="str">
        <f t="shared" si="915"/>
        <v/>
      </c>
      <c r="AF1674" t="s">
        <v>20</v>
      </c>
    </row>
    <row r="1675" spans="1:32">
      <c r="A1675" s="23"/>
      <c r="B1675" s="23"/>
      <c r="C1675" s="100" t="s">
        <v>36</v>
      </c>
      <c r="D1675" s="47">
        <f t="shared" ref="D1675:L1675" si="951">D1655-D1667-D1670-D1671-D1673</f>
        <v>0</v>
      </c>
      <c r="E1675" s="47">
        <f t="shared" si="951"/>
        <v>0</v>
      </c>
      <c r="F1675" s="47">
        <f t="shared" si="951"/>
        <v>0</v>
      </c>
      <c r="G1675" s="47">
        <f t="shared" si="951"/>
        <v>0</v>
      </c>
      <c r="H1675" s="47">
        <f t="shared" si="951"/>
        <v>0</v>
      </c>
      <c r="I1675" s="47">
        <f t="shared" si="951"/>
        <v>0</v>
      </c>
      <c r="J1675" s="47">
        <f t="shared" si="951"/>
        <v>0</v>
      </c>
      <c r="K1675" s="47">
        <f t="shared" si="951"/>
        <v>0</v>
      </c>
      <c r="L1675" s="47">
        <f t="shared" si="951"/>
        <v>0</v>
      </c>
      <c r="M1675" s="47">
        <f>M1655-M1667-M1670-M1671-M1673</f>
        <v>0</v>
      </c>
      <c r="N1675" s="47">
        <f>N1655-N1667-N1670-N1671-N1673</f>
        <v>0</v>
      </c>
      <c r="O1675" s="47">
        <f>O1655-O1667-O1670-O1671-O1673</f>
        <v>0</v>
      </c>
      <c r="P1675" s="101">
        <f>SUM(D1675:O1675)</f>
        <v>0</v>
      </c>
      <c r="Q1675" s="23"/>
      <c r="R1675" s="102" t="s">
        <v>20</v>
      </c>
      <c r="S1675" s="92"/>
      <c r="T1675" s="23" t="str">
        <f>IF(COUNTIF('[3]Correpondance  PREPA MARG'!A:A,'Prépa marge'!C1675)=0,IF(U1674="démarque connue (valeur)","",T1674),'Prépa marge'!C1675)</f>
        <v/>
      </c>
      <c r="U1675" s="23" t="str">
        <f t="shared" si="917"/>
        <v/>
      </c>
      <c r="V1675" t="str">
        <f>IF(U1675="","",IF(U1675="CA HT",SUMIF('[3]Correpondance  PREPA MARG'!A:A,'Prépa marge'!T1675,'[3]Correpondance  PREPA MARG'!CO:CO),""))</f>
        <v/>
      </c>
      <c r="W1675" t="str">
        <f t="shared" si="947"/>
        <v/>
      </c>
      <c r="X1675" t="str">
        <f>IF(U1675="","",IF(AND(U1675="Marge ABACO (valeur)",X1669=""),SUMIF('[3]Correpondance  PREPA MARG'!A:A,'Prépa marge'!T1675,'[3]Correpondance  PREPA MARG'!DB:DB),""))</f>
        <v/>
      </c>
      <c r="Y1675" t="str">
        <f>IF(U1675="","",IF(U1675="Frais accessoires",SUMIF('[3]Correpondance  PREPA MARG'!A:A,'Prépa marge'!T1675,'[3]Correpondance  PREPA MARG'!AO:AO),""))</f>
        <v/>
      </c>
      <c r="Z1675" t="str">
        <f>IF(U1675="","",IF(U1675="Cotisation Centrale",SUMIF('[3]Correpondance  PREPA MARG'!A:A,'Prépa marge'!T1675,'[3]Correpondance  PREPA MARG'!BO:BO),""))</f>
        <v/>
      </c>
      <c r="AA1675" t="str">
        <f>IF(U1675="","",IF(U1675="CA HT REEL",SUMIF('[3]Correpondance  PREPA MARG'!A:A,'Prépa marge'!T1675,'[3]Correpondance  PREPA MARG'!AB:AB),""))</f>
        <v/>
      </c>
      <c r="AB1675" t="str">
        <f>IF(U1675="","",IF(U1675="CAMV REEL",SUMIF('[3]Correpondance  PREPA MARG'!A:A,'Prépa marge'!T1675,'[3]Correpondance  PREPA MARG'!BB:BB),""))</f>
        <v/>
      </c>
      <c r="AC1675" t="str">
        <f>IF(U1675="","",IF(U1675="démarque connue (valeur)",SUMIF('[3]Correpondance  PREPA MARG'!A:A,'Prépa marge'!T1675,'[3]Correpondance  PREPA MARG'!DO:DO),""))</f>
        <v/>
      </c>
      <c r="AD1675" s="2" t="str">
        <f t="shared" ref="AD1675:AD1738" si="952">IF(SUM(V1675:AC1675)=0,"",IF(U1675="Marge ABACO (valeur)","",SUM(V1675:AC1675)-P1675))</f>
        <v/>
      </c>
      <c r="AF1675" t="s">
        <v>20</v>
      </c>
    </row>
    <row r="1676" spans="1:32">
      <c r="A1676" s="23"/>
      <c r="B1676" s="23"/>
      <c r="C1676" s="50" t="s">
        <v>37</v>
      </c>
      <c r="D1676" s="67">
        <f t="shared" ref="D1676:L1676" si="953">D1668+D1669+D1672+D1674</f>
        <v>0</v>
      </c>
      <c r="E1676" s="67">
        <f t="shared" si="953"/>
        <v>0</v>
      </c>
      <c r="F1676" s="67">
        <f t="shared" si="953"/>
        <v>0</v>
      </c>
      <c r="G1676" s="67">
        <f t="shared" si="953"/>
        <v>0</v>
      </c>
      <c r="H1676" s="67">
        <f t="shared" si="953"/>
        <v>0</v>
      </c>
      <c r="I1676" s="67">
        <f t="shared" si="953"/>
        <v>0</v>
      </c>
      <c r="J1676" s="67">
        <f t="shared" si="953"/>
        <v>0</v>
      </c>
      <c r="K1676" s="67">
        <f t="shared" si="953"/>
        <v>0</v>
      </c>
      <c r="L1676" s="67">
        <f t="shared" si="953"/>
        <v>0</v>
      </c>
      <c r="M1676" s="67">
        <f>M1668+M1669+M1672+M1674</f>
        <v>0</v>
      </c>
      <c r="N1676" s="67">
        <f>N1668+N1669+N1672+N1674</f>
        <v>0</v>
      </c>
      <c r="O1676" s="67">
        <f>O1668+O1669+O1672+O1674</f>
        <v>0</v>
      </c>
      <c r="P1676" s="67">
        <f>P1668+P1669+P1672+P1674</f>
        <v>0</v>
      </c>
      <c r="Q1676" s="23"/>
      <c r="R1676" s="68" t="s">
        <v>20</v>
      </c>
      <c r="S1676" s="92"/>
      <c r="T1676" s="23" t="str">
        <f>IF(COUNTIF('[3]Correpondance  PREPA MARG'!A:A,'Prépa marge'!C1676)=0,IF(U1675="démarque connue (valeur)","",T1675),'Prépa marge'!C1676)</f>
        <v/>
      </c>
      <c r="U1676" s="23" t="str">
        <f t="shared" ref="U1676:U1739" si="954">IF(OR(C1676="CA HT",C1676="PRMV ABACO",C1676="Frais accessoires",C1676="Cotisation Centrale",C1676="CA HT REEL",C1676="CAMV REEL",C1676="démarque connue (valeur)",C1676="Marge ABACO (valeur)"),C1676,"")</f>
        <v/>
      </c>
      <c r="V1676" t="str">
        <f>IF(U1676="","",IF(U1676="CA HT",SUMIF('[3]Correpondance  PREPA MARG'!A:A,'Prépa marge'!T1676,'[3]Correpondance  PREPA MARG'!CO:CO),""))</f>
        <v/>
      </c>
      <c r="W1676" t="str">
        <f t="shared" si="947"/>
        <v/>
      </c>
      <c r="X1676" t="str">
        <f>IF(U1676="","",IF(AND(U1676="Marge ABACO (valeur)",X1670=""),SUMIF('[3]Correpondance  PREPA MARG'!A:A,'Prépa marge'!T1676,'[3]Correpondance  PREPA MARG'!DB:DB),""))</f>
        <v/>
      </c>
      <c r="Y1676" t="str">
        <f>IF(U1676="","",IF(U1676="Frais accessoires",SUMIF('[3]Correpondance  PREPA MARG'!A:A,'Prépa marge'!T1676,'[3]Correpondance  PREPA MARG'!AO:AO),""))</f>
        <v/>
      </c>
      <c r="Z1676" t="str">
        <f>IF(U1676="","",IF(U1676="Cotisation Centrale",SUMIF('[3]Correpondance  PREPA MARG'!A:A,'Prépa marge'!T1676,'[3]Correpondance  PREPA MARG'!BO:BO),""))</f>
        <v/>
      </c>
      <c r="AA1676" t="str">
        <f>IF(U1676="","",IF(U1676="CA HT REEL",SUMIF('[3]Correpondance  PREPA MARG'!A:A,'Prépa marge'!T1676,'[3]Correpondance  PREPA MARG'!AB:AB),""))</f>
        <v/>
      </c>
      <c r="AB1676" t="str">
        <f>IF(U1676="","",IF(U1676="CAMV REEL",SUMIF('[3]Correpondance  PREPA MARG'!A:A,'Prépa marge'!T1676,'[3]Correpondance  PREPA MARG'!BB:BB),""))</f>
        <v/>
      </c>
      <c r="AC1676" t="str">
        <f>IF(U1676="","",IF(U1676="démarque connue (valeur)",SUMIF('[3]Correpondance  PREPA MARG'!A:A,'Prépa marge'!T1676,'[3]Correpondance  PREPA MARG'!DO:DO),""))</f>
        <v/>
      </c>
      <c r="AD1676" s="2" t="str">
        <f t="shared" si="952"/>
        <v/>
      </c>
      <c r="AF1676" t="s">
        <v>20</v>
      </c>
    </row>
    <row r="1677" spans="1:32">
      <c r="A1677" s="23"/>
      <c r="B1677" s="23"/>
      <c r="C1677" s="50" t="s">
        <v>38</v>
      </c>
      <c r="D1677" s="103">
        <f t="shared" ref="D1677:L1677" si="955">D1667+D1670+D1671+D1673</f>
        <v>0</v>
      </c>
      <c r="E1677" s="103">
        <f t="shared" si="955"/>
        <v>0</v>
      </c>
      <c r="F1677" s="103">
        <f t="shared" si="955"/>
        <v>0</v>
      </c>
      <c r="G1677" s="103">
        <f t="shared" si="955"/>
        <v>0</v>
      </c>
      <c r="H1677" s="103">
        <f t="shared" si="955"/>
        <v>0</v>
      </c>
      <c r="I1677" s="103">
        <f t="shared" si="955"/>
        <v>0</v>
      </c>
      <c r="J1677" s="103">
        <f t="shared" si="955"/>
        <v>0</v>
      </c>
      <c r="K1677" s="103">
        <f t="shared" si="955"/>
        <v>0</v>
      </c>
      <c r="L1677" s="103">
        <f t="shared" si="955"/>
        <v>0</v>
      </c>
      <c r="M1677" s="103">
        <f>M1667+M1670+M1671+M1673</f>
        <v>0</v>
      </c>
      <c r="N1677" s="103">
        <f>N1667+N1670+N1671+N1673</f>
        <v>0</v>
      </c>
      <c r="O1677" s="103">
        <f>O1667+O1670+O1671+O1673</f>
        <v>0</v>
      </c>
      <c r="P1677" s="103">
        <f>P1667+P1670+P1671+P1673</f>
        <v>0</v>
      </c>
      <c r="Q1677" s="23"/>
      <c r="R1677" s="104" t="s">
        <v>20</v>
      </c>
      <c r="S1677" s="92"/>
      <c r="T1677" s="23" t="str">
        <f>IF(COUNTIF('[3]Correpondance  PREPA MARG'!A:A,'Prépa marge'!C1677)=0,IF(U1676="démarque connue (valeur)","",T1676),'Prépa marge'!C1677)</f>
        <v/>
      </c>
      <c r="U1677" s="23" t="str">
        <f t="shared" si="954"/>
        <v/>
      </c>
      <c r="V1677" t="str">
        <f>IF(U1677="","",IF(U1677="CA HT",SUMIF('[3]Correpondance  PREPA MARG'!A:A,'Prépa marge'!T1677,'[3]Correpondance  PREPA MARG'!CO:CO),""))</f>
        <v/>
      </c>
      <c r="W1677" t="str">
        <f t="shared" si="947"/>
        <v/>
      </c>
      <c r="X1677" t="str">
        <f>IF(U1677="","",IF(AND(U1677="Marge ABACO (valeur)",X1671=""),SUMIF('[3]Correpondance  PREPA MARG'!A:A,'Prépa marge'!T1677,'[3]Correpondance  PREPA MARG'!DB:DB),""))</f>
        <v/>
      </c>
      <c r="Y1677" t="str">
        <f>IF(U1677="","",IF(U1677="Frais accessoires",SUMIF('[3]Correpondance  PREPA MARG'!A:A,'Prépa marge'!T1677,'[3]Correpondance  PREPA MARG'!AO:AO),""))</f>
        <v/>
      </c>
      <c r="Z1677" t="str">
        <f>IF(U1677="","",IF(U1677="Cotisation Centrale",SUMIF('[3]Correpondance  PREPA MARG'!A:A,'Prépa marge'!T1677,'[3]Correpondance  PREPA MARG'!BO:BO),""))</f>
        <v/>
      </c>
      <c r="AA1677" t="str">
        <f>IF(U1677="","",IF(U1677="CA HT REEL",SUMIF('[3]Correpondance  PREPA MARG'!A:A,'Prépa marge'!T1677,'[3]Correpondance  PREPA MARG'!AB:AB),""))</f>
        <v/>
      </c>
      <c r="AB1677" t="str">
        <f>IF(U1677="","",IF(U1677="CAMV REEL",SUMIF('[3]Correpondance  PREPA MARG'!A:A,'Prépa marge'!T1677,'[3]Correpondance  PREPA MARG'!BB:BB),""))</f>
        <v/>
      </c>
      <c r="AC1677" t="str">
        <f>IF(U1677="","",IF(U1677="démarque connue (valeur)",SUMIF('[3]Correpondance  PREPA MARG'!A:A,'Prépa marge'!T1677,'[3]Correpondance  PREPA MARG'!DO:DO),""))</f>
        <v/>
      </c>
      <c r="AD1677" s="2" t="str">
        <f t="shared" si="952"/>
        <v/>
      </c>
      <c r="AF1677" t="s">
        <v>20</v>
      </c>
    </row>
    <row r="1678" spans="1:32">
      <c r="A1678" s="23"/>
      <c r="B1678" s="23"/>
      <c r="C1678" s="23"/>
      <c r="D1678" s="23"/>
      <c r="E1678" s="23"/>
      <c r="F1678" s="23"/>
      <c r="G1678" s="23"/>
      <c r="H1678" s="23"/>
      <c r="I1678" s="23"/>
      <c r="J1678" s="23"/>
      <c r="K1678" s="23"/>
      <c r="L1678" s="23"/>
      <c r="M1678" s="23"/>
      <c r="N1678" s="23"/>
      <c r="O1678" s="23"/>
      <c r="P1678" s="23"/>
      <c r="Q1678" s="23"/>
      <c r="R1678" s="29" t="s">
        <v>20</v>
      </c>
      <c r="S1678" s="23"/>
      <c r="T1678" s="23" t="str">
        <f>IF(COUNTIF('[3]Correpondance  PREPA MARG'!A:A,'Prépa marge'!C1678)=0,IF(U1677="démarque connue (valeur)","",T1677),'Prépa marge'!C1678)</f>
        <v/>
      </c>
      <c r="U1678" s="23" t="str">
        <f t="shared" si="954"/>
        <v/>
      </c>
      <c r="V1678" t="str">
        <f>IF(U1678="","",IF(U1678="CA HT",SUMIF('[3]Correpondance  PREPA MARG'!A:A,'Prépa marge'!T1678,'[3]Correpondance  PREPA MARG'!CO:CO),""))</f>
        <v/>
      </c>
      <c r="W1678" t="str">
        <f t="shared" si="947"/>
        <v/>
      </c>
      <c r="X1678" t="str">
        <f>IF(U1678="","",IF(AND(U1678="Marge ABACO (valeur)",X1672=""),SUMIF('[3]Correpondance  PREPA MARG'!A:A,'Prépa marge'!T1678,'[3]Correpondance  PREPA MARG'!DB:DB),""))</f>
        <v/>
      </c>
      <c r="Y1678" t="str">
        <f>IF(U1678="","",IF(U1678="Frais accessoires",SUMIF('[3]Correpondance  PREPA MARG'!A:A,'Prépa marge'!T1678,'[3]Correpondance  PREPA MARG'!AO:AO),""))</f>
        <v/>
      </c>
      <c r="Z1678" t="str">
        <f>IF(U1678="","",IF(U1678="Cotisation Centrale",SUMIF('[3]Correpondance  PREPA MARG'!A:A,'Prépa marge'!T1678,'[3]Correpondance  PREPA MARG'!BO:BO),""))</f>
        <v/>
      </c>
      <c r="AA1678" t="str">
        <f>IF(U1678="","",IF(U1678="CA HT REEL",SUMIF('[3]Correpondance  PREPA MARG'!A:A,'Prépa marge'!T1678,'[3]Correpondance  PREPA MARG'!AB:AB),""))</f>
        <v/>
      </c>
      <c r="AB1678" t="str">
        <f>IF(U1678="","",IF(U1678="CAMV REEL",SUMIF('[3]Correpondance  PREPA MARG'!A:A,'Prépa marge'!T1678,'[3]Correpondance  PREPA MARG'!BB:BB),""))</f>
        <v/>
      </c>
      <c r="AC1678" t="str">
        <f>IF(U1678="","",IF(U1678="démarque connue (valeur)",SUMIF('[3]Correpondance  PREPA MARG'!A:A,'Prépa marge'!T1678,'[3]Correpondance  PREPA MARG'!DO:DO),""))</f>
        <v/>
      </c>
      <c r="AD1678" s="2" t="str">
        <f t="shared" si="952"/>
        <v/>
      </c>
      <c r="AF1678" t="s">
        <v>20</v>
      </c>
    </row>
    <row r="1679" spans="1:32">
      <c r="A1679" s="23"/>
      <c r="B1679" s="23"/>
      <c r="C1679" s="30" t="s">
        <v>39</v>
      </c>
      <c r="D1679" s="105"/>
      <c r="E1679" s="105"/>
      <c r="F1679" s="105"/>
      <c r="G1679" s="105"/>
      <c r="H1679" s="105"/>
      <c r="I1679" s="105"/>
      <c r="J1679" s="105"/>
      <c r="K1679" s="105"/>
      <c r="L1679" s="105"/>
      <c r="M1679" s="105"/>
      <c r="N1679" s="105"/>
      <c r="O1679" s="105"/>
      <c r="P1679" s="32"/>
      <c r="Q1679" s="23"/>
      <c r="R1679" s="33" t="s">
        <v>20</v>
      </c>
      <c r="S1679" s="92"/>
      <c r="T1679" s="23" t="str">
        <f>IF(COUNTIF('[3]Correpondance  PREPA MARG'!A:A,'Prépa marge'!C1679)=0,IF(U1678="démarque connue (valeur)","",T1678),'Prépa marge'!C1679)</f>
        <v/>
      </c>
      <c r="U1679" s="23" t="str">
        <f t="shared" si="954"/>
        <v/>
      </c>
      <c r="V1679" t="str">
        <f>IF(U1679="","",IF(U1679="CA HT",SUMIF('[3]Correpondance  PREPA MARG'!A:A,'Prépa marge'!T1679,'[3]Correpondance  PREPA MARG'!CO:CO),""))</f>
        <v/>
      </c>
      <c r="W1679" t="str">
        <f t="shared" si="947"/>
        <v/>
      </c>
      <c r="X1679" t="str">
        <f>IF(U1679="","",IF(AND(U1679="Marge ABACO (valeur)",X1673=""),SUMIF('[3]Correpondance  PREPA MARG'!A:A,'Prépa marge'!T1679,'[3]Correpondance  PREPA MARG'!DB:DB),""))</f>
        <v/>
      </c>
      <c r="Y1679" t="str">
        <f>IF(U1679="","",IF(U1679="Frais accessoires",SUMIF('[3]Correpondance  PREPA MARG'!A:A,'Prépa marge'!T1679,'[3]Correpondance  PREPA MARG'!AO:AO),""))</f>
        <v/>
      </c>
      <c r="Z1679" t="str">
        <f>IF(U1679="","",IF(U1679="Cotisation Centrale",SUMIF('[3]Correpondance  PREPA MARG'!A:A,'Prépa marge'!T1679,'[3]Correpondance  PREPA MARG'!BO:BO),""))</f>
        <v/>
      </c>
      <c r="AA1679" t="str">
        <f>IF(U1679="","",IF(U1679="CA HT REEL",SUMIF('[3]Correpondance  PREPA MARG'!A:A,'Prépa marge'!T1679,'[3]Correpondance  PREPA MARG'!AB:AB),""))</f>
        <v/>
      </c>
      <c r="AB1679" t="str">
        <f>IF(U1679="","",IF(U1679="CAMV REEL",SUMIF('[3]Correpondance  PREPA MARG'!A:A,'Prépa marge'!T1679,'[3]Correpondance  PREPA MARG'!BB:BB),""))</f>
        <v/>
      </c>
      <c r="AC1679" t="str">
        <f>IF(U1679="","",IF(U1679="démarque connue (valeur)",SUMIF('[3]Correpondance  PREPA MARG'!A:A,'Prépa marge'!T1679,'[3]Correpondance  PREPA MARG'!DO:DO),""))</f>
        <v/>
      </c>
      <c r="AD1679" s="2" t="str">
        <f t="shared" si="952"/>
        <v/>
      </c>
      <c r="AF1679" t="s">
        <v>20</v>
      </c>
    </row>
    <row r="1680" spans="1:32">
      <c r="A1680" s="23"/>
      <c r="B1680" s="23"/>
      <c r="C1680" s="106" t="s">
        <v>40</v>
      </c>
      <c r="D1680" s="107">
        <f t="shared" ref="D1680:L1680" si="956">IF(D1659&lt;&gt;0,D1675/D1659,0)</f>
        <v>0</v>
      </c>
      <c r="E1680" s="107">
        <f t="shared" si="956"/>
        <v>0</v>
      </c>
      <c r="F1680" s="107">
        <f t="shared" si="956"/>
        <v>0</v>
      </c>
      <c r="G1680" s="107">
        <f t="shared" si="956"/>
        <v>0</v>
      </c>
      <c r="H1680" s="107">
        <f t="shared" si="956"/>
        <v>0</v>
      </c>
      <c r="I1680" s="107">
        <f t="shared" si="956"/>
        <v>0</v>
      </c>
      <c r="J1680" s="107">
        <f t="shared" si="956"/>
        <v>0</v>
      </c>
      <c r="K1680" s="107">
        <f t="shared" si="956"/>
        <v>0</v>
      </c>
      <c r="L1680" s="107">
        <f t="shared" si="956"/>
        <v>0</v>
      </c>
      <c r="M1680" s="107">
        <f>IF(M1659&lt;&gt;0,M1675/M1659,0)</f>
        <v>0</v>
      </c>
      <c r="N1680" s="107">
        <f>IF(N1659&lt;&gt;0,N1675/N1659,0)</f>
        <v>0</v>
      </c>
      <c r="O1680" s="107">
        <f>IF(O1659&lt;&gt;0,O1675/O1659,0)</f>
        <v>0</v>
      </c>
      <c r="P1680" s="107">
        <f>IF(P1659&lt;&gt;0,P1675/P1659,0)</f>
        <v>0</v>
      </c>
      <c r="Q1680" s="23"/>
      <c r="R1680" s="108" t="s">
        <v>20</v>
      </c>
      <c r="S1680" s="92"/>
      <c r="T1680" s="23" t="str">
        <f>IF(COUNTIF('[3]Correpondance  PREPA MARG'!A:A,'Prépa marge'!C1680)=0,IF(U1679="démarque connue (valeur)","",T1679),'Prépa marge'!C1680)</f>
        <v/>
      </c>
      <c r="U1680" s="23" t="str">
        <f t="shared" si="954"/>
        <v/>
      </c>
      <c r="V1680" t="str">
        <f>IF(U1680="","",IF(U1680="CA HT",SUMIF('[3]Correpondance  PREPA MARG'!A:A,'Prépa marge'!T1680,'[3]Correpondance  PREPA MARG'!CO:CO),""))</f>
        <v/>
      </c>
      <c r="W1680" t="str">
        <f t="shared" si="947"/>
        <v/>
      </c>
      <c r="X1680" t="str">
        <f>IF(U1680="","",IF(AND(U1680="Marge ABACO (valeur)",X1674=""),SUMIF('[3]Correpondance  PREPA MARG'!A:A,'Prépa marge'!T1680,'[3]Correpondance  PREPA MARG'!DB:DB),""))</f>
        <v/>
      </c>
      <c r="Y1680" t="str">
        <f>IF(U1680="","",IF(U1680="Frais accessoires",SUMIF('[3]Correpondance  PREPA MARG'!A:A,'Prépa marge'!T1680,'[3]Correpondance  PREPA MARG'!AO:AO),""))</f>
        <v/>
      </c>
      <c r="Z1680" t="str">
        <f>IF(U1680="","",IF(U1680="Cotisation Centrale",SUMIF('[3]Correpondance  PREPA MARG'!A:A,'Prépa marge'!T1680,'[3]Correpondance  PREPA MARG'!BO:BO),""))</f>
        <v/>
      </c>
      <c r="AA1680" t="str">
        <f>IF(U1680="","",IF(U1680="CA HT REEL",SUMIF('[3]Correpondance  PREPA MARG'!A:A,'Prépa marge'!T1680,'[3]Correpondance  PREPA MARG'!AB:AB),""))</f>
        <v/>
      </c>
      <c r="AB1680" t="str">
        <f>IF(U1680="","",IF(U1680="CAMV REEL",SUMIF('[3]Correpondance  PREPA MARG'!A:A,'Prépa marge'!T1680,'[3]Correpondance  PREPA MARG'!BB:BB),""))</f>
        <v/>
      </c>
      <c r="AC1680" t="str">
        <f>IF(U1680="","",IF(U1680="démarque connue (valeur)",SUMIF('[3]Correpondance  PREPA MARG'!A:A,'Prépa marge'!T1680,'[3]Correpondance  PREPA MARG'!DO:DO),""))</f>
        <v/>
      </c>
      <c r="AD1680" s="2" t="str">
        <f t="shared" si="952"/>
        <v/>
      </c>
      <c r="AF1680" t="s">
        <v>20</v>
      </c>
    </row>
    <row r="1681" spans="1:32">
      <c r="A1681" s="23"/>
      <c r="B1681" s="23"/>
      <c r="C1681" s="109" t="s">
        <v>41</v>
      </c>
      <c r="D1681" s="110">
        <f>D1675</f>
        <v>0</v>
      </c>
      <c r="E1681" s="110">
        <f t="shared" ref="E1681:L1681" si="957">D1681+E1675</f>
        <v>0</v>
      </c>
      <c r="F1681" s="110">
        <f t="shared" si="957"/>
        <v>0</v>
      </c>
      <c r="G1681" s="110">
        <f t="shared" si="957"/>
        <v>0</v>
      </c>
      <c r="H1681" s="110">
        <f t="shared" si="957"/>
        <v>0</v>
      </c>
      <c r="I1681" s="110">
        <f t="shared" si="957"/>
        <v>0</v>
      </c>
      <c r="J1681" s="110">
        <f t="shared" si="957"/>
        <v>0</v>
      </c>
      <c r="K1681" s="110">
        <f t="shared" si="957"/>
        <v>0</v>
      </c>
      <c r="L1681" s="110">
        <f t="shared" si="957"/>
        <v>0</v>
      </c>
      <c r="M1681" s="110">
        <f>L1681+M1675</f>
        <v>0</v>
      </c>
      <c r="N1681" s="110">
        <f>M1681+N1675</f>
        <v>0</v>
      </c>
      <c r="O1681" s="110">
        <f>N1681+O1675</f>
        <v>0</v>
      </c>
      <c r="P1681" s="111"/>
      <c r="Q1681" s="23"/>
      <c r="R1681" s="112" t="s">
        <v>20</v>
      </c>
      <c r="S1681" s="92"/>
      <c r="T1681" s="23" t="str">
        <f>IF(COUNTIF('[3]Correpondance  PREPA MARG'!A:A,'Prépa marge'!C1681)=0,IF(U1680="démarque connue (valeur)","",T1680),'Prépa marge'!C1681)</f>
        <v/>
      </c>
      <c r="U1681" s="23" t="str">
        <f t="shared" si="954"/>
        <v/>
      </c>
      <c r="V1681" t="str">
        <f>IF(U1681="","",IF(U1681="CA HT",SUMIF('[3]Correpondance  PREPA MARG'!A:A,'Prépa marge'!T1681,'[3]Correpondance  PREPA MARG'!CO:CO),""))</f>
        <v/>
      </c>
      <c r="W1681" t="str">
        <f t="shared" si="947"/>
        <v/>
      </c>
      <c r="X1681" t="str">
        <f>IF(U1681="","",IF(AND(U1681="Marge ABACO (valeur)",X1675=""),SUMIF('[3]Correpondance  PREPA MARG'!A:A,'Prépa marge'!T1681,'[3]Correpondance  PREPA MARG'!DB:DB),""))</f>
        <v/>
      </c>
      <c r="Y1681" t="str">
        <f>IF(U1681="","",IF(U1681="Frais accessoires",SUMIF('[3]Correpondance  PREPA MARG'!A:A,'Prépa marge'!T1681,'[3]Correpondance  PREPA MARG'!AO:AO),""))</f>
        <v/>
      </c>
      <c r="Z1681" t="str">
        <f>IF(U1681="","",IF(U1681="Cotisation Centrale",SUMIF('[3]Correpondance  PREPA MARG'!A:A,'Prépa marge'!T1681,'[3]Correpondance  PREPA MARG'!BO:BO),""))</f>
        <v/>
      </c>
      <c r="AA1681" t="str">
        <f>IF(U1681="","",IF(U1681="CA HT REEL",SUMIF('[3]Correpondance  PREPA MARG'!A:A,'Prépa marge'!T1681,'[3]Correpondance  PREPA MARG'!AB:AB),""))</f>
        <v/>
      </c>
      <c r="AB1681" t="str">
        <f>IF(U1681="","",IF(U1681="CAMV REEL",SUMIF('[3]Correpondance  PREPA MARG'!A:A,'Prépa marge'!T1681,'[3]Correpondance  PREPA MARG'!BB:BB),""))</f>
        <v/>
      </c>
      <c r="AC1681" t="str">
        <f>IF(U1681="","",IF(U1681="démarque connue (valeur)",SUMIF('[3]Correpondance  PREPA MARG'!A:A,'Prépa marge'!T1681,'[3]Correpondance  PREPA MARG'!DO:DO),""))</f>
        <v/>
      </c>
      <c r="AD1681" s="2" t="str">
        <f t="shared" si="952"/>
        <v/>
      </c>
      <c r="AF1681" t="s">
        <v>20</v>
      </c>
    </row>
    <row r="1682" spans="1:32">
      <c r="A1682" s="23"/>
      <c r="B1682" s="23"/>
      <c r="C1682" s="109" t="s">
        <v>42</v>
      </c>
      <c r="D1682" s="110">
        <f>D1659</f>
        <v>0</v>
      </c>
      <c r="E1682" s="110">
        <f t="shared" ref="E1682:L1682" si="958">D1682+E1659</f>
        <v>0</v>
      </c>
      <c r="F1682" s="110">
        <f t="shared" si="958"/>
        <v>0</v>
      </c>
      <c r="G1682" s="110">
        <f t="shared" si="958"/>
        <v>0</v>
      </c>
      <c r="H1682" s="110">
        <f t="shared" si="958"/>
        <v>0</v>
      </c>
      <c r="I1682" s="110">
        <f t="shared" si="958"/>
        <v>0</v>
      </c>
      <c r="J1682" s="110">
        <f t="shared" si="958"/>
        <v>0</v>
      </c>
      <c r="K1682" s="110">
        <f t="shared" si="958"/>
        <v>0</v>
      </c>
      <c r="L1682" s="110">
        <f t="shared" si="958"/>
        <v>0</v>
      </c>
      <c r="M1682" s="110">
        <f>L1682+M1659</f>
        <v>0</v>
      </c>
      <c r="N1682" s="110">
        <f>M1682+N1659</f>
        <v>0</v>
      </c>
      <c r="O1682" s="110">
        <f>N1682+O1659</f>
        <v>0</v>
      </c>
      <c r="P1682" s="111"/>
      <c r="Q1682" s="23"/>
      <c r="R1682" s="112" t="s">
        <v>20</v>
      </c>
      <c r="S1682" s="92"/>
      <c r="T1682" s="23" t="str">
        <f>IF(COUNTIF('[3]Correpondance  PREPA MARG'!A:A,'Prépa marge'!C1682)=0,IF(U1681="démarque connue (valeur)","",T1681),'Prépa marge'!C1682)</f>
        <v/>
      </c>
      <c r="U1682" s="23" t="str">
        <f t="shared" si="954"/>
        <v/>
      </c>
      <c r="V1682" t="str">
        <f>IF(U1682="","",IF(U1682="CA HT",SUMIF('[3]Correpondance  PREPA MARG'!A:A,'Prépa marge'!T1682,'[3]Correpondance  PREPA MARG'!CO:CO),""))</f>
        <v/>
      </c>
      <c r="W1682" t="str">
        <f t="shared" si="947"/>
        <v/>
      </c>
      <c r="X1682" t="str">
        <f>IF(U1682="","",IF(AND(U1682="Marge ABACO (valeur)",X1676=""),SUMIF('[3]Correpondance  PREPA MARG'!A:A,'Prépa marge'!T1682,'[3]Correpondance  PREPA MARG'!DB:DB),""))</f>
        <v/>
      </c>
      <c r="Y1682" t="str">
        <f>IF(U1682="","",IF(U1682="Frais accessoires",SUMIF('[3]Correpondance  PREPA MARG'!A:A,'Prépa marge'!T1682,'[3]Correpondance  PREPA MARG'!AO:AO),""))</f>
        <v/>
      </c>
      <c r="Z1682" t="str">
        <f>IF(U1682="","",IF(U1682="Cotisation Centrale",SUMIF('[3]Correpondance  PREPA MARG'!A:A,'Prépa marge'!T1682,'[3]Correpondance  PREPA MARG'!BO:BO),""))</f>
        <v/>
      </c>
      <c r="AA1682" t="str">
        <f>IF(U1682="","",IF(U1682="CA HT REEL",SUMIF('[3]Correpondance  PREPA MARG'!A:A,'Prépa marge'!T1682,'[3]Correpondance  PREPA MARG'!AB:AB),""))</f>
        <v/>
      </c>
      <c r="AB1682" t="str">
        <f>IF(U1682="","",IF(U1682="CAMV REEL",SUMIF('[3]Correpondance  PREPA MARG'!A:A,'Prépa marge'!T1682,'[3]Correpondance  PREPA MARG'!BB:BB),""))</f>
        <v/>
      </c>
      <c r="AC1682" t="str">
        <f>IF(U1682="","",IF(U1682="démarque connue (valeur)",SUMIF('[3]Correpondance  PREPA MARG'!A:A,'Prépa marge'!T1682,'[3]Correpondance  PREPA MARG'!DO:DO),""))</f>
        <v/>
      </c>
      <c r="AD1682" s="2" t="str">
        <f t="shared" si="952"/>
        <v/>
      </c>
      <c r="AF1682" t="s">
        <v>20</v>
      </c>
    </row>
    <row r="1683" spans="1:32" ht="15.75" thickBot="1">
      <c r="A1683" s="23"/>
      <c r="B1683" s="23"/>
      <c r="C1683" s="113" t="s">
        <v>43</v>
      </c>
      <c r="D1683" s="114">
        <f>D1680</f>
        <v>0</v>
      </c>
      <c r="E1683" s="114">
        <f t="shared" ref="E1683:L1683" si="959">IF(E1659&lt;&gt;0,E1681/E1682,0)</f>
        <v>0</v>
      </c>
      <c r="F1683" s="114">
        <f t="shared" si="959"/>
        <v>0</v>
      </c>
      <c r="G1683" s="114">
        <f t="shared" si="959"/>
        <v>0</v>
      </c>
      <c r="H1683" s="114">
        <f t="shared" si="959"/>
        <v>0</v>
      </c>
      <c r="I1683" s="114">
        <f t="shared" si="959"/>
        <v>0</v>
      </c>
      <c r="J1683" s="114">
        <f t="shared" si="959"/>
        <v>0</v>
      </c>
      <c r="K1683" s="114">
        <f t="shared" si="959"/>
        <v>0</v>
      </c>
      <c r="L1683" s="114">
        <f t="shared" si="959"/>
        <v>0</v>
      </c>
      <c r="M1683" s="114">
        <f>IF(M1659&lt;&gt;0,M1681/M1682,0)</f>
        <v>0</v>
      </c>
      <c r="N1683" s="114">
        <f>IF(N1659&lt;&gt;0,N1681/N1682,0)</f>
        <v>0</v>
      </c>
      <c r="O1683" s="114">
        <f>IF(O1659&lt;&gt;0,O1681/O1682,0)</f>
        <v>0</v>
      </c>
      <c r="P1683" s="115"/>
      <c r="Q1683" s="23"/>
      <c r="R1683" s="116" t="s">
        <v>20</v>
      </c>
      <c r="S1683" s="92"/>
      <c r="T1683" s="23" t="str">
        <f>IF(COUNTIF('[3]Correpondance  PREPA MARG'!A:A,'Prépa marge'!C1683)=0,IF(U1682="démarque connue (valeur)","",T1682),'Prépa marge'!C1683)</f>
        <v/>
      </c>
      <c r="U1683" s="23" t="str">
        <f t="shared" si="954"/>
        <v/>
      </c>
      <c r="V1683" t="str">
        <f>IF(U1683="","",IF(U1683="CA HT",SUMIF('[3]Correpondance  PREPA MARG'!A:A,'Prépa marge'!T1683,'[3]Correpondance  PREPA MARG'!CO:CO),""))</f>
        <v/>
      </c>
      <c r="W1683" t="str">
        <f t="shared" si="947"/>
        <v/>
      </c>
      <c r="X1683" t="str">
        <f>IF(U1683="","",IF(AND(U1683="Marge ABACO (valeur)",X1677=""),SUMIF('[3]Correpondance  PREPA MARG'!A:A,'Prépa marge'!T1683,'[3]Correpondance  PREPA MARG'!DB:DB),""))</f>
        <v/>
      </c>
      <c r="Y1683" t="str">
        <f>IF(U1683="","",IF(U1683="Frais accessoires",SUMIF('[3]Correpondance  PREPA MARG'!A:A,'Prépa marge'!T1683,'[3]Correpondance  PREPA MARG'!AO:AO),""))</f>
        <v/>
      </c>
      <c r="Z1683" t="str">
        <f>IF(U1683="","",IF(U1683="Cotisation Centrale",SUMIF('[3]Correpondance  PREPA MARG'!A:A,'Prépa marge'!T1683,'[3]Correpondance  PREPA MARG'!BO:BO),""))</f>
        <v/>
      </c>
      <c r="AA1683" t="str">
        <f>IF(U1683="","",IF(U1683="CA HT REEL",SUMIF('[3]Correpondance  PREPA MARG'!A:A,'Prépa marge'!T1683,'[3]Correpondance  PREPA MARG'!AB:AB),""))</f>
        <v/>
      </c>
      <c r="AB1683" t="str">
        <f>IF(U1683="","",IF(U1683="CAMV REEL",SUMIF('[3]Correpondance  PREPA MARG'!A:A,'Prépa marge'!T1683,'[3]Correpondance  PREPA MARG'!BB:BB),""))</f>
        <v/>
      </c>
      <c r="AC1683" t="str">
        <f>IF(U1683="","",IF(U1683="démarque connue (valeur)",SUMIF('[3]Correpondance  PREPA MARG'!A:A,'Prépa marge'!T1683,'[3]Correpondance  PREPA MARG'!DO:DO),""))</f>
        <v/>
      </c>
      <c r="AD1683" s="2" t="str">
        <f t="shared" si="952"/>
        <v/>
      </c>
      <c r="AF1683" t="s">
        <v>20</v>
      </c>
    </row>
    <row r="1684" spans="1:32" ht="15.75" thickBot="1">
      <c r="A1684" s="23"/>
      <c r="B1684" s="23"/>
      <c r="C1684" s="117" t="s">
        <v>44</v>
      </c>
      <c r="D1684" s="118" t="s">
        <v>11</v>
      </c>
      <c r="E1684" s="119" t="s">
        <v>11</v>
      </c>
      <c r="F1684" s="119" t="s">
        <v>11</v>
      </c>
      <c r="G1684" s="119" t="s">
        <v>11</v>
      </c>
      <c r="H1684" s="119" t="s">
        <v>11</v>
      </c>
      <c r="I1684" s="119" t="s">
        <v>11</v>
      </c>
      <c r="J1684" s="119" t="s">
        <v>11</v>
      </c>
      <c r="K1684" s="119" t="s">
        <v>11</v>
      </c>
      <c r="L1684" s="119" t="s">
        <v>11</v>
      </c>
      <c r="M1684" s="119" t="s">
        <v>11</v>
      </c>
      <c r="N1684" s="119" t="s">
        <v>11</v>
      </c>
      <c r="O1684" s="119" t="s">
        <v>14</v>
      </c>
      <c r="P1684" s="120" t="s">
        <v>14</v>
      </c>
      <c r="Q1684" s="23"/>
      <c r="R1684" s="121" t="s">
        <v>20</v>
      </c>
      <c r="S1684" s="92"/>
      <c r="T1684" s="23" t="str">
        <f>IF(COUNTIF('[3]Correpondance  PREPA MARG'!A:A,'Prépa marge'!C1684)=0,IF(U1683="démarque connue (valeur)","",T1683),'Prépa marge'!C1684)</f>
        <v/>
      </c>
      <c r="U1684" s="23" t="str">
        <f t="shared" si="954"/>
        <v/>
      </c>
      <c r="V1684" t="str">
        <f>IF(U1684="","",IF(U1684="CA HT",SUMIF('[3]Correpondance  PREPA MARG'!A:A,'Prépa marge'!T1684,'[3]Correpondance  PREPA MARG'!CO:CO),""))</f>
        <v/>
      </c>
      <c r="W1684" t="str">
        <f t="shared" si="947"/>
        <v/>
      </c>
      <c r="X1684" t="str">
        <f>IF(U1684="","",IF(AND(U1684="Marge ABACO (valeur)",X1678=""),SUMIF('[3]Correpondance  PREPA MARG'!A:A,'Prépa marge'!T1684,'[3]Correpondance  PREPA MARG'!DB:DB),""))</f>
        <v/>
      </c>
      <c r="Y1684" t="str">
        <f>IF(U1684="","",IF(U1684="Frais accessoires",SUMIF('[3]Correpondance  PREPA MARG'!A:A,'Prépa marge'!T1684,'[3]Correpondance  PREPA MARG'!AO:AO),""))</f>
        <v/>
      </c>
      <c r="Z1684" t="str">
        <f>IF(U1684="","",IF(U1684="Cotisation Centrale",SUMIF('[3]Correpondance  PREPA MARG'!A:A,'Prépa marge'!T1684,'[3]Correpondance  PREPA MARG'!BO:BO),""))</f>
        <v/>
      </c>
      <c r="AA1684" t="str">
        <f>IF(U1684="","",IF(U1684="CA HT REEL",SUMIF('[3]Correpondance  PREPA MARG'!A:A,'Prépa marge'!T1684,'[3]Correpondance  PREPA MARG'!AB:AB),""))</f>
        <v/>
      </c>
      <c r="AB1684" t="str">
        <f>IF(U1684="","",IF(U1684="CAMV REEL",SUMIF('[3]Correpondance  PREPA MARG'!A:A,'Prépa marge'!T1684,'[3]Correpondance  PREPA MARG'!BB:BB),""))</f>
        <v/>
      </c>
      <c r="AC1684" t="str">
        <f>IF(U1684="","",IF(U1684="démarque connue (valeur)",SUMIF('[3]Correpondance  PREPA MARG'!A:A,'Prépa marge'!T1684,'[3]Correpondance  PREPA MARG'!DO:DO),""))</f>
        <v/>
      </c>
      <c r="AD1684" s="2" t="str">
        <f t="shared" si="952"/>
        <v/>
      </c>
      <c r="AF1684" t="s">
        <v>20</v>
      </c>
    </row>
    <row r="1685" spans="1:32">
      <c r="A1685" s="23"/>
      <c r="B1685" s="23"/>
      <c r="C1685" s="23"/>
      <c r="D1685" s="23"/>
      <c r="E1685" s="23"/>
      <c r="F1685" s="23"/>
      <c r="G1685" s="23"/>
      <c r="H1685" s="23"/>
      <c r="I1685" s="23"/>
      <c r="J1685" s="23"/>
      <c r="K1685" s="23"/>
      <c r="L1685" s="23"/>
      <c r="M1685" s="23"/>
      <c r="N1685" s="23"/>
      <c r="O1685" s="23"/>
      <c r="P1685" s="23"/>
      <c r="Q1685" s="23"/>
      <c r="R1685" s="29" t="s">
        <v>20</v>
      </c>
      <c r="S1685" s="92"/>
      <c r="T1685" s="23" t="str">
        <f>IF(COUNTIF('[3]Correpondance  PREPA MARG'!A:A,'Prépa marge'!C1685)=0,IF(U1684="démarque connue (valeur)","",T1684),'Prépa marge'!C1685)</f>
        <v/>
      </c>
      <c r="U1685" s="23" t="str">
        <f t="shared" si="954"/>
        <v/>
      </c>
      <c r="V1685" t="str">
        <f>IF(U1685="","",IF(U1685="CA HT",SUMIF('[3]Correpondance  PREPA MARG'!A:A,'Prépa marge'!T1685,'[3]Correpondance  PREPA MARG'!CO:CO),""))</f>
        <v/>
      </c>
      <c r="W1685" t="str">
        <f t="shared" si="947"/>
        <v/>
      </c>
      <c r="X1685" t="str">
        <f>IF(U1685="","",IF(AND(U1685="Marge ABACO (valeur)",X1679=""),SUMIF('[3]Correpondance  PREPA MARG'!A:A,'Prépa marge'!T1685,'[3]Correpondance  PREPA MARG'!DB:DB),""))</f>
        <v/>
      </c>
      <c r="Y1685" t="str">
        <f>IF(U1685="","",IF(U1685="Frais accessoires",SUMIF('[3]Correpondance  PREPA MARG'!A:A,'Prépa marge'!T1685,'[3]Correpondance  PREPA MARG'!AO:AO),""))</f>
        <v/>
      </c>
      <c r="Z1685" t="str">
        <f>IF(U1685="","",IF(U1685="Cotisation Centrale",SUMIF('[3]Correpondance  PREPA MARG'!A:A,'Prépa marge'!T1685,'[3]Correpondance  PREPA MARG'!BO:BO),""))</f>
        <v/>
      </c>
      <c r="AA1685" t="str">
        <f>IF(U1685="","",IF(U1685="CA HT REEL",SUMIF('[3]Correpondance  PREPA MARG'!A:A,'Prépa marge'!T1685,'[3]Correpondance  PREPA MARG'!AB:AB),""))</f>
        <v/>
      </c>
      <c r="AB1685" t="str">
        <f>IF(U1685="","",IF(U1685="CAMV REEL",SUMIF('[3]Correpondance  PREPA MARG'!A:A,'Prépa marge'!T1685,'[3]Correpondance  PREPA MARG'!BB:BB),""))</f>
        <v/>
      </c>
      <c r="AC1685" t="str">
        <f>IF(U1685="","",IF(U1685="démarque connue (valeur)",SUMIF('[3]Correpondance  PREPA MARG'!A:A,'Prépa marge'!T1685,'[3]Correpondance  PREPA MARG'!DO:DO),""))</f>
        <v/>
      </c>
      <c r="AD1685" s="2" t="str">
        <f t="shared" si="952"/>
        <v/>
      </c>
      <c r="AF1685" t="s">
        <v>20</v>
      </c>
    </row>
    <row r="1686" spans="1:32">
      <c r="A1686" s="23"/>
      <c r="B1686" s="23"/>
      <c r="C1686" s="24" t="str">
        <f>[2]Rens!$C$56</f>
        <v>Gaz</v>
      </c>
      <c r="D1686" s="26">
        <f>+D1644</f>
        <v>41943</v>
      </c>
      <c r="E1686" s="26">
        <f t="shared" ref="E1686:L1686" si="960">DATE(YEAR(D1686),MONTH(D1686)+2,0)</f>
        <v>41973</v>
      </c>
      <c r="F1686" s="26">
        <f t="shared" si="960"/>
        <v>42004</v>
      </c>
      <c r="G1686" s="26">
        <f t="shared" si="960"/>
        <v>42035</v>
      </c>
      <c r="H1686" s="26">
        <f t="shared" si="960"/>
        <v>42063</v>
      </c>
      <c r="I1686" s="26">
        <f t="shared" si="960"/>
        <v>42094</v>
      </c>
      <c r="J1686" s="26">
        <f t="shared" si="960"/>
        <v>42124</v>
      </c>
      <c r="K1686" s="26">
        <f t="shared" si="960"/>
        <v>42155</v>
      </c>
      <c r="L1686" s="26">
        <f t="shared" si="960"/>
        <v>42185</v>
      </c>
      <c r="M1686" s="26">
        <f>DATE(YEAR(L1686),MONTH(L1686)+2,0)</f>
        <v>42216</v>
      </c>
      <c r="N1686" s="26">
        <f>DATE(YEAR(M1686),MONTH(M1686)+2,0)</f>
        <v>42247</v>
      </c>
      <c r="O1686" s="26">
        <f>DATE(YEAR(N1686),MONTH(N1686)+2,0)</f>
        <v>42277</v>
      </c>
      <c r="P1686" s="27" t="s">
        <v>16</v>
      </c>
      <c r="Q1686" s="23"/>
      <c r="R1686" s="28" t="s">
        <v>20</v>
      </c>
      <c r="S1686" s="23"/>
      <c r="T1686" s="23" t="str">
        <f>IF(COUNTIF('[3]Correpondance  PREPA MARG'!A:A,'Prépa marge'!C1686)=0,IF(U1685="démarque connue (valeur)","",T1685),'Prépa marge'!C1686)</f>
        <v>Gaz</v>
      </c>
      <c r="U1686" s="23" t="str">
        <f t="shared" si="954"/>
        <v/>
      </c>
      <c r="V1686" t="str">
        <f>IF(U1686="","",IF(U1686="CA HT",SUMIF('[3]Correpondance  PREPA MARG'!A:A,'Prépa marge'!T1686,'[3]Correpondance  PREPA MARG'!CO:CO),""))</f>
        <v/>
      </c>
      <c r="W1686" t="str">
        <f t="shared" si="947"/>
        <v/>
      </c>
      <c r="X1686" t="str">
        <f>IF(U1686="","",IF(AND(U1686="Marge ABACO (valeur)",X1680=""),SUMIF('[3]Correpondance  PREPA MARG'!A:A,'Prépa marge'!T1686,'[3]Correpondance  PREPA MARG'!DB:DB),""))</f>
        <v/>
      </c>
      <c r="Y1686" t="str">
        <f>IF(U1686="","",IF(U1686="Frais accessoires",SUMIF('[3]Correpondance  PREPA MARG'!A:A,'Prépa marge'!T1686,'[3]Correpondance  PREPA MARG'!AO:AO),""))</f>
        <v/>
      </c>
      <c r="Z1686" t="str">
        <f>IF(U1686="","",IF(U1686="Cotisation Centrale",SUMIF('[3]Correpondance  PREPA MARG'!A:A,'Prépa marge'!T1686,'[3]Correpondance  PREPA MARG'!BO:BO),""))</f>
        <v/>
      </c>
      <c r="AA1686" t="str">
        <f>IF(U1686="","",IF(U1686="CA HT REEL",SUMIF('[3]Correpondance  PREPA MARG'!A:A,'Prépa marge'!T1686,'[3]Correpondance  PREPA MARG'!AB:AB),""))</f>
        <v/>
      </c>
      <c r="AB1686" t="str">
        <f>IF(U1686="","",IF(U1686="CAMV REEL",SUMIF('[3]Correpondance  PREPA MARG'!A:A,'Prépa marge'!T1686,'[3]Correpondance  PREPA MARG'!BB:BB),""))</f>
        <v/>
      </c>
      <c r="AC1686" t="str">
        <f>IF(U1686="","",IF(U1686="démarque connue (valeur)",SUMIF('[3]Correpondance  PREPA MARG'!A:A,'Prépa marge'!T1686,'[3]Correpondance  PREPA MARG'!DO:DO),""))</f>
        <v/>
      </c>
      <c r="AD1686" s="2" t="str">
        <f t="shared" si="952"/>
        <v/>
      </c>
      <c r="AF1686" t="s">
        <v>20</v>
      </c>
    </row>
    <row r="1687" spans="1:32">
      <c r="A1687" s="23"/>
      <c r="B1687" s="23"/>
      <c r="C1687" s="23"/>
      <c r="D1687" s="23"/>
      <c r="E1687" s="23"/>
      <c r="F1687" s="23"/>
      <c r="G1687" s="23"/>
      <c r="H1687" s="23"/>
      <c r="I1687" s="23"/>
      <c r="J1687" s="23"/>
      <c r="K1687" s="23"/>
      <c r="L1687" s="23"/>
      <c r="M1687" s="23"/>
      <c r="N1687" s="23"/>
      <c r="O1687" s="23"/>
      <c r="P1687" s="23"/>
      <c r="Q1687" s="23"/>
      <c r="R1687" s="29" t="s">
        <v>20</v>
      </c>
      <c r="S1687" s="23"/>
      <c r="T1687" s="23" t="str">
        <f>IF(COUNTIF('[3]Correpondance  PREPA MARG'!A:A,'Prépa marge'!C1687)=0,IF(U1686="démarque connue (valeur)","",T1686),'Prépa marge'!C1687)</f>
        <v>Gaz</v>
      </c>
      <c r="U1687" s="23" t="str">
        <f t="shared" si="954"/>
        <v/>
      </c>
      <c r="V1687" t="str">
        <f>IF(U1687="","",IF(U1687="CA HT",SUMIF('[3]Correpondance  PREPA MARG'!A:A,'Prépa marge'!T1687,'[3]Correpondance  PREPA MARG'!CO:CO),""))</f>
        <v/>
      </c>
      <c r="W1687" t="str">
        <f t="shared" si="947"/>
        <v/>
      </c>
      <c r="X1687" t="str">
        <f>IF(U1687="","",IF(AND(U1687="Marge ABACO (valeur)",X1681=""),SUMIF('[3]Correpondance  PREPA MARG'!A:A,'Prépa marge'!T1687,'[3]Correpondance  PREPA MARG'!DB:DB),""))</f>
        <v/>
      </c>
      <c r="Y1687" t="str">
        <f>IF(U1687="","",IF(U1687="Frais accessoires",SUMIF('[3]Correpondance  PREPA MARG'!A:A,'Prépa marge'!T1687,'[3]Correpondance  PREPA MARG'!AO:AO),""))</f>
        <v/>
      </c>
      <c r="Z1687" t="str">
        <f>IF(U1687="","",IF(U1687="Cotisation Centrale",SUMIF('[3]Correpondance  PREPA MARG'!A:A,'Prépa marge'!T1687,'[3]Correpondance  PREPA MARG'!BO:BO),""))</f>
        <v/>
      </c>
      <c r="AA1687" t="str">
        <f>IF(U1687="","",IF(U1687="CA HT REEL",SUMIF('[3]Correpondance  PREPA MARG'!A:A,'Prépa marge'!T1687,'[3]Correpondance  PREPA MARG'!AB:AB),""))</f>
        <v/>
      </c>
      <c r="AB1687" t="str">
        <f>IF(U1687="","",IF(U1687="CAMV REEL",SUMIF('[3]Correpondance  PREPA MARG'!A:A,'Prépa marge'!T1687,'[3]Correpondance  PREPA MARG'!BB:BB),""))</f>
        <v/>
      </c>
      <c r="AC1687" t="str">
        <f>IF(U1687="","",IF(U1687="démarque connue (valeur)",SUMIF('[3]Correpondance  PREPA MARG'!A:A,'Prépa marge'!T1687,'[3]Correpondance  PREPA MARG'!DO:DO),""))</f>
        <v/>
      </c>
      <c r="AD1687" s="2" t="str">
        <f t="shared" si="952"/>
        <v/>
      </c>
      <c r="AF1687" t="s">
        <v>20</v>
      </c>
    </row>
    <row r="1688" spans="1:32" ht="15.75" thickBot="1">
      <c r="A1688" s="23"/>
      <c r="B1688" s="23"/>
      <c r="C1688" s="30" t="s">
        <v>18</v>
      </c>
      <c r="D1688" s="31"/>
      <c r="E1688" s="31"/>
      <c r="F1688" s="31"/>
      <c r="G1688" s="31"/>
      <c r="H1688" s="31"/>
      <c r="I1688" s="31"/>
      <c r="J1688" s="31"/>
      <c r="K1688" s="31"/>
      <c r="L1688" s="31"/>
      <c r="M1688" s="31"/>
      <c r="N1688" s="31"/>
      <c r="O1688" s="31"/>
      <c r="P1688" s="32"/>
      <c r="Q1688" s="23"/>
      <c r="R1688" s="33" t="s">
        <v>20</v>
      </c>
      <c r="S1688" s="23"/>
      <c r="T1688" s="23" t="str">
        <f>IF(COUNTIF('[3]Correpondance  PREPA MARG'!A:A,'Prépa marge'!C1688)=0,IF(U1687="démarque connue (valeur)","",T1687),'Prépa marge'!C1688)</f>
        <v>Gaz</v>
      </c>
      <c r="U1688" s="23" t="str">
        <f t="shared" si="954"/>
        <v/>
      </c>
      <c r="V1688" t="str">
        <f>IF(U1688="","",IF(U1688="CA HT",SUMIF('[3]Correpondance  PREPA MARG'!A:A,'Prépa marge'!T1688,'[3]Correpondance  PREPA MARG'!CO:CO),""))</f>
        <v/>
      </c>
      <c r="W1688" t="str">
        <f t="shared" si="947"/>
        <v/>
      </c>
      <c r="X1688" t="str">
        <f>IF(U1688="","",IF(AND(U1688="Marge ABACO (valeur)",X1682=""),SUMIF('[3]Correpondance  PREPA MARG'!A:A,'Prépa marge'!T1688,'[3]Correpondance  PREPA MARG'!DB:DB),""))</f>
        <v/>
      </c>
      <c r="Y1688" t="str">
        <f>IF(U1688="","",IF(U1688="Frais accessoires",SUMIF('[3]Correpondance  PREPA MARG'!A:A,'Prépa marge'!T1688,'[3]Correpondance  PREPA MARG'!AO:AO),""))</f>
        <v/>
      </c>
      <c r="Z1688" t="str">
        <f>IF(U1688="","",IF(U1688="Cotisation Centrale",SUMIF('[3]Correpondance  PREPA MARG'!A:A,'Prépa marge'!T1688,'[3]Correpondance  PREPA MARG'!BO:BO),""))</f>
        <v/>
      </c>
      <c r="AA1688" t="str">
        <f>IF(U1688="","",IF(U1688="CA HT REEL",SUMIF('[3]Correpondance  PREPA MARG'!A:A,'Prépa marge'!T1688,'[3]Correpondance  PREPA MARG'!AB:AB),""))</f>
        <v/>
      </c>
      <c r="AB1688" t="str">
        <f>IF(U1688="","",IF(U1688="CAMV REEL",SUMIF('[3]Correpondance  PREPA MARG'!A:A,'Prépa marge'!T1688,'[3]Correpondance  PREPA MARG'!BB:BB),""))</f>
        <v/>
      </c>
      <c r="AC1688" t="str">
        <f>IF(U1688="","",IF(U1688="démarque connue (valeur)",SUMIF('[3]Correpondance  PREPA MARG'!A:A,'Prépa marge'!T1688,'[3]Correpondance  PREPA MARG'!DO:DO),""))</f>
        <v/>
      </c>
      <c r="AD1688" s="2" t="str">
        <f t="shared" si="952"/>
        <v/>
      </c>
      <c r="AF1688" t="s">
        <v>20</v>
      </c>
    </row>
    <row r="1689" spans="1:32">
      <c r="A1689" s="23"/>
      <c r="B1689" s="23"/>
      <c r="C1689" s="34" t="s">
        <v>0</v>
      </c>
      <c r="D1689" s="35"/>
      <c r="E1689" s="36"/>
      <c r="F1689" s="36"/>
      <c r="G1689" s="36"/>
      <c r="H1689" s="36"/>
      <c r="I1689" s="36"/>
      <c r="J1689" s="36"/>
      <c r="K1689" s="36"/>
      <c r="L1689" s="36"/>
      <c r="M1689" s="36"/>
      <c r="N1689" s="36"/>
      <c r="O1689" s="37"/>
      <c r="P1689" s="38">
        <f>SUM(D1689:O1689)</f>
        <v>0</v>
      </c>
      <c r="Q1689" s="23"/>
      <c r="R1689" s="39">
        <v>12077</v>
      </c>
      <c r="S1689" s="23"/>
      <c r="T1689" s="23" t="str">
        <f>IF(COUNTIF('[3]Correpondance  PREPA MARG'!A:A,'Prépa marge'!C1689)=0,IF(U1688="démarque connue (valeur)","",T1688),'Prépa marge'!C1689)</f>
        <v>Gaz</v>
      </c>
      <c r="U1689" s="23" t="str">
        <f t="shared" si="954"/>
        <v>CA HT</v>
      </c>
      <c r="V1689">
        <f ca="1">IF(U1689="","",IF(U1689="CA HT",SUMIF('[3]Correpondance  PREPA MARG'!A:A,'Prépa marge'!T1689,'[3]Correpondance  PREPA MARG'!CO:CO),""))</f>
        <v>0</v>
      </c>
      <c r="W1689" t="str">
        <f t="shared" si="947"/>
        <v/>
      </c>
      <c r="X1689" t="str">
        <f>IF(U1689="","",IF(AND(U1689="Marge ABACO (valeur)",X1683=""),SUMIF('[3]Correpondance  PREPA MARG'!A:A,'Prépa marge'!T1689,'[3]Correpondance  PREPA MARG'!DB:DB),""))</f>
        <v/>
      </c>
      <c r="Y1689" t="str">
        <f>IF(U1689="","",IF(U1689="Frais accessoires",SUMIF('[3]Correpondance  PREPA MARG'!A:A,'Prépa marge'!T1689,'[3]Correpondance  PREPA MARG'!AO:AO),""))</f>
        <v/>
      </c>
      <c r="Z1689" t="str">
        <f>IF(U1689="","",IF(U1689="Cotisation Centrale",SUMIF('[3]Correpondance  PREPA MARG'!A:A,'Prépa marge'!T1689,'[3]Correpondance  PREPA MARG'!BO:BO),""))</f>
        <v/>
      </c>
      <c r="AA1689" t="str">
        <f>IF(U1689="","",IF(U1689="CA HT REEL",SUMIF('[3]Correpondance  PREPA MARG'!A:A,'Prépa marge'!T1689,'[3]Correpondance  PREPA MARG'!AB:AB),""))</f>
        <v/>
      </c>
      <c r="AB1689" t="str">
        <f>IF(U1689="","",IF(U1689="CAMV REEL",SUMIF('[3]Correpondance  PREPA MARG'!A:A,'Prépa marge'!T1689,'[3]Correpondance  PREPA MARG'!BB:BB),""))</f>
        <v/>
      </c>
      <c r="AC1689" t="str">
        <f>IF(U1689="","",IF(U1689="démarque connue (valeur)",SUMIF('[3]Correpondance  PREPA MARG'!A:A,'Prépa marge'!T1689,'[3]Correpondance  PREPA MARG'!DO:DO),""))</f>
        <v/>
      </c>
      <c r="AD1689" s="2" t="str">
        <f t="shared" ca="1" si="952"/>
        <v/>
      </c>
      <c r="AF1689">
        <v>14635</v>
      </c>
    </row>
    <row r="1690" spans="1:32" ht="15.75" thickBot="1">
      <c r="A1690" s="23"/>
      <c r="B1690" s="23"/>
      <c r="C1690" s="40" t="s">
        <v>1</v>
      </c>
      <c r="D1690" s="41"/>
      <c r="E1690" s="42"/>
      <c r="F1690" s="42"/>
      <c r="G1690" s="42"/>
      <c r="H1690" s="42"/>
      <c r="I1690" s="42"/>
      <c r="J1690" s="42"/>
      <c r="K1690" s="42"/>
      <c r="L1690" s="42"/>
      <c r="M1690" s="42"/>
      <c r="N1690" s="42"/>
      <c r="O1690" s="43"/>
      <c r="P1690" s="44">
        <f>SUM(D1690:O1690)</f>
        <v>0</v>
      </c>
      <c r="Q1690" s="23"/>
      <c r="R1690" s="45">
        <v>9347</v>
      </c>
      <c r="S1690" s="23"/>
      <c r="T1690" s="23" t="str">
        <f>IF(COUNTIF('[3]Correpondance  PREPA MARG'!A:A,'Prépa marge'!C1690)=0,IF(U1689="démarque connue (valeur)","",T1689),'Prépa marge'!C1690)</f>
        <v>Gaz</v>
      </c>
      <c r="U1690" s="23" t="str">
        <f t="shared" si="954"/>
        <v>PRMV ABACO</v>
      </c>
      <c r="V1690" t="str">
        <f>IF(U1690="","",IF(U1690="CA HT",SUMIF('[3]Correpondance  PREPA MARG'!A:A,'Prépa marge'!T1690,'[3]Correpondance  PREPA MARG'!CO:CO),""))</f>
        <v/>
      </c>
      <c r="W1690">
        <f t="shared" ca="1" si="947"/>
        <v>0</v>
      </c>
      <c r="X1690" t="str">
        <f>IF(U1690="","",IF(AND(U1690="Marge ABACO (valeur)",X1684=""),SUMIF('[3]Correpondance  PREPA MARG'!A:A,'Prépa marge'!T1690,'[3]Correpondance  PREPA MARG'!DB:DB),""))</f>
        <v/>
      </c>
      <c r="Y1690" t="str">
        <f>IF(U1690="","",IF(U1690="Frais accessoires",SUMIF('[3]Correpondance  PREPA MARG'!A:A,'Prépa marge'!T1690,'[3]Correpondance  PREPA MARG'!AO:AO),""))</f>
        <v/>
      </c>
      <c r="Z1690" t="str">
        <f>IF(U1690="","",IF(U1690="Cotisation Centrale",SUMIF('[3]Correpondance  PREPA MARG'!A:A,'Prépa marge'!T1690,'[3]Correpondance  PREPA MARG'!BO:BO),""))</f>
        <v/>
      </c>
      <c r="AA1690" t="str">
        <f>IF(U1690="","",IF(U1690="CA HT REEL",SUMIF('[3]Correpondance  PREPA MARG'!A:A,'Prépa marge'!T1690,'[3]Correpondance  PREPA MARG'!AB:AB),""))</f>
        <v/>
      </c>
      <c r="AB1690" t="str">
        <f>IF(U1690="","",IF(U1690="CAMV REEL",SUMIF('[3]Correpondance  PREPA MARG'!A:A,'Prépa marge'!T1690,'[3]Correpondance  PREPA MARG'!BB:BB),""))</f>
        <v/>
      </c>
      <c r="AC1690" t="str">
        <f>IF(U1690="","",IF(U1690="démarque connue (valeur)",SUMIF('[3]Correpondance  PREPA MARG'!A:A,'Prépa marge'!T1690,'[3]Correpondance  PREPA MARG'!DO:DO),""))</f>
        <v/>
      </c>
      <c r="AD1690" s="2" t="str">
        <f t="shared" ca="1" si="952"/>
        <v/>
      </c>
      <c r="AF1690">
        <v>11405</v>
      </c>
    </row>
    <row r="1691" spans="1:32">
      <c r="A1691" s="23"/>
      <c r="B1691" s="23"/>
      <c r="C1691" s="46" t="s">
        <v>19</v>
      </c>
      <c r="D1691" s="47">
        <f t="shared" ref="D1691:L1691" si="961">D1689-D1690</f>
        <v>0</v>
      </c>
      <c r="E1691" s="47">
        <f t="shared" si="961"/>
        <v>0</v>
      </c>
      <c r="F1691" s="47">
        <f t="shared" si="961"/>
        <v>0</v>
      </c>
      <c r="G1691" s="47">
        <f t="shared" si="961"/>
        <v>0</v>
      </c>
      <c r="H1691" s="47">
        <f t="shared" si="961"/>
        <v>0</v>
      </c>
      <c r="I1691" s="47">
        <f t="shared" si="961"/>
        <v>0</v>
      </c>
      <c r="J1691" s="47">
        <f t="shared" si="961"/>
        <v>0</v>
      </c>
      <c r="K1691" s="47">
        <f t="shared" si="961"/>
        <v>0</v>
      </c>
      <c r="L1691" s="47">
        <f t="shared" si="961"/>
        <v>0</v>
      </c>
      <c r="M1691" s="47">
        <f>M1689-M1690</f>
        <v>0</v>
      </c>
      <c r="N1691" s="47">
        <f>N1689-N1690</f>
        <v>0</v>
      </c>
      <c r="O1691" s="47">
        <f>O1689-O1690</f>
        <v>0</v>
      </c>
      <c r="P1691" s="48">
        <f>P1689-P1690</f>
        <v>0</v>
      </c>
      <c r="Q1691" s="23"/>
      <c r="R1691" s="49" t="s">
        <v>20</v>
      </c>
      <c r="S1691" s="23"/>
      <c r="T1691" s="23" t="str">
        <f>IF(COUNTIF('[3]Correpondance  PREPA MARG'!A:A,'Prépa marge'!C1691)=0,IF(U1690="démarque connue (valeur)","",T1690),'Prépa marge'!C1691)</f>
        <v>Gaz</v>
      </c>
      <c r="U1691" s="23" t="str">
        <f t="shared" si="954"/>
        <v>Marge ABACO (valeur)</v>
      </c>
      <c r="V1691" t="str">
        <f>IF(U1691="","",IF(U1691="CA HT",SUMIF('[3]Correpondance  PREPA MARG'!A:A,'Prépa marge'!T1691,'[3]Correpondance  PREPA MARG'!CO:CO),""))</f>
        <v/>
      </c>
      <c r="W1691" t="str">
        <f t="shared" si="947"/>
        <v/>
      </c>
      <c r="X1691">
        <f ca="1">IF(U1691="","",IF(AND(U1691="Marge ABACO (valeur)",X1685=""),SUMIF('[3]Correpondance  PREPA MARG'!A:A,'Prépa marge'!T1691,'[3]Correpondance  PREPA MARG'!DB:DB),""))</f>
        <v>0</v>
      </c>
      <c r="Y1691" t="str">
        <f>IF(U1691="","",IF(U1691="Frais accessoires",SUMIF('[3]Correpondance  PREPA MARG'!A:A,'Prépa marge'!T1691,'[3]Correpondance  PREPA MARG'!AO:AO),""))</f>
        <v/>
      </c>
      <c r="Z1691" t="str">
        <f>IF(U1691="","",IF(U1691="Cotisation Centrale",SUMIF('[3]Correpondance  PREPA MARG'!A:A,'Prépa marge'!T1691,'[3]Correpondance  PREPA MARG'!BO:BO),""))</f>
        <v/>
      </c>
      <c r="AA1691" t="str">
        <f>IF(U1691="","",IF(U1691="CA HT REEL",SUMIF('[3]Correpondance  PREPA MARG'!A:A,'Prépa marge'!T1691,'[3]Correpondance  PREPA MARG'!AB:AB),""))</f>
        <v/>
      </c>
      <c r="AB1691" t="str">
        <f>IF(U1691="","",IF(U1691="CAMV REEL",SUMIF('[3]Correpondance  PREPA MARG'!A:A,'Prépa marge'!T1691,'[3]Correpondance  PREPA MARG'!BB:BB),""))</f>
        <v/>
      </c>
      <c r="AC1691" t="str">
        <f>IF(U1691="","",IF(U1691="démarque connue (valeur)",SUMIF('[3]Correpondance  PREPA MARG'!A:A,'Prépa marge'!T1691,'[3]Correpondance  PREPA MARG'!DO:DO),""))</f>
        <v/>
      </c>
      <c r="AD1691" s="2" t="str">
        <f t="shared" ca="1" si="952"/>
        <v/>
      </c>
      <c r="AF1691" t="s">
        <v>20</v>
      </c>
    </row>
    <row r="1692" spans="1:32" ht="15.75" thickBot="1">
      <c r="A1692" s="23"/>
      <c r="B1692" s="23"/>
      <c r="C1692" s="50" t="s">
        <v>21</v>
      </c>
      <c r="D1692" s="51">
        <f t="shared" ref="D1692:L1692" si="962">IF(D1689=0,0,D1691/D1689)</f>
        <v>0</v>
      </c>
      <c r="E1692" s="51">
        <f t="shared" si="962"/>
        <v>0</v>
      </c>
      <c r="F1692" s="51">
        <f t="shared" si="962"/>
        <v>0</v>
      </c>
      <c r="G1692" s="51">
        <f t="shared" si="962"/>
        <v>0</v>
      </c>
      <c r="H1692" s="51">
        <f t="shared" si="962"/>
        <v>0</v>
      </c>
      <c r="I1692" s="51">
        <f t="shared" si="962"/>
        <v>0</v>
      </c>
      <c r="J1692" s="51">
        <f t="shared" si="962"/>
        <v>0</v>
      </c>
      <c r="K1692" s="51">
        <f t="shared" si="962"/>
        <v>0</v>
      </c>
      <c r="L1692" s="51">
        <f t="shared" si="962"/>
        <v>0</v>
      </c>
      <c r="M1692" s="51">
        <f>IF(M1689=0,0,M1691/M1689)</f>
        <v>0</v>
      </c>
      <c r="N1692" s="51">
        <f>IF(N1689=0,0,N1691/N1689)</f>
        <v>0</v>
      </c>
      <c r="O1692" s="51">
        <f>IF(O1689=0,0,O1691/O1689)</f>
        <v>0</v>
      </c>
      <c r="P1692" s="52">
        <f>IF(P1689=0,0,P1691/P1689)</f>
        <v>0</v>
      </c>
      <c r="Q1692" s="23"/>
      <c r="R1692" s="53" t="s">
        <v>20</v>
      </c>
      <c r="S1692" s="23"/>
      <c r="T1692" s="23" t="str">
        <f>IF(COUNTIF('[3]Correpondance  PREPA MARG'!A:A,'Prépa marge'!C1692)=0,IF(U1691="démarque connue (valeur)","",T1691),'Prépa marge'!C1692)</f>
        <v>Gaz</v>
      </c>
      <c r="U1692" s="23" t="str">
        <f t="shared" si="954"/>
        <v/>
      </c>
      <c r="V1692" t="str">
        <f>IF(U1692="","",IF(U1692="CA HT",SUMIF('[3]Correpondance  PREPA MARG'!A:A,'Prépa marge'!T1692,'[3]Correpondance  PREPA MARG'!CO:CO),""))</f>
        <v/>
      </c>
      <c r="W1692" t="str">
        <f t="shared" si="947"/>
        <v/>
      </c>
      <c r="X1692" t="str">
        <f>IF(U1692="","",IF(AND(U1692="Marge ABACO (valeur)",X1686=""),SUMIF('[3]Correpondance  PREPA MARG'!A:A,'Prépa marge'!T1692,'[3]Correpondance  PREPA MARG'!DB:DB),""))</f>
        <v/>
      </c>
      <c r="Y1692" t="str">
        <f>IF(U1692="","",IF(U1692="Frais accessoires",SUMIF('[3]Correpondance  PREPA MARG'!A:A,'Prépa marge'!T1692,'[3]Correpondance  PREPA MARG'!AO:AO),""))</f>
        <v/>
      </c>
      <c r="Z1692" t="str">
        <f>IF(U1692="","",IF(U1692="Cotisation Centrale",SUMIF('[3]Correpondance  PREPA MARG'!A:A,'Prépa marge'!T1692,'[3]Correpondance  PREPA MARG'!BO:BO),""))</f>
        <v/>
      </c>
      <c r="AA1692" t="str">
        <f>IF(U1692="","",IF(U1692="CA HT REEL",SUMIF('[3]Correpondance  PREPA MARG'!A:A,'Prépa marge'!T1692,'[3]Correpondance  PREPA MARG'!AB:AB),""))</f>
        <v/>
      </c>
      <c r="AB1692" t="str">
        <f>IF(U1692="","",IF(U1692="CAMV REEL",SUMIF('[3]Correpondance  PREPA MARG'!A:A,'Prépa marge'!T1692,'[3]Correpondance  PREPA MARG'!BB:BB),""))</f>
        <v/>
      </c>
      <c r="AC1692" t="str">
        <f>IF(U1692="","",IF(U1692="démarque connue (valeur)",SUMIF('[3]Correpondance  PREPA MARG'!A:A,'Prépa marge'!T1692,'[3]Correpondance  PREPA MARG'!DO:DO),""))</f>
        <v/>
      </c>
      <c r="AD1692" s="2" t="str">
        <f t="shared" si="952"/>
        <v/>
      </c>
      <c r="AF1692" t="s">
        <v>20</v>
      </c>
    </row>
    <row r="1693" spans="1:32">
      <c r="A1693" s="23"/>
      <c r="B1693" s="23"/>
      <c r="C1693" s="54" t="s">
        <v>3</v>
      </c>
      <c r="D1693" s="35"/>
      <c r="E1693" s="36"/>
      <c r="F1693" s="36"/>
      <c r="G1693" s="36"/>
      <c r="H1693" s="36"/>
      <c r="I1693" s="55"/>
      <c r="J1693" s="55"/>
      <c r="K1693" s="36"/>
      <c r="L1693" s="36"/>
      <c r="M1693" s="36"/>
      <c r="N1693" s="36"/>
      <c r="O1693" s="37"/>
      <c r="P1693" s="56">
        <f>SUM(D1693:O1693)</f>
        <v>0</v>
      </c>
      <c r="Q1693" s="23"/>
      <c r="R1693" s="57" t="s">
        <v>20</v>
      </c>
      <c r="S1693" s="23"/>
      <c r="T1693" s="23" t="str">
        <f>IF(COUNTIF('[3]Correpondance  PREPA MARG'!A:A,'Prépa marge'!C1693)=0,IF(U1692="démarque connue (valeur)","",T1692),'Prépa marge'!C1693)</f>
        <v>Gaz</v>
      </c>
      <c r="U1693" s="23" t="str">
        <f t="shared" si="954"/>
        <v>Frais accessoires</v>
      </c>
      <c r="V1693" t="str">
        <f>IF(U1693="","",IF(U1693="CA HT",SUMIF('[3]Correpondance  PREPA MARG'!A:A,'Prépa marge'!T1693,'[3]Correpondance  PREPA MARG'!CO:CO),""))</f>
        <v/>
      </c>
      <c r="W1693" t="str">
        <f t="shared" si="947"/>
        <v/>
      </c>
      <c r="X1693" t="str">
        <f>IF(U1693="","",IF(AND(U1693="Marge ABACO (valeur)",X1687=""),SUMIF('[3]Correpondance  PREPA MARG'!A:A,'Prépa marge'!T1693,'[3]Correpondance  PREPA MARG'!DB:DB),""))</f>
        <v/>
      </c>
      <c r="Y1693">
        <f ca="1">IF(U1693="","",IF(U1693="Frais accessoires",SUMIF('[3]Correpondance  PREPA MARG'!A:A,'Prépa marge'!T1693,'[3]Correpondance  PREPA MARG'!AO:AO),""))</f>
        <v>0</v>
      </c>
      <c r="Z1693" t="str">
        <f>IF(U1693="","",IF(U1693="Cotisation Centrale",SUMIF('[3]Correpondance  PREPA MARG'!A:A,'Prépa marge'!T1693,'[3]Correpondance  PREPA MARG'!BO:BO),""))</f>
        <v/>
      </c>
      <c r="AA1693" t="str">
        <f>IF(U1693="","",IF(U1693="CA HT REEL",SUMIF('[3]Correpondance  PREPA MARG'!A:A,'Prépa marge'!T1693,'[3]Correpondance  PREPA MARG'!AB:AB),""))</f>
        <v/>
      </c>
      <c r="AB1693" t="str">
        <f>IF(U1693="","",IF(U1693="CAMV REEL",SUMIF('[3]Correpondance  PREPA MARG'!A:A,'Prépa marge'!T1693,'[3]Correpondance  PREPA MARG'!BB:BB),""))</f>
        <v/>
      </c>
      <c r="AC1693" t="str">
        <f>IF(U1693="","",IF(U1693="démarque connue (valeur)",SUMIF('[3]Correpondance  PREPA MARG'!A:A,'Prépa marge'!T1693,'[3]Correpondance  PREPA MARG'!DO:DO),""))</f>
        <v/>
      </c>
      <c r="AD1693" s="2" t="str">
        <f t="shared" ca="1" si="952"/>
        <v/>
      </c>
      <c r="AF1693" t="s">
        <v>20</v>
      </c>
    </row>
    <row r="1694" spans="1:32" ht="15.75" thickBot="1">
      <c r="A1694" s="23"/>
      <c r="B1694" s="23"/>
      <c r="C1694" s="58" t="s">
        <v>4</v>
      </c>
      <c r="D1694" s="41"/>
      <c r="E1694" s="42"/>
      <c r="F1694" s="42"/>
      <c r="G1694" s="42"/>
      <c r="H1694" s="42"/>
      <c r="I1694" s="42"/>
      <c r="J1694" s="42"/>
      <c r="K1694" s="42"/>
      <c r="L1694" s="42"/>
      <c r="M1694" s="42"/>
      <c r="N1694" s="42"/>
      <c r="O1694" s="43"/>
      <c r="P1694" s="56">
        <f>SUM(D1694:O1694)</f>
        <v>0</v>
      </c>
      <c r="Q1694" s="23"/>
      <c r="R1694" s="57" t="s">
        <v>20</v>
      </c>
      <c r="S1694" s="23"/>
      <c r="T1694" s="23" t="str">
        <f>IF(COUNTIF('[3]Correpondance  PREPA MARG'!A:A,'Prépa marge'!C1694)=0,IF(U1693="démarque connue (valeur)","",T1693),'Prépa marge'!C1694)</f>
        <v>Gaz</v>
      </c>
      <c r="U1694" s="23" t="str">
        <f t="shared" si="954"/>
        <v>Cotisation Centrale</v>
      </c>
      <c r="V1694" t="str">
        <f>IF(U1694="","",IF(U1694="CA HT",SUMIF('[3]Correpondance  PREPA MARG'!A:A,'Prépa marge'!T1694,'[3]Correpondance  PREPA MARG'!CO:CO),""))</f>
        <v/>
      </c>
      <c r="W1694" t="str">
        <f t="shared" si="947"/>
        <v/>
      </c>
      <c r="X1694" t="str">
        <f>IF(U1694="","",IF(AND(U1694="Marge ABACO (valeur)",X1688=""),SUMIF('[3]Correpondance  PREPA MARG'!A:A,'Prépa marge'!T1694,'[3]Correpondance  PREPA MARG'!DB:DB),""))</f>
        <v/>
      </c>
      <c r="Y1694" t="str">
        <f>IF(U1694="","",IF(U1694="Frais accessoires",SUMIF('[3]Correpondance  PREPA MARG'!A:A,'Prépa marge'!T1694,'[3]Correpondance  PREPA MARG'!AO:AO),""))</f>
        <v/>
      </c>
      <c r="Z1694">
        <f ca="1">IF(U1694="","",IF(U1694="Cotisation Centrale",SUMIF('[3]Correpondance  PREPA MARG'!A:A,'Prépa marge'!T1694,'[3]Correpondance  PREPA MARG'!BO:BO),""))</f>
        <v>0</v>
      </c>
      <c r="AA1694" t="str">
        <f>IF(U1694="","",IF(U1694="CA HT REEL",SUMIF('[3]Correpondance  PREPA MARG'!A:A,'Prépa marge'!T1694,'[3]Correpondance  PREPA MARG'!AB:AB),""))</f>
        <v/>
      </c>
      <c r="AB1694" t="str">
        <f>IF(U1694="","",IF(U1694="CAMV REEL",SUMIF('[3]Correpondance  PREPA MARG'!A:A,'Prépa marge'!T1694,'[3]Correpondance  PREPA MARG'!BB:BB),""))</f>
        <v/>
      </c>
      <c r="AC1694" t="str">
        <f>IF(U1694="","",IF(U1694="démarque connue (valeur)",SUMIF('[3]Correpondance  PREPA MARG'!A:A,'Prépa marge'!T1694,'[3]Correpondance  PREPA MARG'!DO:DO),""))</f>
        <v/>
      </c>
      <c r="AD1694" s="2" t="str">
        <f t="shared" ca="1" si="952"/>
        <v/>
      </c>
      <c r="AF1694" t="s">
        <v>20</v>
      </c>
    </row>
    <row r="1695" spans="1:32">
      <c r="A1695" s="23"/>
      <c r="B1695" s="23"/>
      <c r="C1695" s="59" t="s">
        <v>22</v>
      </c>
      <c r="D1695" s="60">
        <f t="shared" ref="D1695:L1695" si="963">IF(D1701&lt;&gt;0,(D1693+D1694)/D1701,0)</f>
        <v>0</v>
      </c>
      <c r="E1695" s="60">
        <f t="shared" si="963"/>
        <v>0</v>
      </c>
      <c r="F1695" s="60">
        <f t="shared" si="963"/>
        <v>0</v>
      </c>
      <c r="G1695" s="60">
        <f t="shared" si="963"/>
        <v>0</v>
      </c>
      <c r="H1695" s="60">
        <f t="shared" si="963"/>
        <v>0</v>
      </c>
      <c r="I1695" s="60">
        <f t="shared" si="963"/>
        <v>0</v>
      </c>
      <c r="J1695" s="60">
        <f t="shared" si="963"/>
        <v>0</v>
      </c>
      <c r="K1695" s="60">
        <f t="shared" si="963"/>
        <v>0</v>
      </c>
      <c r="L1695" s="60">
        <f t="shared" si="963"/>
        <v>0</v>
      </c>
      <c r="M1695" s="60">
        <f>IF(M1701&lt;&gt;0,(M1693+M1694)/M1701,0)</f>
        <v>0</v>
      </c>
      <c r="N1695" s="60">
        <f>IF(N1701&lt;&gt;0,(N1693+N1694)/N1701,0)</f>
        <v>0</v>
      </c>
      <c r="O1695" s="60">
        <f>IF(O1701&lt;&gt;0,(O1693+O1694)/O1701,0)</f>
        <v>0</v>
      </c>
      <c r="P1695" s="61">
        <f>IF(P1701&lt;&gt;0,(P1693+P1694)/P1701,0)</f>
        <v>0</v>
      </c>
      <c r="Q1695" s="23"/>
      <c r="R1695" s="62" t="s">
        <v>20</v>
      </c>
      <c r="S1695" s="23"/>
      <c r="T1695" s="23" t="str">
        <f>IF(COUNTIF('[3]Correpondance  PREPA MARG'!A:A,'Prépa marge'!C1695)=0,IF(U1694="démarque connue (valeur)","",T1694),'Prépa marge'!C1695)</f>
        <v>Gaz</v>
      </c>
      <c r="U1695" s="23" t="str">
        <f t="shared" si="954"/>
        <v/>
      </c>
      <c r="V1695" t="str">
        <f>IF(U1695="","",IF(U1695="CA HT",SUMIF('[3]Correpondance  PREPA MARG'!A:A,'Prépa marge'!T1695,'[3]Correpondance  PREPA MARG'!CO:CO),""))</f>
        <v/>
      </c>
      <c r="W1695" t="str">
        <f t="shared" si="947"/>
        <v/>
      </c>
      <c r="X1695" t="str">
        <f>IF(U1695="","",IF(AND(U1695="Marge ABACO (valeur)",X1689=""),SUMIF('[3]Correpondance  PREPA MARG'!A:A,'Prépa marge'!T1695,'[3]Correpondance  PREPA MARG'!DB:DB),""))</f>
        <v/>
      </c>
      <c r="Y1695" t="str">
        <f>IF(U1695="","",IF(U1695="Frais accessoires",SUMIF('[3]Correpondance  PREPA MARG'!A:A,'Prépa marge'!T1695,'[3]Correpondance  PREPA MARG'!AO:AO),""))</f>
        <v/>
      </c>
      <c r="Z1695" t="str">
        <f>IF(U1695="","",IF(U1695="Cotisation Centrale",SUMIF('[3]Correpondance  PREPA MARG'!A:A,'Prépa marge'!T1695,'[3]Correpondance  PREPA MARG'!BO:BO),""))</f>
        <v/>
      </c>
      <c r="AA1695" t="str">
        <f>IF(U1695="","",IF(U1695="CA HT REEL",SUMIF('[3]Correpondance  PREPA MARG'!A:A,'Prépa marge'!T1695,'[3]Correpondance  PREPA MARG'!AB:AB),""))</f>
        <v/>
      </c>
      <c r="AB1695" t="str">
        <f>IF(U1695="","",IF(U1695="CAMV REEL",SUMIF('[3]Correpondance  PREPA MARG'!A:A,'Prépa marge'!T1695,'[3]Correpondance  PREPA MARG'!BB:BB),""))</f>
        <v/>
      </c>
      <c r="AC1695" t="str">
        <f>IF(U1695="","",IF(U1695="démarque connue (valeur)",SUMIF('[3]Correpondance  PREPA MARG'!A:A,'Prépa marge'!T1695,'[3]Correpondance  PREPA MARG'!DO:DO),""))</f>
        <v/>
      </c>
      <c r="AD1695" s="2" t="str">
        <f t="shared" si="952"/>
        <v/>
      </c>
      <c r="AF1695" t="s">
        <v>20</v>
      </c>
    </row>
    <row r="1696" spans="1:32">
      <c r="A1696" s="23"/>
      <c r="B1696" s="23"/>
      <c r="C1696" s="63" t="s">
        <v>23</v>
      </c>
      <c r="D1696" s="64">
        <f>D1690+D1693+D1694</f>
        <v>0</v>
      </c>
      <c r="E1696" s="64">
        <f t="shared" ref="E1696:L1696" si="964">E1690+E1693+E1694</f>
        <v>0</v>
      </c>
      <c r="F1696" s="64">
        <f t="shared" si="964"/>
        <v>0</v>
      </c>
      <c r="G1696" s="64">
        <f t="shared" si="964"/>
        <v>0</v>
      </c>
      <c r="H1696" s="64">
        <f t="shared" si="964"/>
        <v>0</v>
      </c>
      <c r="I1696" s="64">
        <f t="shared" si="964"/>
        <v>0</v>
      </c>
      <c r="J1696" s="64">
        <f t="shared" si="964"/>
        <v>0</v>
      </c>
      <c r="K1696" s="64">
        <f t="shared" si="964"/>
        <v>0</v>
      </c>
      <c r="L1696" s="64">
        <f t="shared" si="964"/>
        <v>0</v>
      </c>
      <c r="M1696" s="64">
        <f>M1690+M1693+M1694</f>
        <v>0</v>
      </c>
      <c r="N1696" s="64">
        <f>N1690+N1693+N1694</f>
        <v>0</v>
      </c>
      <c r="O1696" s="64">
        <f>O1690+O1693+O1694</f>
        <v>0</v>
      </c>
      <c r="P1696" s="65">
        <f>SUM(D1696:O1696)</f>
        <v>0</v>
      </c>
      <c r="Q1696" s="23"/>
      <c r="R1696" s="66" t="s">
        <v>20</v>
      </c>
      <c r="S1696" s="23"/>
      <c r="T1696" s="23" t="str">
        <f>IF(COUNTIF('[3]Correpondance  PREPA MARG'!A:A,'Prépa marge'!C1696)=0,IF(U1695="démarque connue (valeur)","",T1695),'Prépa marge'!C1696)</f>
        <v>Gaz</v>
      </c>
      <c r="U1696" s="23" t="str">
        <f t="shared" si="954"/>
        <v/>
      </c>
      <c r="V1696" t="str">
        <f>IF(U1696="","",IF(U1696="CA HT",SUMIF('[3]Correpondance  PREPA MARG'!A:A,'Prépa marge'!T1696,'[3]Correpondance  PREPA MARG'!CO:CO),""))</f>
        <v/>
      </c>
      <c r="W1696" t="str">
        <f t="shared" ca="1" si="947"/>
        <v/>
      </c>
      <c r="X1696" t="str">
        <f>IF(U1696="","",IF(AND(U1696="Marge ABACO (valeur)",X1690=""),SUMIF('[3]Correpondance  PREPA MARG'!A:A,'Prépa marge'!T1696,'[3]Correpondance  PREPA MARG'!DB:DB),""))</f>
        <v/>
      </c>
      <c r="Y1696" t="str">
        <f>IF(U1696="","",IF(U1696="Frais accessoires",SUMIF('[3]Correpondance  PREPA MARG'!A:A,'Prépa marge'!T1696,'[3]Correpondance  PREPA MARG'!AO:AO),""))</f>
        <v/>
      </c>
      <c r="Z1696" t="str">
        <f>IF(U1696="","",IF(U1696="Cotisation Centrale",SUMIF('[3]Correpondance  PREPA MARG'!A:A,'Prépa marge'!T1696,'[3]Correpondance  PREPA MARG'!BO:BO),""))</f>
        <v/>
      </c>
      <c r="AA1696" t="str">
        <f>IF(U1696="","",IF(U1696="CA HT REEL",SUMIF('[3]Correpondance  PREPA MARG'!A:A,'Prépa marge'!T1696,'[3]Correpondance  PREPA MARG'!AB:AB),""))</f>
        <v/>
      </c>
      <c r="AB1696" t="str">
        <f>IF(U1696="","",IF(U1696="CAMV REEL",SUMIF('[3]Correpondance  PREPA MARG'!A:A,'Prépa marge'!T1696,'[3]Correpondance  PREPA MARG'!BB:BB),""))</f>
        <v/>
      </c>
      <c r="AC1696" t="str">
        <f>IF(U1696="","",IF(U1696="démarque connue (valeur)",SUMIF('[3]Correpondance  PREPA MARG'!A:A,'Prépa marge'!T1696,'[3]Correpondance  PREPA MARG'!DO:DO),""))</f>
        <v/>
      </c>
      <c r="AD1696" s="2" t="str">
        <f t="shared" ca="1" si="952"/>
        <v/>
      </c>
      <c r="AF1696" t="s">
        <v>20</v>
      </c>
    </row>
    <row r="1697" spans="1:32">
      <c r="A1697" s="23"/>
      <c r="B1697" s="23"/>
      <c r="C1697" s="63" t="s">
        <v>19</v>
      </c>
      <c r="D1697" s="64">
        <f t="shared" ref="D1697:L1697" si="965">D1689-D1696</f>
        <v>0</v>
      </c>
      <c r="E1697" s="64">
        <f t="shared" si="965"/>
        <v>0</v>
      </c>
      <c r="F1697" s="64">
        <f t="shared" si="965"/>
        <v>0</v>
      </c>
      <c r="G1697" s="64">
        <f t="shared" si="965"/>
        <v>0</v>
      </c>
      <c r="H1697" s="64">
        <f t="shared" si="965"/>
        <v>0</v>
      </c>
      <c r="I1697" s="64">
        <f t="shared" si="965"/>
        <v>0</v>
      </c>
      <c r="J1697" s="64">
        <f t="shared" si="965"/>
        <v>0</v>
      </c>
      <c r="K1697" s="64">
        <f t="shared" si="965"/>
        <v>0</v>
      </c>
      <c r="L1697" s="64">
        <f t="shared" si="965"/>
        <v>0</v>
      </c>
      <c r="M1697" s="64">
        <f>M1689-M1696</f>
        <v>0</v>
      </c>
      <c r="N1697" s="64">
        <f>N1689-N1696</f>
        <v>0</v>
      </c>
      <c r="O1697" s="64">
        <f>O1689-O1696</f>
        <v>0</v>
      </c>
      <c r="P1697" s="65">
        <f>SUM(D1697:O1697)</f>
        <v>0</v>
      </c>
      <c r="Q1697" s="23"/>
      <c r="R1697" s="66" t="s">
        <v>20</v>
      </c>
      <c r="S1697" s="23"/>
      <c r="T1697" s="23" t="str">
        <f>IF(COUNTIF('[3]Correpondance  PREPA MARG'!A:A,'Prépa marge'!C1697)=0,IF(U1696="démarque connue (valeur)","",T1696),'Prépa marge'!C1697)</f>
        <v>Gaz</v>
      </c>
      <c r="U1697" s="23" t="str">
        <f t="shared" si="954"/>
        <v>Marge ABACO (valeur)</v>
      </c>
      <c r="V1697" t="str">
        <f>IF(U1697="","",IF(U1697="CA HT",SUMIF('[3]Correpondance  PREPA MARG'!A:A,'Prépa marge'!T1697,'[3]Correpondance  PREPA MARG'!CO:CO),""))</f>
        <v/>
      </c>
      <c r="W1697" t="str">
        <f t="shared" si="947"/>
        <v/>
      </c>
      <c r="X1697" t="str">
        <f ca="1">IF(U1697="","",IF(AND(U1697="Marge ABACO (valeur)",X1691=""),SUMIF('[3]Correpondance  PREPA MARG'!A:A,'Prépa marge'!T1697,'[3]Correpondance  PREPA MARG'!DB:DB),""))</f>
        <v/>
      </c>
      <c r="Y1697" t="str">
        <f>IF(U1697="","",IF(U1697="Frais accessoires",SUMIF('[3]Correpondance  PREPA MARG'!A:A,'Prépa marge'!T1697,'[3]Correpondance  PREPA MARG'!AO:AO),""))</f>
        <v/>
      </c>
      <c r="Z1697" t="str">
        <f>IF(U1697="","",IF(U1697="Cotisation Centrale",SUMIF('[3]Correpondance  PREPA MARG'!A:A,'Prépa marge'!T1697,'[3]Correpondance  PREPA MARG'!BO:BO),""))</f>
        <v/>
      </c>
      <c r="AA1697" t="str">
        <f>IF(U1697="","",IF(U1697="CA HT REEL",SUMIF('[3]Correpondance  PREPA MARG'!A:A,'Prépa marge'!T1697,'[3]Correpondance  PREPA MARG'!AB:AB),""))</f>
        <v/>
      </c>
      <c r="AB1697" t="str">
        <f>IF(U1697="","",IF(U1697="CAMV REEL",SUMIF('[3]Correpondance  PREPA MARG'!A:A,'Prépa marge'!T1697,'[3]Correpondance  PREPA MARG'!BB:BB),""))</f>
        <v/>
      </c>
      <c r="AC1697" t="str">
        <f>IF(U1697="","",IF(U1697="démarque connue (valeur)",SUMIF('[3]Correpondance  PREPA MARG'!A:A,'Prépa marge'!T1697,'[3]Correpondance  PREPA MARG'!DO:DO),""))</f>
        <v/>
      </c>
      <c r="AD1697" s="2" t="str">
        <f t="shared" ca="1" si="952"/>
        <v/>
      </c>
      <c r="AF1697" t="s">
        <v>20</v>
      </c>
    </row>
    <row r="1698" spans="1:32">
      <c r="A1698" s="23"/>
      <c r="B1698" s="23"/>
      <c r="C1698" s="50" t="s">
        <v>24</v>
      </c>
      <c r="D1698" s="67">
        <f t="shared" ref="D1698:L1698" si="966">IF(D1689=0,0,D1697/D1689)</f>
        <v>0</v>
      </c>
      <c r="E1698" s="67">
        <f t="shared" si="966"/>
        <v>0</v>
      </c>
      <c r="F1698" s="67">
        <f t="shared" si="966"/>
        <v>0</v>
      </c>
      <c r="G1698" s="67">
        <f t="shared" si="966"/>
        <v>0</v>
      </c>
      <c r="H1698" s="67">
        <f t="shared" si="966"/>
        <v>0</v>
      </c>
      <c r="I1698" s="67">
        <f t="shared" si="966"/>
        <v>0</v>
      </c>
      <c r="J1698" s="67">
        <f t="shared" si="966"/>
        <v>0</v>
      </c>
      <c r="K1698" s="67">
        <f t="shared" si="966"/>
        <v>0</v>
      </c>
      <c r="L1698" s="67">
        <f t="shared" si="966"/>
        <v>0</v>
      </c>
      <c r="M1698" s="67">
        <f>IF(M1689=0,0,M1697/M1689)</f>
        <v>0</v>
      </c>
      <c r="N1698" s="67">
        <f>IF(N1689=0,0,N1697/N1689)</f>
        <v>0</v>
      </c>
      <c r="O1698" s="67">
        <f>IF(O1689=0,0,O1697/O1689)</f>
        <v>0</v>
      </c>
      <c r="P1698" s="67">
        <f>IF(P1689=0,0,P1697/P1689)</f>
        <v>0</v>
      </c>
      <c r="Q1698" s="23"/>
      <c r="R1698" s="68" t="s">
        <v>20</v>
      </c>
      <c r="S1698" s="23"/>
      <c r="T1698" s="23" t="str">
        <f>IF(COUNTIF('[3]Correpondance  PREPA MARG'!A:A,'Prépa marge'!C1698)=0,IF(U1697="démarque connue (valeur)","",T1697),'Prépa marge'!C1698)</f>
        <v>Gaz</v>
      </c>
      <c r="U1698" s="23" t="str">
        <f t="shared" si="954"/>
        <v/>
      </c>
      <c r="V1698" t="str">
        <f>IF(U1698="","",IF(U1698="CA HT",SUMIF('[3]Correpondance  PREPA MARG'!A:A,'Prépa marge'!T1698,'[3]Correpondance  PREPA MARG'!CO:CO),""))</f>
        <v/>
      </c>
      <c r="W1698" t="str">
        <f t="shared" si="947"/>
        <v/>
      </c>
      <c r="X1698" t="str">
        <f>IF(U1698="","",IF(AND(U1698="Marge ABACO (valeur)",X1692=""),SUMIF('[3]Correpondance  PREPA MARG'!A:A,'Prépa marge'!T1698,'[3]Correpondance  PREPA MARG'!DB:DB),""))</f>
        <v/>
      </c>
      <c r="Y1698" t="str">
        <f>IF(U1698="","",IF(U1698="Frais accessoires",SUMIF('[3]Correpondance  PREPA MARG'!A:A,'Prépa marge'!T1698,'[3]Correpondance  PREPA MARG'!AO:AO),""))</f>
        <v/>
      </c>
      <c r="Z1698" t="str">
        <f>IF(U1698="","",IF(U1698="Cotisation Centrale",SUMIF('[3]Correpondance  PREPA MARG'!A:A,'Prépa marge'!T1698,'[3]Correpondance  PREPA MARG'!BO:BO),""))</f>
        <v/>
      </c>
      <c r="AA1698" t="str">
        <f>IF(U1698="","",IF(U1698="CA HT REEL",SUMIF('[3]Correpondance  PREPA MARG'!A:A,'Prépa marge'!T1698,'[3]Correpondance  PREPA MARG'!AB:AB),""))</f>
        <v/>
      </c>
      <c r="AB1698" t="str">
        <f>IF(U1698="","",IF(U1698="CAMV REEL",SUMIF('[3]Correpondance  PREPA MARG'!A:A,'Prépa marge'!T1698,'[3]Correpondance  PREPA MARG'!BB:BB),""))</f>
        <v/>
      </c>
      <c r="AC1698" t="str">
        <f>IF(U1698="","",IF(U1698="démarque connue (valeur)",SUMIF('[3]Correpondance  PREPA MARG'!A:A,'Prépa marge'!T1698,'[3]Correpondance  PREPA MARG'!DO:DO),""))</f>
        <v/>
      </c>
      <c r="AD1698" s="2" t="str">
        <f t="shared" si="952"/>
        <v/>
      </c>
      <c r="AF1698" t="s">
        <v>20</v>
      </c>
    </row>
    <row r="1699" spans="1:32">
      <c r="A1699" s="23"/>
      <c r="B1699" s="23"/>
      <c r="C1699" s="23"/>
      <c r="D1699" s="23"/>
      <c r="E1699" s="23"/>
      <c r="F1699" s="23"/>
      <c r="G1699" s="23"/>
      <c r="H1699" s="23"/>
      <c r="I1699" s="23"/>
      <c r="J1699" s="23"/>
      <c r="K1699" s="23"/>
      <c r="L1699" s="23"/>
      <c r="M1699" s="23"/>
      <c r="N1699" s="23"/>
      <c r="O1699" s="23"/>
      <c r="P1699" s="23"/>
      <c r="Q1699" s="23"/>
      <c r="R1699" s="29" t="s">
        <v>20</v>
      </c>
      <c r="S1699" s="23"/>
      <c r="T1699" s="23" t="str">
        <f>IF(COUNTIF('[3]Correpondance  PREPA MARG'!A:A,'Prépa marge'!C1699)=0,IF(U1698="démarque connue (valeur)","",T1698),'Prépa marge'!C1699)</f>
        <v>Gaz</v>
      </c>
      <c r="U1699" s="23" t="str">
        <f t="shared" si="954"/>
        <v/>
      </c>
      <c r="V1699" t="str">
        <f>IF(U1699="","",IF(U1699="CA HT",SUMIF('[3]Correpondance  PREPA MARG'!A:A,'Prépa marge'!T1699,'[3]Correpondance  PREPA MARG'!CO:CO),""))</f>
        <v/>
      </c>
      <c r="W1699" t="str">
        <f t="shared" si="947"/>
        <v/>
      </c>
      <c r="X1699" t="str">
        <f>IF(U1699="","",IF(AND(U1699="Marge ABACO (valeur)",X1693=""),SUMIF('[3]Correpondance  PREPA MARG'!A:A,'Prépa marge'!T1699,'[3]Correpondance  PREPA MARG'!DB:DB),""))</f>
        <v/>
      </c>
      <c r="Y1699" t="str">
        <f>IF(U1699="","",IF(U1699="Frais accessoires",SUMIF('[3]Correpondance  PREPA MARG'!A:A,'Prépa marge'!T1699,'[3]Correpondance  PREPA MARG'!AO:AO),""))</f>
        <v/>
      </c>
      <c r="Z1699" t="str">
        <f>IF(U1699="","",IF(U1699="Cotisation Centrale",SUMIF('[3]Correpondance  PREPA MARG'!A:A,'Prépa marge'!T1699,'[3]Correpondance  PREPA MARG'!BO:BO),""))</f>
        <v/>
      </c>
      <c r="AA1699" t="str">
        <f>IF(U1699="","",IF(U1699="CA HT REEL",SUMIF('[3]Correpondance  PREPA MARG'!A:A,'Prépa marge'!T1699,'[3]Correpondance  PREPA MARG'!AB:AB),""))</f>
        <v/>
      </c>
      <c r="AB1699" t="str">
        <f>IF(U1699="","",IF(U1699="CAMV REEL",SUMIF('[3]Correpondance  PREPA MARG'!A:A,'Prépa marge'!T1699,'[3]Correpondance  PREPA MARG'!BB:BB),""))</f>
        <v/>
      </c>
      <c r="AC1699" t="str">
        <f>IF(U1699="","",IF(U1699="démarque connue (valeur)",SUMIF('[3]Correpondance  PREPA MARG'!A:A,'Prépa marge'!T1699,'[3]Correpondance  PREPA MARG'!DO:DO),""))</f>
        <v/>
      </c>
      <c r="AD1699" s="2" t="str">
        <f t="shared" si="952"/>
        <v/>
      </c>
      <c r="AF1699" t="s">
        <v>20</v>
      </c>
    </row>
    <row r="1700" spans="1:32" ht="15.75" thickBot="1">
      <c r="A1700" s="23"/>
      <c r="B1700" s="23"/>
      <c r="C1700" s="30" t="s">
        <v>25</v>
      </c>
      <c r="D1700" s="31"/>
      <c r="E1700" s="31"/>
      <c r="F1700" s="31"/>
      <c r="G1700" s="31"/>
      <c r="H1700" s="31"/>
      <c r="I1700" s="31"/>
      <c r="J1700" s="31"/>
      <c r="K1700" s="31"/>
      <c r="L1700" s="31"/>
      <c r="M1700" s="31"/>
      <c r="N1700" s="31"/>
      <c r="O1700" s="31"/>
      <c r="P1700" s="32"/>
      <c r="Q1700" s="23"/>
      <c r="R1700" s="33" t="s">
        <v>20</v>
      </c>
      <c r="S1700" s="23"/>
      <c r="T1700" s="23" t="str">
        <f>IF(COUNTIF('[3]Correpondance  PREPA MARG'!A:A,'Prépa marge'!C1700)=0,IF(U1699="démarque connue (valeur)","",T1699),'Prépa marge'!C1700)</f>
        <v>Gaz</v>
      </c>
      <c r="U1700" s="23" t="str">
        <f t="shared" si="954"/>
        <v/>
      </c>
      <c r="V1700" t="str">
        <f>IF(U1700="","",IF(U1700="CA HT",SUMIF('[3]Correpondance  PREPA MARG'!A:A,'Prépa marge'!T1700,'[3]Correpondance  PREPA MARG'!CO:CO),""))</f>
        <v/>
      </c>
      <c r="W1700" t="str">
        <f t="shared" si="947"/>
        <v/>
      </c>
      <c r="X1700" t="str">
        <f>IF(U1700="","",IF(AND(U1700="Marge ABACO (valeur)",X1694=""),SUMIF('[3]Correpondance  PREPA MARG'!A:A,'Prépa marge'!T1700,'[3]Correpondance  PREPA MARG'!DB:DB),""))</f>
        <v/>
      </c>
      <c r="Y1700" t="str">
        <f>IF(U1700="","",IF(U1700="Frais accessoires",SUMIF('[3]Correpondance  PREPA MARG'!A:A,'Prépa marge'!T1700,'[3]Correpondance  PREPA MARG'!AO:AO),""))</f>
        <v/>
      </c>
      <c r="Z1700" t="str">
        <f>IF(U1700="","",IF(U1700="Cotisation Centrale",SUMIF('[3]Correpondance  PREPA MARG'!A:A,'Prépa marge'!T1700,'[3]Correpondance  PREPA MARG'!BO:BO),""))</f>
        <v/>
      </c>
      <c r="AA1700" t="str">
        <f>IF(U1700="","",IF(U1700="CA HT REEL",SUMIF('[3]Correpondance  PREPA MARG'!A:A,'Prépa marge'!T1700,'[3]Correpondance  PREPA MARG'!AB:AB),""))</f>
        <v/>
      </c>
      <c r="AB1700" t="str">
        <f>IF(U1700="","",IF(U1700="CAMV REEL",SUMIF('[3]Correpondance  PREPA MARG'!A:A,'Prépa marge'!T1700,'[3]Correpondance  PREPA MARG'!BB:BB),""))</f>
        <v/>
      </c>
      <c r="AC1700" t="str">
        <f>IF(U1700="","",IF(U1700="démarque connue (valeur)",SUMIF('[3]Correpondance  PREPA MARG'!A:A,'Prépa marge'!T1700,'[3]Correpondance  PREPA MARG'!DO:DO),""))</f>
        <v/>
      </c>
      <c r="AD1700" s="2" t="str">
        <f t="shared" si="952"/>
        <v/>
      </c>
      <c r="AF1700" t="s">
        <v>20</v>
      </c>
    </row>
    <row r="1701" spans="1:32">
      <c r="A1701" s="23"/>
      <c r="B1701" s="23"/>
      <c r="C1701" s="69" t="s">
        <v>5</v>
      </c>
      <c r="D1701" s="35"/>
      <c r="E1701" s="36"/>
      <c r="F1701" s="36"/>
      <c r="G1701" s="36"/>
      <c r="H1701" s="36"/>
      <c r="I1701" s="36"/>
      <c r="J1701" s="55"/>
      <c r="K1701" s="55"/>
      <c r="L1701" s="55"/>
      <c r="M1701" s="55"/>
      <c r="N1701" s="55"/>
      <c r="O1701" s="70"/>
      <c r="P1701" s="38">
        <f>SUM(D1701:O1701)</f>
        <v>0</v>
      </c>
      <c r="Q1701" s="23"/>
      <c r="R1701" s="39">
        <v>12076.829999999987</v>
      </c>
      <c r="S1701" s="23"/>
      <c r="T1701" s="23" t="str">
        <f>IF(COUNTIF('[3]Correpondance  PREPA MARG'!A:A,'Prépa marge'!C1701)=0,IF(U1700="démarque connue (valeur)","",T1700),'Prépa marge'!C1701)</f>
        <v>Gaz</v>
      </c>
      <c r="U1701" s="23" t="str">
        <f t="shared" si="954"/>
        <v>CA HT REEL</v>
      </c>
      <c r="V1701" t="str">
        <f>IF(U1701="","",IF(U1701="CA HT",SUMIF('[3]Correpondance  PREPA MARG'!A:A,'Prépa marge'!T1701,'[3]Correpondance  PREPA MARG'!CO:CO),""))</f>
        <v/>
      </c>
      <c r="W1701" t="str">
        <f t="shared" si="947"/>
        <v/>
      </c>
      <c r="X1701" t="str">
        <f>IF(U1701="","",IF(AND(U1701="Marge ABACO (valeur)",X1695=""),SUMIF('[3]Correpondance  PREPA MARG'!A:A,'Prépa marge'!T1701,'[3]Correpondance  PREPA MARG'!DB:DB),""))</f>
        <v/>
      </c>
      <c r="Y1701" t="str">
        <f>IF(U1701="","",IF(U1701="Frais accessoires",SUMIF('[3]Correpondance  PREPA MARG'!A:A,'Prépa marge'!T1701,'[3]Correpondance  PREPA MARG'!AO:AO),""))</f>
        <v/>
      </c>
      <c r="Z1701" t="str">
        <f>IF(U1701="","",IF(U1701="Cotisation Centrale",SUMIF('[3]Correpondance  PREPA MARG'!A:A,'Prépa marge'!T1701,'[3]Correpondance  PREPA MARG'!BO:BO),""))</f>
        <v/>
      </c>
      <c r="AA1701">
        <f ca="1">IF(U1701="","",IF(U1701="CA HT REEL",SUMIF('[3]Correpondance  PREPA MARG'!A:A,'Prépa marge'!T1701,'[3]Correpondance  PREPA MARG'!AB:AB),""))</f>
        <v>0</v>
      </c>
      <c r="AB1701" t="str">
        <f>IF(U1701="","",IF(U1701="CAMV REEL",SUMIF('[3]Correpondance  PREPA MARG'!A:A,'Prépa marge'!T1701,'[3]Correpondance  PREPA MARG'!BB:BB),""))</f>
        <v/>
      </c>
      <c r="AC1701" t="str">
        <f>IF(U1701="","",IF(U1701="démarque connue (valeur)",SUMIF('[3]Correpondance  PREPA MARG'!A:A,'Prépa marge'!T1701,'[3]Correpondance  PREPA MARG'!DO:DO),""))</f>
        <v/>
      </c>
      <c r="AD1701" s="2" t="str">
        <f t="shared" ca="1" si="952"/>
        <v/>
      </c>
      <c r="AF1701">
        <v>14635.25</v>
      </c>
    </row>
    <row r="1702" spans="1:32" ht="15.75" thickBot="1">
      <c r="A1702" s="23"/>
      <c r="B1702" s="23"/>
      <c r="C1702" s="58" t="s">
        <v>6</v>
      </c>
      <c r="D1702" s="41"/>
      <c r="E1702" s="42"/>
      <c r="F1702" s="42"/>
      <c r="G1702" s="42"/>
      <c r="H1702" s="42"/>
      <c r="I1702" s="42"/>
      <c r="J1702" s="71"/>
      <c r="K1702" s="71"/>
      <c r="L1702" s="71"/>
      <c r="M1702" s="71"/>
      <c r="N1702" s="71"/>
      <c r="O1702" s="72"/>
      <c r="P1702" s="56">
        <f>SUM(D1702:O1702)</f>
        <v>0</v>
      </c>
      <c r="Q1702" s="23"/>
      <c r="R1702" s="57">
        <v>5812.8899999999994</v>
      </c>
      <c r="S1702" s="23"/>
      <c r="T1702" s="23" t="str">
        <f>IF(COUNTIF('[3]Correpondance  PREPA MARG'!A:A,'Prépa marge'!C1702)=0,IF(U1701="démarque connue (valeur)","",T1701),'Prépa marge'!C1702)</f>
        <v>Gaz</v>
      </c>
      <c r="U1702" s="23" t="str">
        <f t="shared" si="954"/>
        <v>CAMV REEL</v>
      </c>
      <c r="V1702" t="str">
        <f>IF(U1702="","",IF(U1702="CA HT",SUMIF('[3]Correpondance  PREPA MARG'!A:A,'Prépa marge'!T1702,'[3]Correpondance  PREPA MARG'!CO:CO),""))</f>
        <v/>
      </c>
      <c r="W1702" t="str">
        <f t="shared" si="947"/>
        <v/>
      </c>
      <c r="X1702" t="str">
        <f>IF(U1702="","",IF(AND(U1702="Marge ABACO (valeur)",X1696=""),SUMIF('[3]Correpondance  PREPA MARG'!A:A,'Prépa marge'!T1702,'[3]Correpondance  PREPA MARG'!DB:DB),""))</f>
        <v/>
      </c>
      <c r="Y1702" t="str">
        <f>IF(U1702="","",IF(U1702="Frais accessoires",SUMIF('[3]Correpondance  PREPA MARG'!A:A,'Prépa marge'!T1702,'[3]Correpondance  PREPA MARG'!AO:AO),""))</f>
        <v/>
      </c>
      <c r="Z1702" t="str">
        <f>IF(U1702="","",IF(U1702="Cotisation Centrale",SUMIF('[3]Correpondance  PREPA MARG'!A:A,'Prépa marge'!T1702,'[3]Correpondance  PREPA MARG'!BO:BO),""))</f>
        <v/>
      </c>
      <c r="AA1702" t="str">
        <f>IF(U1702="","",IF(U1702="CA HT REEL",SUMIF('[3]Correpondance  PREPA MARG'!A:A,'Prépa marge'!T1702,'[3]Correpondance  PREPA MARG'!AB:AB),""))</f>
        <v/>
      </c>
      <c r="AB1702">
        <f ca="1">IF(U1702="","",IF(U1702="CAMV REEL",SUMIF('[3]Correpondance  PREPA MARG'!A:A,'Prépa marge'!T1702,'[3]Correpondance  PREPA MARG'!BB:BB),""))</f>
        <v>0</v>
      </c>
      <c r="AC1702" t="str">
        <f>IF(U1702="","",IF(U1702="démarque connue (valeur)",SUMIF('[3]Correpondance  PREPA MARG'!A:A,'Prépa marge'!T1702,'[3]Correpondance  PREPA MARG'!DO:DO),""))</f>
        <v/>
      </c>
      <c r="AD1702" s="2" t="str">
        <f t="shared" ca="1" si="952"/>
        <v/>
      </c>
      <c r="AF1702">
        <v>11405.34</v>
      </c>
    </row>
    <row r="1703" spans="1:32">
      <c r="A1703" s="23"/>
      <c r="B1703" s="23"/>
      <c r="C1703" s="59" t="s">
        <v>26</v>
      </c>
      <c r="D1703" s="73">
        <f t="shared" ref="D1703:L1703" si="967">D1701-D1702-D1693-D1694</f>
        <v>0</v>
      </c>
      <c r="E1703" s="73">
        <f t="shared" si="967"/>
        <v>0</v>
      </c>
      <c r="F1703" s="73">
        <f t="shared" si="967"/>
        <v>0</v>
      </c>
      <c r="G1703" s="73">
        <f t="shared" si="967"/>
        <v>0</v>
      </c>
      <c r="H1703" s="73">
        <f t="shared" si="967"/>
        <v>0</v>
      </c>
      <c r="I1703" s="73">
        <f t="shared" si="967"/>
        <v>0</v>
      </c>
      <c r="J1703" s="73">
        <f t="shared" si="967"/>
        <v>0</v>
      </c>
      <c r="K1703" s="73">
        <f t="shared" si="967"/>
        <v>0</v>
      </c>
      <c r="L1703" s="73">
        <f t="shared" si="967"/>
        <v>0</v>
      </c>
      <c r="M1703" s="73">
        <f>M1701-M1702-M1693-M1694</f>
        <v>0</v>
      </c>
      <c r="N1703" s="73">
        <f>N1701-N1702-N1693-N1694</f>
        <v>0</v>
      </c>
      <c r="O1703" s="73">
        <f>O1701-O1702-O1693-O1694</f>
        <v>0</v>
      </c>
      <c r="P1703" s="74">
        <f>SUM(D1703:O1703)</f>
        <v>0</v>
      </c>
      <c r="Q1703" s="23"/>
      <c r="R1703" s="57" t="s">
        <v>20</v>
      </c>
      <c r="S1703" s="23"/>
      <c r="T1703" s="23" t="str">
        <f>IF(COUNTIF('[3]Correpondance  PREPA MARG'!A:A,'Prépa marge'!C1703)=0,IF(U1702="démarque connue (valeur)","",T1702),'Prépa marge'!C1703)</f>
        <v>Gaz</v>
      </c>
      <c r="U1703" s="23" t="str">
        <f t="shared" si="954"/>
        <v/>
      </c>
      <c r="V1703" t="str">
        <f>IF(U1703="","",IF(U1703="CA HT",SUMIF('[3]Correpondance  PREPA MARG'!A:A,'Prépa marge'!T1703,'[3]Correpondance  PREPA MARG'!CO:CO),""))</f>
        <v/>
      </c>
      <c r="W1703" t="str">
        <f t="shared" si="947"/>
        <v/>
      </c>
      <c r="X1703" t="str">
        <f>IF(U1703="","",IF(AND(U1703="Marge ABACO (valeur)",X1697=""),SUMIF('[3]Correpondance  PREPA MARG'!A:A,'Prépa marge'!T1703,'[3]Correpondance  PREPA MARG'!DB:DB),""))</f>
        <v/>
      </c>
      <c r="Y1703" t="str">
        <f>IF(U1703="","",IF(U1703="Frais accessoires",SUMIF('[3]Correpondance  PREPA MARG'!A:A,'Prépa marge'!T1703,'[3]Correpondance  PREPA MARG'!AO:AO),""))</f>
        <v/>
      </c>
      <c r="Z1703" t="str">
        <f>IF(U1703="","",IF(U1703="Cotisation Centrale",SUMIF('[3]Correpondance  PREPA MARG'!A:A,'Prépa marge'!T1703,'[3]Correpondance  PREPA MARG'!BO:BO),""))</f>
        <v/>
      </c>
      <c r="AA1703" t="str">
        <f>IF(U1703="","",IF(U1703="CA HT REEL",SUMIF('[3]Correpondance  PREPA MARG'!A:A,'Prépa marge'!T1703,'[3]Correpondance  PREPA MARG'!AB:AB),""))</f>
        <v/>
      </c>
      <c r="AB1703" t="str">
        <f>IF(U1703="","",IF(U1703="CAMV REEL",SUMIF('[3]Correpondance  PREPA MARG'!A:A,'Prépa marge'!T1703,'[3]Correpondance  PREPA MARG'!BB:BB),""))</f>
        <v/>
      </c>
      <c r="AC1703" t="str">
        <f>IF(U1703="","",IF(U1703="démarque connue (valeur)",SUMIF('[3]Correpondance  PREPA MARG'!A:A,'Prépa marge'!T1703,'[3]Correpondance  PREPA MARG'!DO:DO),""))</f>
        <v/>
      </c>
      <c r="AD1703" s="2" t="str">
        <f t="shared" si="952"/>
        <v/>
      </c>
      <c r="AF1703" t="s">
        <v>20</v>
      </c>
    </row>
    <row r="1704" spans="1:32">
      <c r="A1704" s="23"/>
      <c r="B1704" s="23"/>
      <c r="C1704" s="50" t="s">
        <v>27</v>
      </c>
      <c r="D1704" s="67">
        <f t="shared" ref="D1704:L1704" si="968">IF(D1726="ABACO","     néant",IF(D1689=0,0,D1703/D1701))</f>
        <v>0</v>
      </c>
      <c r="E1704" s="67">
        <f t="shared" si="968"/>
        <v>0</v>
      </c>
      <c r="F1704" s="67">
        <f t="shared" si="968"/>
        <v>0</v>
      </c>
      <c r="G1704" s="67">
        <f t="shared" si="968"/>
        <v>0</v>
      </c>
      <c r="H1704" s="67">
        <f t="shared" si="968"/>
        <v>0</v>
      </c>
      <c r="I1704" s="67">
        <f t="shared" si="968"/>
        <v>0</v>
      </c>
      <c r="J1704" s="67" t="str">
        <f t="shared" si="968"/>
        <v xml:space="preserve">     néant</v>
      </c>
      <c r="K1704" s="67">
        <f t="shared" si="968"/>
        <v>0</v>
      </c>
      <c r="L1704" s="67">
        <f t="shared" si="968"/>
        <v>0</v>
      </c>
      <c r="M1704" s="67">
        <f>IF(M1726="ABACO","     néant",IF(M1689=0,0,M1703/M1701))</f>
        <v>0</v>
      </c>
      <c r="N1704" s="67" t="str">
        <f>IF(N1726="ABACO","     néant",IF(N1689=0,0,N1703/N1701))</f>
        <v xml:space="preserve">     néant</v>
      </c>
      <c r="O1704" s="67">
        <f>IF(O1726="ABACO","     néant",IF(O1689=0,0,O1703/O1701))</f>
        <v>0</v>
      </c>
      <c r="P1704" s="67">
        <f>IF(P1726="ABACO","     néant",IF(P1689=0,0,P1703/P1701))</f>
        <v>0</v>
      </c>
      <c r="Q1704" s="23"/>
      <c r="R1704" s="68" t="s">
        <v>20</v>
      </c>
      <c r="S1704" s="23"/>
      <c r="T1704" s="23" t="str">
        <f>IF(COUNTIF('[3]Correpondance  PREPA MARG'!A:A,'Prépa marge'!C1704)=0,IF(U1703="démarque connue (valeur)","",T1703),'Prépa marge'!C1704)</f>
        <v>Gaz</v>
      </c>
      <c r="U1704" s="23" t="str">
        <f t="shared" si="954"/>
        <v/>
      </c>
      <c r="V1704" t="str">
        <f>IF(U1704="","",IF(U1704="CA HT",SUMIF('[3]Correpondance  PREPA MARG'!A:A,'Prépa marge'!T1704,'[3]Correpondance  PREPA MARG'!CO:CO),""))</f>
        <v/>
      </c>
      <c r="W1704" t="str">
        <f t="shared" si="947"/>
        <v/>
      </c>
      <c r="X1704" t="str">
        <f>IF(U1704="","",IF(AND(U1704="Marge ABACO (valeur)",X1698=""),SUMIF('[3]Correpondance  PREPA MARG'!A:A,'Prépa marge'!T1704,'[3]Correpondance  PREPA MARG'!DB:DB),""))</f>
        <v/>
      </c>
      <c r="Y1704" t="str">
        <f>IF(U1704="","",IF(U1704="Frais accessoires",SUMIF('[3]Correpondance  PREPA MARG'!A:A,'Prépa marge'!T1704,'[3]Correpondance  PREPA MARG'!AO:AO),""))</f>
        <v/>
      </c>
      <c r="Z1704" t="str">
        <f>IF(U1704="","",IF(U1704="Cotisation Centrale",SUMIF('[3]Correpondance  PREPA MARG'!A:A,'Prépa marge'!T1704,'[3]Correpondance  PREPA MARG'!BO:BO),""))</f>
        <v/>
      </c>
      <c r="AA1704" t="str">
        <f>IF(U1704="","",IF(U1704="CA HT REEL",SUMIF('[3]Correpondance  PREPA MARG'!A:A,'Prépa marge'!T1704,'[3]Correpondance  PREPA MARG'!AB:AB),""))</f>
        <v/>
      </c>
      <c r="AB1704" t="str">
        <f>IF(U1704="","",IF(U1704="CAMV REEL",SUMIF('[3]Correpondance  PREPA MARG'!A:A,'Prépa marge'!T1704,'[3]Correpondance  PREPA MARG'!BB:BB),""))</f>
        <v/>
      </c>
      <c r="AC1704" t="str">
        <f>IF(U1704="","",IF(U1704="démarque connue (valeur)",SUMIF('[3]Correpondance  PREPA MARG'!A:A,'Prépa marge'!T1704,'[3]Correpondance  PREPA MARG'!DO:DO),""))</f>
        <v/>
      </c>
      <c r="AD1704" s="2" t="str">
        <f t="shared" si="952"/>
        <v/>
      </c>
      <c r="AF1704" t="s">
        <v>20</v>
      </c>
    </row>
    <row r="1705" spans="1:32">
      <c r="A1705" s="23"/>
      <c r="B1705" s="23"/>
      <c r="C1705" s="23"/>
      <c r="D1705" s="23"/>
      <c r="E1705" s="23"/>
      <c r="F1705" s="23"/>
      <c r="G1705" s="23"/>
      <c r="H1705" s="23"/>
      <c r="I1705" s="23"/>
      <c r="J1705" s="23"/>
      <c r="K1705" s="23"/>
      <c r="L1705" s="23"/>
      <c r="M1705" s="23"/>
      <c r="N1705" s="23"/>
      <c r="O1705" s="23"/>
      <c r="P1705" s="23"/>
      <c r="Q1705" s="23"/>
      <c r="R1705" s="29" t="s">
        <v>20</v>
      </c>
      <c r="S1705" s="23"/>
      <c r="T1705" s="23" t="str">
        <f>IF(COUNTIF('[3]Correpondance  PREPA MARG'!A:A,'Prépa marge'!C1705)=0,IF(U1704="démarque connue (valeur)","",T1704),'Prépa marge'!C1705)</f>
        <v>Gaz</v>
      </c>
      <c r="U1705" s="23" t="str">
        <f t="shared" si="954"/>
        <v/>
      </c>
      <c r="V1705" t="str">
        <f>IF(U1705="","",IF(U1705="CA HT",SUMIF('[3]Correpondance  PREPA MARG'!A:A,'Prépa marge'!T1705,'[3]Correpondance  PREPA MARG'!CO:CO),""))</f>
        <v/>
      </c>
      <c r="W1705" t="str">
        <f t="shared" si="947"/>
        <v/>
      </c>
      <c r="X1705" t="str">
        <f>IF(U1705="","",IF(AND(U1705="Marge ABACO (valeur)",X1699=""),SUMIF('[3]Correpondance  PREPA MARG'!A:A,'Prépa marge'!T1705,'[3]Correpondance  PREPA MARG'!DB:DB),""))</f>
        <v/>
      </c>
      <c r="Y1705" t="str">
        <f>IF(U1705="","",IF(U1705="Frais accessoires",SUMIF('[3]Correpondance  PREPA MARG'!A:A,'Prépa marge'!T1705,'[3]Correpondance  PREPA MARG'!AO:AO),""))</f>
        <v/>
      </c>
      <c r="Z1705" t="str">
        <f>IF(U1705="","",IF(U1705="Cotisation Centrale",SUMIF('[3]Correpondance  PREPA MARG'!A:A,'Prépa marge'!T1705,'[3]Correpondance  PREPA MARG'!BO:BO),""))</f>
        <v/>
      </c>
      <c r="AA1705" t="str">
        <f>IF(U1705="","",IF(U1705="CA HT REEL",SUMIF('[3]Correpondance  PREPA MARG'!A:A,'Prépa marge'!T1705,'[3]Correpondance  PREPA MARG'!AB:AB),""))</f>
        <v/>
      </c>
      <c r="AB1705" t="str">
        <f>IF(U1705="","",IF(U1705="CAMV REEL",SUMIF('[3]Correpondance  PREPA MARG'!A:A,'Prépa marge'!T1705,'[3]Correpondance  PREPA MARG'!BB:BB),""))</f>
        <v/>
      </c>
      <c r="AC1705" t="str">
        <f>IF(U1705="","",IF(U1705="démarque connue (valeur)",SUMIF('[3]Correpondance  PREPA MARG'!A:A,'Prépa marge'!T1705,'[3]Correpondance  PREPA MARG'!DO:DO),""))</f>
        <v/>
      </c>
      <c r="AD1705" s="2" t="str">
        <f t="shared" si="952"/>
        <v/>
      </c>
      <c r="AF1705" t="s">
        <v>20</v>
      </c>
    </row>
    <row r="1706" spans="1:32">
      <c r="A1706" s="23"/>
      <c r="B1706" s="23"/>
      <c r="C1706" s="75" t="s">
        <v>28</v>
      </c>
      <c r="D1706" s="76">
        <f t="shared" ref="D1706:L1706" si="969">IF(D1726="ABACO","       NA",D1698-D1704)</f>
        <v>0</v>
      </c>
      <c r="E1706" s="76">
        <f t="shared" si="969"/>
        <v>0</v>
      </c>
      <c r="F1706" s="76">
        <f t="shared" si="969"/>
        <v>0</v>
      </c>
      <c r="G1706" s="76">
        <f t="shared" si="969"/>
        <v>0</v>
      </c>
      <c r="H1706" s="76">
        <f t="shared" si="969"/>
        <v>0</v>
      </c>
      <c r="I1706" s="76">
        <f t="shared" si="969"/>
        <v>0</v>
      </c>
      <c r="J1706" s="76" t="str">
        <f t="shared" si="969"/>
        <v xml:space="preserve">       NA</v>
      </c>
      <c r="K1706" s="76">
        <f t="shared" si="969"/>
        <v>0</v>
      </c>
      <c r="L1706" s="76">
        <f t="shared" si="969"/>
        <v>0</v>
      </c>
      <c r="M1706" s="76">
        <f>IF(M1726="ABACO","       NA",M1698-M1704)</f>
        <v>0</v>
      </c>
      <c r="N1706" s="76" t="str">
        <f>IF(N1726="ABACO","       NA",N1698-N1704)</f>
        <v xml:space="preserve">       NA</v>
      </c>
      <c r="O1706" s="76">
        <f>IF(O1726="ABACO","       NA",O1698-O1704)</f>
        <v>0</v>
      </c>
      <c r="P1706" s="76">
        <f>IF(P1726="ABACO","       NA",P1698-P1704)</f>
        <v>0</v>
      </c>
      <c r="Q1706" s="23"/>
      <c r="R1706" s="77" t="s">
        <v>20</v>
      </c>
      <c r="S1706" s="23"/>
      <c r="T1706" s="23" t="str">
        <f>IF(COUNTIF('[3]Correpondance  PREPA MARG'!A:A,'Prépa marge'!C1706)=0,IF(U1705="démarque connue (valeur)","",T1705),'Prépa marge'!C1706)</f>
        <v>Gaz</v>
      </c>
      <c r="U1706" s="23" t="str">
        <f t="shared" si="954"/>
        <v/>
      </c>
      <c r="V1706" t="str">
        <f>IF(U1706="","",IF(U1706="CA HT",SUMIF('[3]Correpondance  PREPA MARG'!A:A,'Prépa marge'!T1706,'[3]Correpondance  PREPA MARG'!CO:CO),""))</f>
        <v/>
      </c>
      <c r="W1706" t="str">
        <f t="shared" si="947"/>
        <v/>
      </c>
      <c r="X1706" t="str">
        <f>IF(U1706="","",IF(AND(U1706="Marge ABACO (valeur)",X1700=""),SUMIF('[3]Correpondance  PREPA MARG'!A:A,'Prépa marge'!T1706,'[3]Correpondance  PREPA MARG'!DB:DB),""))</f>
        <v/>
      </c>
      <c r="Y1706" t="str">
        <f>IF(U1706="","",IF(U1706="Frais accessoires",SUMIF('[3]Correpondance  PREPA MARG'!A:A,'Prépa marge'!T1706,'[3]Correpondance  PREPA MARG'!AO:AO),""))</f>
        <v/>
      </c>
      <c r="Z1706" t="str">
        <f>IF(U1706="","",IF(U1706="Cotisation Centrale",SUMIF('[3]Correpondance  PREPA MARG'!A:A,'Prépa marge'!T1706,'[3]Correpondance  PREPA MARG'!BO:BO),""))</f>
        <v/>
      </c>
      <c r="AA1706" t="str">
        <f>IF(U1706="","",IF(U1706="CA HT REEL",SUMIF('[3]Correpondance  PREPA MARG'!A:A,'Prépa marge'!T1706,'[3]Correpondance  PREPA MARG'!AB:AB),""))</f>
        <v/>
      </c>
      <c r="AB1706" t="str">
        <f>IF(U1706="","",IF(U1706="CAMV REEL",SUMIF('[3]Correpondance  PREPA MARG'!A:A,'Prépa marge'!T1706,'[3]Correpondance  PREPA MARG'!BB:BB),""))</f>
        <v/>
      </c>
      <c r="AC1706" t="str">
        <f>IF(U1706="","",IF(U1706="démarque connue (valeur)",SUMIF('[3]Correpondance  PREPA MARG'!A:A,'Prépa marge'!T1706,'[3]Correpondance  PREPA MARG'!DO:DO),""))</f>
        <v/>
      </c>
      <c r="AD1706" s="2" t="str">
        <f t="shared" si="952"/>
        <v/>
      </c>
      <c r="AF1706" t="s">
        <v>20</v>
      </c>
    </row>
    <row r="1707" spans="1:32">
      <c r="A1707" s="23"/>
      <c r="B1707" s="23"/>
      <c r="C1707" s="23"/>
      <c r="D1707" s="23"/>
      <c r="E1707" s="23"/>
      <c r="F1707" s="23"/>
      <c r="G1707" s="23"/>
      <c r="H1707" s="23"/>
      <c r="I1707" s="23"/>
      <c r="J1707" s="23"/>
      <c r="K1707" s="23"/>
      <c r="L1707" s="23"/>
      <c r="M1707" s="23"/>
      <c r="N1707" s="23"/>
      <c r="O1707" s="23"/>
      <c r="P1707" s="23"/>
      <c r="Q1707" s="23"/>
      <c r="R1707" s="29" t="s">
        <v>20</v>
      </c>
      <c r="S1707" s="23"/>
      <c r="T1707" s="23" t="str">
        <f>IF(COUNTIF('[3]Correpondance  PREPA MARG'!A:A,'Prépa marge'!C1707)=0,IF(U1706="démarque connue (valeur)","",T1706),'Prépa marge'!C1707)</f>
        <v>Gaz</v>
      </c>
      <c r="U1707" s="23" t="str">
        <f t="shared" si="954"/>
        <v/>
      </c>
      <c r="V1707" t="str">
        <f>IF(U1707="","",IF(U1707="CA HT",SUMIF('[3]Correpondance  PREPA MARG'!A:A,'Prépa marge'!T1707,'[3]Correpondance  PREPA MARG'!CO:CO),""))</f>
        <v/>
      </c>
      <c r="W1707" t="str">
        <f t="shared" si="947"/>
        <v/>
      </c>
      <c r="X1707" t="str">
        <f>IF(U1707="","",IF(AND(U1707="Marge ABACO (valeur)",X1701=""),SUMIF('[3]Correpondance  PREPA MARG'!A:A,'Prépa marge'!T1707,'[3]Correpondance  PREPA MARG'!DB:DB),""))</f>
        <v/>
      </c>
      <c r="Y1707" t="str">
        <f>IF(U1707="","",IF(U1707="Frais accessoires",SUMIF('[3]Correpondance  PREPA MARG'!A:A,'Prépa marge'!T1707,'[3]Correpondance  PREPA MARG'!AO:AO),""))</f>
        <v/>
      </c>
      <c r="Z1707" t="str">
        <f>IF(U1707="","",IF(U1707="Cotisation Centrale",SUMIF('[3]Correpondance  PREPA MARG'!A:A,'Prépa marge'!T1707,'[3]Correpondance  PREPA MARG'!BO:BO),""))</f>
        <v/>
      </c>
      <c r="AA1707" t="str">
        <f>IF(U1707="","",IF(U1707="CA HT REEL",SUMIF('[3]Correpondance  PREPA MARG'!A:A,'Prépa marge'!T1707,'[3]Correpondance  PREPA MARG'!AB:AB),""))</f>
        <v/>
      </c>
      <c r="AB1707" t="str">
        <f>IF(U1707="","",IF(U1707="CAMV REEL",SUMIF('[3]Correpondance  PREPA MARG'!A:A,'Prépa marge'!T1707,'[3]Correpondance  PREPA MARG'!BB:BB),""))</f>
        <v/>
      </c>
      <c r="AC1707" t="str">
        <f>IF(U1707="","",IF(U1707="démarque connue (valeur)",SUMIF('[3]Correpondance  PREPA MARG'!A:A,'Prépa marge'!T1707,'[3]Correpondance  PREPA MARG'!DO:DO),""))</f>
        <v/>
      </c>
      <c r="AD1707" s="2" t="str">
        <f t="shared" si="952"/>
        <v/>
      </c>
      <c r="AF1707" t="s">
        <v>20</v>
      </c>
    </row>
    <row r="1708" spans="1:32" ht="15.75" thickBot="1">
      <c r="A1708" s="23"/>
      <c r="B1708" s="23"/>
      <c r="C1708" s="30" t="s">
        <v>29</v>
      </c>
      <c r="D1708" s="31"/>
      <c r="E1708" s="31"/>
      <c r="F1708" s="31"/>
      <c r="G1708" s="31"/>
      <c r="H1708" s="31"/>
      <c r="I1708" s="31"/>
      <c r="J1708" s="31"/>
      <c r="K1708" s="31"/>
      <c r="L1708" s="31"/>
      <c r="M1708" s="31"/>
      <c r="N1708" s="31"/>
      <c r="O1708" s="31"/>
      <c r="P1708" s="32"/>
      <c r="Q1708" s="23"/>
      <c r="R1708" s="33" t="s">
        <v>20</v>
      </c>
      <c r="S1708" s="23"/>
      <c r="T1708" s="23" t="str">
        <f>IF(COUNTIF('[3]Correpondance  PREPA MARG'!A:A,'Prépa marge'!C1708)=0,IF(U1707="démarque connue (valeur)","",T1707),'Prépa marge'!C1708)</f>
        <v>Gaz</v>
      </c>
      <c r="U1708" s="23" t="str">
        <f t="shared" si="954"/>
        <v/>
      </c>
      <c r="V1708" t="str">
        <f>IF(U1708="","",IF(U1708="CA HT",SUMIF('[3]Correpondance  PREPA MARG'!A:A,'Prépa marge'!T1708,'[3]Correpondance  PREPA MARG'!CO:CO),""))</f>
        <v/>
      </c>
      <c r="W1708" t="str">
        <f t="shared" si="947"/>
        <v/>
      </c>
      <c r="X1708" t="str">
        <f>IF(U1708="","",IF(AND(U1708="Marge ABACO (valeur)",X1702=""),SUMIF('[3]Correpondance  PREPA MARG'!A:A,'Prépa marge'!T1708,'[3]Correpondance  PREPA MARG'!DB:DB),""))</f>
        <v/>
      </c>
      <c r="Y1708" t="str">
        <f>IF(U1708="","",IF(U1708="Frais accessoires",SUMIF('[3]Correpondance  PREPA MARG'!A:A,'Prépa marge'!T1708,'[3]Correpondance  PREPA MARG'!AO:AO),""))</f>
        <v/>
      </c>
      <c r="Z1708" t="str">
        <f>IF(U1708="","",IF(U1708="Cotisation Centrale",SUMIF('[3]Correpondance  PREPA MARG'!A:A,'Prépa marge'!T1708,'[3]Correpondance  PREPA MARG'!BO:BO),""))</f>
        <v/>
      </c>
      <c r="AA1708" t="str">
        <f>IF(U1708="","",IF(U1708="CA HT REEL",SUMIF('[3]Correpondance  PREPA MARG'!A:A,'Prépa marge'!T1708,'[3]Correpondance  PREPA MARG'!AB:AB),""))</f>
        <v/>
      </c>
      <c r="AB1708" t="str">
        <f>IF(U1708="","",IF(U1708="CAMV REEL",SUMIF('[3]Correpondance  PREPA MARG'!A:A,'Prépa marge'!T1708,'[3]Correpondance  PREPA MARG'!BB:BB),""))</f>
        <v/>
      </c>
      <c r="AC1708" t="str">
        <f>IF(U1708="","",IF(U1708="démarque connue (valeur)",SUMIF('[3]Correpondance  PREPA MARG'!A:A,'Prépa marge'!T1708,'[3]Correpondance  PREPA MARG'!DO:DO),""))</f>
        <v/>
      </c>
      <c r="AD1708" s="2" t="str">
        <f t="shared" si="952"/>
        <v/>
      </c>
      <c r="AF1708" t="s">
        <v>20</v>
      </c>
    </row>
    <row r="1709" spans="1:32" ht="15.75" thickBot="1">
      <c r="A1709" s="23"/>
      <c r="B1709" s="23"/>
      <c r="C1709" s="54" t="s">
        <v>7</v>
      </c>
      <c r="D1709" s="78"/>
      <c r="E1709" s="79"/>
      <c r="F1709" s="79"/>
      <c r="G1709" s="79"/>
      <c r="H1709" s="79"/>
      <c r="I1709" s="79"/>
      <c r="J1709" s="79"/>
      <c r="K1709" s="79"/>
      <c r="L1709" s="79"/>
      <c r="M1709" s="79"/>
      <c r="N1709" s="79"/>
      <c r="O1709" s="80"/>
      <c r="P1709" s="44">
        <f>SUM(D1709:O1709)</f>
        <v>0</v>
      </c>
      <c r="Q1709" s="23"/>
      <c r="R1709" s="45" t="s">
        <v>20</v>
      </c>
      <c r="S1709" s="23"/>
      <c r="T1709" s="23" t="str">
        <f>IF(COUNTIF('[3]Correpondance  PREPA MARG'!A:A,'Prépa marge'!C1709)=0,IF(U1708="démarque connue (valeur)","",T1708),'Prépa marge'!C1709)</f>
        <v>Gaz</v>
      </c>
      <c r="U1709" s="23" t="str">
        <f t="shared" si="954"/>
        <v>démarque connue (valeur)</v>
      </c>
      <c r="V1709" t="str">
        <f>IF(U1709="","",IF(U1709="CA HT",SUMIF('[3]Correpondance  PREPA MARG'!A:A,'Prépa marge'!T1709,'[3]Correpondance  PREPA MARG'!CO:CO),""))</f>
        <v/>
      </c>
      <c r="W1709" t="str">
        <f t="shared" si="947"/>
        <v/>
      </c>
      <c r="X1709" t="str">
        <f>IF(U1709="","",IF(AND(U1709="Marge ABACO (valeur)",X1703=""),SUMIF('[3]Correpondance  PREPA MARG'!A:A,'Prépa marge'!T1709,'[3]Correpondance  PREPA MARG'!DB:DB),""))</f>
        <v/>
      </c>
      <c r="Y1709" t="str">
        <f>IF(U1709="","",IF(U1709="Frais accessoires",SUMIF('[3]Correpondance  PREPA MARG'!A:A,'Prépa marge'!T1709,'[3]Correpondance  PREPA MARG'!AO:AO),""))</f>
        <v/>
      </c>
      <c r="Z1709" t="str">
        <f>IF(U1709="","",IF(U1709="Cotisation Centrale",SUMIF('[3]Correpondance  PREPA MARG'!A:A,'Prépa marge'!T1709,'[3]Correpondance  PREPA MARG'!BO:BO),""))</f>
        <v/>
      </c>
      <c r="AA1709" t="str">
        <f>IF(U1709="","",IF(U1709="CA HT REEL",SUMIF('[3]Correpondance  PREPA MARG'!A:A,'Prépa marge'!T1709,'[3]Correpondance  PREPA MARG'!AB:AB),""))</f>
        <v/>
      </c>
      <c r="AB1709" t="str">
        <f>IF(U1709="","",IF(U1709="CAMV REEL",SUMIF('[3]Correpondance  PREPA MARG'!A:A,'Prépa marge'!T1709,'[3]Correpondance  PREPA MARG'!BB:BB),""))</f>
        <v/>
      </c>
      <c r="AC1709">
        <f ca="1">IF(U1709="","",IF(U1709="démarque connue (valeur)",SUMIF('[3]Correpondance  PREPA MARG'!A:A,'Prépa marge'!T1709,'[3]Correpondance  PREPA MARG'!DO:DO),""))</f>
        <v>0</v>
      </c>
      <c r="AD1709" s="2" t="str">
        <f t="shared" ca="1" si="952"/>
        <v/>
      </c>
      <c r="AF1709" t="s">
        <v>20</v>
      </c>
    </row>
    <row r="1710" spans="1:32" ht="15.75" thickBot="1">
      <c r="A1710" s="23"/>
      <c r="B1710" s="23"/>
      <c r="C1710" s="59" t="s">
        <v>30</v>
      </c>
      <c r="D1710" s="81">
        <f t="shared" ref="D1710:L1710" si="970">IF(D1701=0,0,D1709/D1701)</f>
        <v>0</v>
      </c>
      <c r="E1710" s="81">
        <f t="shared" si="970"/>
        <v>0</v>
      </c>
      <c r="F1710" s="81">
        <f t="shared" si="970"/>
        <v>0</v>
      </c>
      <c r="G1710" s="81">
        <f t="shared" si="970"/>
        <v>0</v>
      </c>
      <c r="H1710" s="81">
        <f t="shared" si="970"/>
        <v>0</v>
      </c>
      <c r="I1710" s="81">
        <f t="shared" si="970"/>
        <v>0</v>
      </c>
      <c r="J1710" s="81">
        <f t="shared" si="970"/>
        <v>0</v>
      </c>
      <c r="K1710" s="81">
        <f t="shared" si="970"/>
        <v>0</v>
      </c>
      <c r="L1710" s="81">
        <f t="shared" si="970"/>
        <v>0</v>
      </c>
      <c r="M1710" s="81">
        <f>IF(M1701=0,0,M1709/M1701)</f>
        <v>0</v>
      </c>
      <c r="N1710" s="81">
        <f>IF(N1701=0,0,N1709/N1701)</f>
        <v>0</v>
      </c>
      <c r="O1710" s="81">
        <f>IF(O1701=0,0,O1709/O1701)</f>
        <v>0</v>
      </c>
      <c r="P1710" s="82">
        <f>IF(P1701=0,0,P1709/P1701)</f>
        <v>0</v>
      </c>
      <c r="Q1710" s="23"/>
      <c r="R1710" s="83" t="s">
        <v>20</v>
      </c>
      <c r="S1710" s="23"/>
      <c r="T1710" s="23" t="str">
        <f>IF(COUNTIF('[3]Correpondance  PREPA MARG'!A:A,'Prépa marge'!C1710)=0,IF(U1709="démarque connue (valeur)","",T1709),'Prépa marge'!C1710)</f>
        <v/>
      </c>
      <c r="U1710" s="23" t="str">
        <f t="shared" si="954"/>
        <v/>
      </c>
      <c r="V1710" t="str">
        <f>IF(U1710="","",IF(U1710="CA HT",SUMIF('[3]Correpondance  PREPA MARG'!A:A,'Prépa marge'!T1710,'[3]Correpondance  PREPA MARG'!CO:CO),""))</f>
        <v/>
      </c>
      <c r="W1710" t="str">
        <f t="shared" si="947"/>
        <v/>
      </c>
      <c r="X1710" t="str">
        <f>IF(U1710="","",IF(AND(U1710="Marge ABACO (valeur)",X1704=""),SUMIF('[3]Correpondance  PREPA MARG'!A:A,'Prépa marge'!T1710,'[3]Correpondance  PREPA MARG'!DB:DB),""))</f>
        <v/>
      </c>
      <c r="Y1710" t="str">
        <f>IF(U1710="","",IF(U1710="Frais accessoires",SUMIF('[3]Correpondance  PREPA MARG'!A:A,'Prépa marge'!T1710,'[3]Correpondance  PREPA MARG'!AO:AO),""))</f>
        <v/>
      </c>
      <c r="Z1710" t="str">
        <f>IF(U1710="","",IF(U1710="Cotisation Centrale",SUMIF('[3]Correpondance  PREPA MARG'!A:A,'Prépa marge'!T1710,'[3]Correpondance  PREPA MARG'!BO:BO),""))</f>
        <v/>
      </c>
      <c r="AA1710" t="str">
        <f>IF(U1710="","",IF(U1710="CA HT REEL",SUMIF('[3]Correpondance  PREPA MARG'!A:A,'Prépa marge'!T1710,'[3]Correpondance  PREPA MARG'!AB:AB),""))</f>
        <v/>
      </c>
      <c r="AB1710" t="str">
        <f>IF(U1710="","",IF(U1710="CAMV REEL",SUMIF('[3]Correpondance  PREPA MARG'!A:A,'Prépa marge'!T1710,'[3]Correpondance  PREPA MARG'!BB:BB),""))</f>
        <v/>
      </c>
      <c r="AC1710" t="str">
        <f>IF(U1710="","",IF(U1710="démarque connue (valeur)",SUMIF('[3]Correpondance  PREPA MARG'!A:A,'Prépa marge'!T1710,'[3]Correpondance  PREPA MARG'!DO:DO),""))</f>
        <v/>
      </c>
      <c r="AD1710" s="2" t="str">
        <f t="shared" si="952"/>
        <v/>
      </c>
      <c r="AF1710" t="s">
        <v>20</v>
      </c>
    </row>
    <row r="1711" spans="1:32" ht="15.75" thickBot="1">
      <c r="A1711" s="23"/>
      <c r="B1711" s="23"/>
      <c r="C1711" s="84" t="s">
        <v>31</v>
      </c>
      <c r="D1711" s="85"/>
      <c r="E1711" s="86"/>
      <c r="F1711" s="86"/>
      <c r="G1711" s="86"/>
      <c r="H1711" s="86"/>
      <c r="I1711" s="86"/>
      <c r="J1711" s="86"/>
      <c r="K1711" s="86"/>
      <c r="L1711" s="86"/>
      <c r="M1711" s="86"/>
      <c r="N1711" s="86"/>
      <c r="O1711" s="87"/>
      <c r="P1711" s="88">
        <f>IF(P1701&lt;&gt;0,P1712/P1701,0)</f>
        <v>0</v>
      </c>
      <c r="Q1711" s="23"/>
      <c r="R1711" s="83" t="s">
        <v>20</v>
      </c>
      <c r="S1711" s="23"/>
      <c r="T1711" s="23" t="str">
        <f>IF(COUNTIF('[3]Correpondance  PREPA MARG'!A:A,'Prépa marge'!C1711)=0,IF(U1710="démarque connue (valeur)","",T1710),'Prépa marge'!C1711)</f>
        <v/>
      </c>
      <c r="U1711" s="23" t="str">
        <f t="shared" si="954"/>
        <v/>
      </c>
      <c r="V1711" t="str">
        <f>IF(U1711="","",IF(U1711="CA HT",SUMIF('[3]Correpondance  PREPA MARG'!A:A,'Prépa marge'!T1711,'[3]Correpondance  PREPA MARG'!CO:CO),""))</f>
        <v/>
      </c>
      <c r="W1711" t="str">
        <f t="shared" si="947"/>
        <v/>
      </c>
      <c r="X1711" t="str">
        <f>IF(U1711="","",IF(AND(U1711="Marge ABACO (valeur)",X1705=""),SUMIF('[3]Correpondance  PREPA MARG'!A:A,'Prépa marge'!T1711,'[3]Correpondance  PREPA MARG'!DB:DB),""))</f>
        <v/>
      </c>
      <c r="Y1711" t="str">
        <f>IF(U1711="","",IF(U1711="Frais accessoires",SUMIF('[3]Correpondance  PREPA MARG'!A:A,'Prépa marge'!T1711,'[3]Correpondance  PREPA MARG'!AO:AO),""))</f>
        <v/>
      </c>
      <c r="Z1711" t="str">
        <f>IF(U1711="","",IF(U1711="Cotisation Centrale",SUMIF('[3]Correpondance  PREPA MARG'!A:A,'Prépa marge'!T1711,'[3]Correpondance  PREPA MARG'!BO:BO),""))</f>
        <v/>
      </c>
      <c r="AA1711" t="str">
        <f>IF(U1711="","",IF(U1711="CA HT REEL",SUMIF('[3]Correpondance  PREPA MARG'!A:A,'Prépa marge'!T1711,'[3]Correpondance  PREPA MARG'!AB:AB),""))</f>
        <v/>
      </c>
      <c r="AB1711" t="str">
        <f>IF(U1711="","",IF(U1711="CAMV REEL",SUMIF('[3]Correpondance  PREPA MARG'!A:A,'Prépa marge'!T1711,'[3]Correpondance  PREPA MARG'!BB:BB),""))</f>
        <v/>
      </c>
      <c r="AC1711" t="str">
        <f>IF(U1711="","",IF(U1711="démarque connue (valeur)",SUMIF('[3]Correpondance  PREPA MARG'!A:A,'Prépa marge'!T1711,'[3]Correpondance  PREPA MARG'!DO:DO),""))</f>
        <v/>
      </c>
      <c r="AD1711" s="2" t="str">
        <f t="shared" si="952"/>
        <v/>
      </c>
      <c r="AF1711" t="s">
        <v>20</v>
      </c>
    </row>
    <row r="1712" spans="1:32" ht="15.75" thickBot="1">
      <c r="A1712" s="23"/>
      <c r="B1712" s="23"/>
      <c r="C1712" s="89" t="s">
        <v>32</v>
      </c>
      <c r="D1712" s="47">
        <f t="shared" ref="D1712:L1712" si="971">D1701*D1711</f>
        <v>0</v>
      </c>
      <c r="E1712" s="47">
        <f t="shared" si="971"/>
        <v>0</v>
      </c>
      <c r="F1712" s="47">
        <f t="shared" si="971"/>
        <v>0</v>
      </c>
      <c r="G1712" s="47">
        <f t="shared" si="971"/>
        <v>0</v>
      </c>
      <c r="H1712" s="47">
        <f t="shared" si="971"/>
        <v>0</v>
      </c>
      <c r="I1712" s="47">
        <f t="shared" si="971"/>
        <v>0</v>
      </c>
      <c r="J1712" s="47">
        <f t="shared" si="971"/>
        <v>0</v>
      </c>
      <c r="K1712" s="47">
        <f t="shared" si="971"/>
        <v>0</v>
      </c>
      <c r="L1712" s="47">
        <f t="shared" si="971"/>
        <v>0</v>
      </c>
      <c r="M1712" s="47">
        <f>M1701*M1711</f>
        <v>0</v>
      </c>
      <c r="N1712" s="47">
        <f>N1701*N1711</f>
        <v>0</v>
      </c>
      <c r="O1712" s="47">
        <f>O1701*O1711</f>
        <v>0</v>
      </c>
      <c r="P1712" s="90">
        <f>SUM(D1712:O1712)</f>
        <v>0</v>
      </c>
      <c r="Q1712" s="23"/>
      <c r="R1712" s="91" t="s">
        <v>20</v>
      </c>
      <c r="S1712" s="92"/>
      <c r="T1712" s="23" t="str">
        <f>IF(COUNTIF('[3]Correpondance  PREPA MARG'!A:A,'Prépa marge'!C1712)=0,IF(U1711="démarque connue (valeur)","",T1711),'Prépa marge'!C1712)</f>
        <v/>
      </c>
      <c r="U1712" s="23" t="str">
        <f t="shared" si="954"/>
        <v/>
      </c>
      <c r="V1712" t="str">
        <f>IF(U1712="","",IF(U1712="CA HT",SUMIF('[3]Correpondance  PREPA MARG'!A:A,'Prépa marge'!T1712,'[3]Correpondance  PREPA MARG'!CO:CO),""))</f>
        <v/>
      </c>
      <c r="W1712" t="str">
        <f t="shared" si="947"/>
        <v/>
      </c>
      <c r="X1712" t="str">
        <f>IF(U1712="","",IF(AND(U1712="Marge ABACO (valeur)",X1706=""),SUMIF('[3]Correpondance  PREPA MARG'!A:A,'Prépa marge'!T1712,'[3]Correpondance  PREPA MARG'!DB:DB),""))</f>
        <v/>
      </c>
      <c r="Y1712" t="str">
        <f>IF(U1712="","",IF(U1712="Frais accessoires",SUMIF('[3]Correpondance  PREPA MARG'!A:A,'Prépa marge'!T1712,'[3]Correpondance  PREPA MARG'!AO:AO),""))</f>
        <v/>
      </c>
      <c r="Z1712" t="str">
        <f>IF(U1712="","",IF(U1712="Cotisation Centrale",SUMIF('[3]Correpondance  PREPA MARG'!A:A,'Prépa marge'!T1712,'[3]Correpondance  PREPA MARG'!BO:BO),""))</f>
        <v/>
      </c>
      <c r="AA1712" t="str">
        <f>IF(U1712="","",IF(U1712="CA HT REEL",SUMIF('[3]Correpondance  PREPA MARG'!A:A,'Prépa marge'!T1712,'[3]Correpondance  PREPA MARG'!AB:AB),""))</f>
        <v/>
      </c>
      <c r="AB1712" t="str">
        <f>IF(U1712="","",IF(U1712="CAMV REEL",SUMIF('[3]Correpondance  PREPA MARG'!A:A,'Prépa marge'!T1712,'[3]Correpondance  PREPA MARG'!BB:BB),""))</f>
        <v/>
      </c>
      <c r="AC1712" t="str">
        <f>IF(U1712="","",IF(U1712="démarque connue (valeur)",SUMIF('[3]Correpondance  PREPA MARG'!A:A,'Prépa marge'!T1712,'[3]Correpondance  PREPA MARG'!DO:DO),""))</f>
        <v/>
      </c>
      <c r="AD1712" s="2" t="str">
        <f t="shared" si="952"/>
        <v/>
      </c>
      <c r="AF1712" t="s">
        <v>20</v>
      </c>
    </row>
    <row r="1713" spans="1:32" ht="15.75" thickBot="1">
      <c r="A1713" s="23"/>
      <c r="B1713" s="23"/>
      <c r="C1713" s="84" t="s">
        <v>33</v>
      </c>
      <c r="D1713" s="93"/>
      <c r="E1713" s="94"/>
      <c r="F1713" s="94"/>
      <c r="G1713" s="94"/>
      <c r="H1713" s="94"/>
      <c r="I1713" s="94"/>
      <c r="J1713" s="94"/>
      <c r="K1713" s="94"/>
      <c r="L1713" s="94"/>
      <c r="M1713" s="94"/>
      <c r="N1713" s="94"/>
      <c r="O1713" s="95"/>
      <c r="P1713" s="96">
        <f>SUM(D1713:O1713)</f>
        <v>0</v>
      </c>
      <c r="Q1713" s="23"/>
      <c r="R1713" s="91" t="s">
        <v>20</v>
      </c>
      <c r="S1713" s="92"/>
      <c r="T1713" s="23" t="str">
        <f>IF(COUNTIF('[3]Correpondance  PREPA MARG'!A:A,'Prépa marge'!C1713)=0,IF(U1712="démarque connue (valeur)","",T1712),'Prépa marge'!C1713)</f>
        <v/>
      </c>
      <c r="U1713" s="23" t="str">
        <f t="shared" si="954"/>
        <v/>
      </c>
      <c r="V1713" t="str">
        <f>IF(U1713="","",IF(U1713="CA HT",SUMIF('[3]Correpondance  PREPA MARG'!A:A,'Prépa marge'!T1713,'[3]Correpondance  PREPA MARG'!CO:CO),""))</f>
        <v/>
      </c>
      <c r="W1713" t="str">
        <f t="shared" si="947"/>
        <v/>
      </c>
      <c r="X1713" t="str">
        <f>IF(U1713="","",IF(AND(U1713="Marge ABACO (valeur)",X1707=""),SUMIF('[3]Correpondance  PREPA MARG'!A:A,'Prépa marge'!T1713,'[3]Correpondance  PREPA MARG'!DB:DB),""))</f>
        <v/>
      </c>
      <c r="Y1713" t="str">
        <f>IF(U1713="","",IF(U1713="Frais accessoires",SUMIF('[3]Correpondance  PREPA MARG'!A:A,'Prépa marge'!T1713,'[3]Correpondance  PREPA MARG'!AO:AO),""))</f>
        <v/>
      </c>
      <c r="Z1713" t="str">
        <f>IF(U1713="","",IF(U1713="Cotisation Centrale",SUMIF('[3]Correpondance  PREPA MARG'!A:A,'Prépa marge'!T1713,'[3]Correpondance  PREPA MARG'!BO:BO),""))</f>
        <v/>
      </c>
      <c r="AA1713" t="str">
        <f>IF(U1713="","",IF(U1713="CA HT REEL",SUMIF('[3]Correpondance  PREPA MARG'!A:A,'Prépa marge'!T1713,'[3]Correpondance  PREPA MARG'!AB:AB),""))</f>
        <v/>
      </c>
      <c r="AB1713" t="str">
        <f>IF(U1713="","",IF(U1713="CAMV REEL",SUMIF('[3]Correpondance  PREPA MARG'!A:A,'Prépa marge'!T1713,'[3]Correpondance  PREPA MARG'!BB:BB),""))</f>
        <v/>
      </c>
      <c r="AC1713" t="str">
        <f>IF(U1713="","",IF(U1713="démarque connue (valeur)",SUMIF('[3]Correpondance  PREPA MARG'!A:A,'Prépa marge'!T1713,'[3]Correpondance  PREPA MARG'!DO:DO),""))</f>
        <v/>
      </c>
      <c r="AD1713" s="2" t="str">
        <f t="shared" si="952"/>
        <v/>
      </c>
      <c r="AF1713" t="s">
        <v>20</v>
      </c>
    </row>
    <row r="1714" spans="1:32">
      <c r="A1714" s="23"/>
      <c r="B1714" s="23"/>
      <c r="C1714" s="59" t="s">
        <v>34</v>
      </c>
      <c r="D1714" s="81">
        <f t="shared" ref="D1714:L1714" si="972">IF(D1701&lt;&gt;0,D1713/D1701,0)</f>
        <v>0</v>
      </c>
      <c r="E1714" s="81">
        <f t="shared" si="972"/>
        <v>0</v>
      </c>
      <c r="F1714" s="81">
        <f t="shared" si="972"/>
        <v>0</v>
      </c>
      <c r="G1714" s="81">
        <f t="shared" si="972"/>
        <v>0</v>
      </c>
      <c r="H1714" s="81">
        <f t="shared" si="972"/>
        <v>0</v>
      </c>
      <c r="I1714" s="81">
        <f t="shared" si="972"/>
        <v>0</v>
      </c>
      <c r="J1714" s="81">
        <f t="shared" si="972"/>
        <v>0</v>
      </c>
      <c r="K1714" s="81">
        <f t="shared" si="972"/>
        <v>0</v>
      </c>
      <c r="L1714" s="81">
        <f t="shared" si="972"/>
        <v>0</v>
      </c>
      <c r="M1714" s="81">
        <f>IF(M1701&lt;&gt;0,M1713/M1701,0)</f>
        <v>0</v>
      </c>
      <c r="N1714" s="81">
        <f>IF(N1701&lt;&gt;0,N1713/N1701,0)</f>
        <v>0</v>
      </c>
      <c r="O1714" s="81">
        <f>IF(O1701&lt;&gt;0,O1713/O1701,0)</f>
        <v>0</v>
      </c>
      <c r="P1714" s="82">
        <f>IF(P1701&lt;&gt;0,P1713/P1701,0)</f>
        <v>0</v>
      </c>
      <c r="Q1714" s="23"/>
      <c r="R1714" s="83" t="s">
        <v>20</v>
      </c>
      <c r="S1714" s="97"/>
      <c r="T1714" s="23" t="str">
        <f>IF(COUNTIF('[3]Correpondance  PREPA MARG'!A:A,'Prépa marge'!C1714)=0,IF(U1713="démarque connue (valeur)","",T1713),'Prépa marge'!C1714)</f>
        <v/>
      </c>
      <c r="U1714" s="23" t="str">
        <f t="shared" si="954"/>
        <v/>
      </c>
      <c r="V1714" t="str">
        <f>IF(U1714="","",IF(U1714="CA HT",SUMIF('[3]Correpondance  PREPA MARG'!A:A,'Prépa marge'!T1714,'[3]Correpondance  PREPA MARG'!CO:CO),""))</f>
        <v/>
      </c>
      <c r="W1714" t="str">
        <f t="shared" si="947"/>
        <v/>
      </c>
      <c r="X1714" t="str">
        <f>IF(U1714="","",IF(AND(U1714="Marge ABACO (valeur)",X1708=""),SUMIF('[3]Correpondance  PREPA MARG'!A:A,'Prépa marge'!T1714,'[3]Correpondance  PREPA MARG'!DB:DB),""))</f>
        <v/>
      </c>
      <c r="Y1714" t="str">
        <f>IF(U1714="","",IF(U1714="Frais accessoires",SUMIF('[3]Correpondance  PREPA MARG'!A:A,'Prépa marge'!T1714,'[3]Correpondance  PREPA MARG'!AO:AO),""))</f>
        <v/>
      </c>
      <c r="Z1714" t="str">
        <f>IF(U1714="","",IF(U1714="Cotisation Centrale",SUMIF('[3]Correpondance  PREPA MARG'!A:A,'Prépa marge'!T1714,'[3]Correpondance  PREPA MARG'!BO:BO),""))</f>
        <v/>
      </c>
      <c r="AA1714" t="str">
        <f>IF(U1714="","",IF(U1714="CA HT REEL",SUMIF('[3]Correpondance  PREPA MARG'!A:A,'Prépa marge'!T1714,'[3]Correpondance  PREPA MARG'!AB:AB),""))</f>
        <v/>
      </c>
      <c r="AB1714" t="str">
        <f>IF(U1714="","",IF(U1714="CAMV REEL",SUMIF('[3]Correpondance  PREPA MARG'!A:A,'Prépa marge'!T1714,'[3]Correpondance  PREPA MARG'!BB:BB),""))</f>
        <v/>
      </c>
      <c r="AC1714" t="str">
        <f>IF(U1714="","",IF(U1714="démarque connue (valeur)",SUMIF('[3]Correpondance  PREPA MARG'!A:A,'Prépa marge'!T1714,'[3]Correpondance  PREPA MARG'!DO:DO),""))</f>
        <v/>
      </c>
      <c r="AD1714" s="2" t="str">
        <f t="shared" si="952"/>
        <v/>
      </c>
      <c r="AF1714" t="s">
        <v>20</v>
      </c>
    </row>
    <row r="1715" spans="1:32">
      <c r="A1715" s="23"/>
      <c r="B1715" s="23"/>
      <c r="C1715" s="59" t="s">
        <v>35</v>
      </c>
      <c r="D1715" s="98">
        <f>D1689-D1701</f>
        <v>0</v>
      </c>
      <c r="E1715" s="98">
        <f>E1689-E1701</f>
        <v>0</v>
      </c>
      <c r="F1715" s="98">
        <f>F1689-F1701</f>
        <v>0</v>
      </c>
      <c r="G1715" s="98">
        <f t="shared" ref="G1715:L1715" si="973">G1689-G1701</f>
        <v>0</v>
      </c>
      <c r="H1715" s="98">
        <f t="shared" si="973"/>
        <v>0</v>
      </c>
      <c r="I1715" s="98">
        <f t="shared" si="973"/>
        <v>0</v>
      </c>
      <c r="J1715" s="98">
        <f t="shared" si="973"/>
        <v>0</v>
      </c>
      <c r="K1715" s="98">
        <f t="shared" si="973"/>
        <v>0</v>
      </c>
      <c r="L1715" s="98">
        <f t="shared" si="973"/>
        <v>0</v>
      </c>
      <c r="M1715" s="98">
        <f>M1689-M1701</f>
        <v>0</v>
      </c>
      <c r="N1715" s="98">
        <f>N1689-N1701</f>
        <v>0</v>
      </c>
      <c r="O1715" s="98">
        <f>O1689-O1701</f>
        <v>0</v>
      </c>
      <c r="P1715" s="74">
        <f>SUM(D1715:O1715)</f>
        <v>0</v>
      </c>
      <c r="Q1715" s="23"/>
      <c r="R1715" s="57" t="s">
        <v>20</v>
      </c>
      <c r="S1715" s="92"/>
      <c r="T1715" s="23" t="str">
        <f>IF(COUNTIF('[3]Correpondance  PREPA MARG'!A:A,'Prépa marge'!C1715)=0,IF(U1714="démarque connue (valeur)","",T1714),'Prépa marge'!C1715)</f>
        <v/>
      </c>
      <c r="U1715" s="23" t="str">
        <f t="shared" si="954"/>
        <v/>
      </c>
      <c r="V1715" t="str">
        <f>IF(U1715="","",IF(U1715="CA HT",SUMIF('[3]Correpondance  PREPA MARG'!A:A,'Prépa marge'!T1715,'[3]Correpondance  PREPA MARG'!CO:CO),""))</f>
        <v/>
      </c>
      <c r="W1715" t="str">
        <f t="shared" si="947"/>
        <v/>
      </c>
      <c r="X1715" t="str">
        <f>IF(U1715="","",IF(AND(U1715="Marge ABACO (valeur)",X1709=""),SUMIF('[3]Correpondance  PREPA MARG'!A:A,'Prépa marge'!T1715,'[3]Correpondance  PREPA MARG'!DB:DB),""))</f>
        <v/>
      </c>
      <c r="Y1715" t="str">
        <f>IF(U1715="","",IF(U1715="Frais accessoires",SUMIF('[3]Correpondance  PREPA MARG'!A:A,'Prépa marge'!T1715,'[3]Correpondance  PREPA MARG'!AO:AO),""))</f>
        <v/>
      </c>
      <c r="Z1715" t="str">
        <f>IF(U1715="","",IF(U1715="Cotisation Centrale",SUMIF('[3]Correpondance  PREPA MARG'!A:A,'Prépa marge'!T1715,'[3]Correpondance  PREPA MARG'!BO:BO),""))</f>
        <v/>
      </c>
      <c r="AA1715" t="str">
        <f>IF(U1715="","",IF(U1715="CA HT REEL",SUMIF('[3]Correpondance  PREPA MARG'!A:A,'Prépa marge'!T1715,'[3]Correpondance  PREPA MARG'!AB:AB),""))</f>
        <v/>
      </c>
      <c r="AB1715" t="str">
        <f>IF(U1715="","",IF(U1715="CAMV REEL",SUMIF('[3]Correpondance  PREPA MARG'!A:A,'Prépa marge'!T1715,'[3]Correpondance  PREPA MARG'!BB:BB),""))</f>
        <v/>
      </c>
      <c r="AC1715" t="str">
        <f>IF(U1715="","",IF(U1715="démarque connue (valeur)",SUMIF('[3]Correpondance  PREPA MARG'!A:A,'Prépa marge'!T1715,'[3]Correpondance  PREPA MARG'!DO:DO),""))</f>
        <v/>
      </c>
      <c r="AD1715" s="2" t="str">
        <f t="shared" si="952"/>
        <v/>
      </c>
      <c r="AF1715" t="s">
        <v>20</v>
      </c>
    </row>
    <row r="1716" spans="1:32">
      <c r="A1716" s="23"/>
      <c r="B1716" s="23"/>
      <c r="C1716" s="59" t="s">
        <v>22</v>
      </c>
      <c r="D1716" s="99">
        <f t="shared" ref="D1716:L1716" si="974">IF(D1701&lt;&gt;0,D1715/D1701,0)</f>
        <v>0</v>
      </c>
      <c r="E1716" s="99">
        <f t="shared" si="974"/>
        <v>0</v>
      </c>
      <c r="F1716" s="99">
        <f t="shared" si="974"/>
        <v>0</v>
      </c>
      <c r="G1716" s="99">
        <f t="shared" si="974"/>
        <v>0</v>
      </c>
      <c r="H1716" s="99">
        <f t="shared" si="974"/>
        <v>0</v>
      </c>
      <c r="I1716" s="99">
        <f t="shared" si="974"/>
        <v>0</v>
      </c>
      <c r="J1716" s="99">
        <f t="shared" si="974"/>
        <v>0</v>
      </c>
      <c r="K1716" s="99">
        <f t="shared" si="974"/>
        <v>0</v>
      </c>
      <c r="L1716" s="99">
        <f t="shared" si="974"/>
        <v>0</v>
      </c>
      <c r="M1716" s="99">
        <f>IF(M1701&lt;&gt;0,M1715/M1701,0)</f>
        <v>0</v>
      </c>
      <c r="N1716" s="99">
        <f>IF(N1701&lt;&gt;0,N1715/N1701,0)</f>
        <v>0</v>
      </c>
      <c r="O1716" s="99">
        <f>IF(O1701&lt;&gt;0,O1715/O1701,0)</f>
        <v>0</v>
      </c>
      <c r="P1716" s="61">
        <f>IF(P1701&lt;&gt;0,P1715/P1701,0)</f>
        <v>0</v>
      </c>
      <c r="Q1716" s="23"/>
      <c r="R1716" s="62" t="s">
        <v>20</v>
      </c>
      <c r="S1716" s="92"/>
      <c r="T1716" s="23" t="str">
        <f>IF(COUNTIF('[3]Correpondance  PREPA MARG'!A:A,'Prépa marge'!C1716)=0,IF(U1715="démarque connue (valeur)","",T1715),'Prépa marge'!C1716)</f>
        <v/>
      </c>
      <c r="U1716" s="23" t="str">
        <f t="shared" si="954"/>
        <v/>
      </c>
      <c r="V1716" t="str">
        <f>IF(U1716="","",IF(U1716="CA HT",SUMIF('[3]Correpondance  PREPA MARG'!A:A,'Prépa marge'!T1716,'[3]Correpondance  PREPA MARG'!CO:CO),""))</f>
        <v/>
      </c>
      <c r="W1716" t="str">
        <f t="shared" si="947"/>
        <v/>
      </c>
      <c r="X1716" t="str">
        <f>IF(U1716="","",IF(AND(U1716="Marge ABACO (valeur)",X1710=""),SUMIF('[3]Correpondance  PREPA MARG'!A:A,'Prépa marge'!T1716,'[3]Correpondance  PREPA MARG'!DB:DB),""))</f>
        <v/>
      </c>
      <c r="Y1716" t="str">
        <f>IF(U1716="","",IF(U1716="Frais accessoires",SUMIF('[3]Correpondance  PREPA MARG'!A:A,'Prépa marge'!T1716,'[3]Correpondance  PREPA MARG'!AO:AO),""))</f>
        <v/>
      </c>
      <c r="Z1716" t="str">
        <f>IF(U1716="","",IF(U1716="Cotisation Centrale",SUMIF('[3]Correpondance  PREPA MARG'!A:A,'Prépa marge'!T1716,'[3]Correpondance  PREPA MARG'!BO:BO),""))</f>
        <v/>
      </c>
      <c r="AA1716" t="str">
        <f>IF(U1716="","",IF(U1716="CA HT REEL",SUMIF('[3]Correpondance  PREPA MARG'!A:A,'Prépa marge'!T1716,'[3]Correpondance  PREPA MARG'!AB:AB),""))</f>
        <v/>
      </c>
      <c r="AB1716" t="str">
        <f>IF(U1716="","",IF(U1716="CAMV REEL",SUMIF('[3]Correpondance  PREPA MARG'!A:A,'Prépa marge'!T1716,'[3]Correpondance  PREPA MARG'!BB:BB),""))</f>
        <v/>
      </c>
      <c r="AC1716" t="str">
        <f>IF(U1716="","",IF(U1716="démarque connue (valeur)",SUMIF('[3]Correpondance  PREPA MARG'!A:A,'Prépa marge'!T1716,'[3]Correpondance  PREPA MARG'!DO:DO),""))</f>
        <v/>
      </c>
      <c r="AD1716" s="2" t="str">
        <f t="shared" si="952"/>
        <v/>
      </c>
      <c r="AF1716" t="s">
        <v>20</v>
      </c>
    </row>
    <row r="1717" spans="1:32">
      <c r="A1717" s="23"/>
      <c r="B1717" s="23"/>
      <c r="C1717" s="100" t="s">
        <v>36</v>
      </c>
      <c r="D1717" s="47">
        <f t="shared" ref="D1717:L1717" si="975">D1697-D1709-D1712-D1713-D1715</f>
        <v>0</v>
      </c>
      <c r="E1717" s="47">
        <f t="shared" si="975"/>
        <v>0</v>
      </c>
      <c r="F1717" s="47">
        <f t="shared" si="975"/>
        <v>0</v>
      </c>
      <c r="G1717" s="47">
        <f t="shared" si="975"/>
        <v>0</v>
      </c>
      <c r="H1717" s="47">
        <f t="shared" si="975"/>
        <v>0</v>
      </c>
      <c r="I1717" s="47">
        <f t="shared" si="975"/>
        <v>0</v>
      </c>
      <c r="J1717" s="47">
        <f t="shared" si="975"/>
        <v>0</v>
      </c>
      <c r="K1717" s="47">
        <f t="shared" si="975"/>
        <v>0</v>
      </c>
      <c r="L1717" s="47">
        <f t="shared" si="975"/>
        <v>0</v>
      </c>
      <c r="M1717" s="47">
        <f>M1697-M1709-M1712-M1713-M1715</f>
        <v>0</v>
      </c>
      <c r="N1717" s="47">
        <f>N1697-N1709-N1712-N1713-N1715</f>
        <v>0</v>
      </c>
      <c r="O1717" s="47">
        <f>O1697-O1709-O1712-O1713-O1715</f>
        <v>0</v>
      </c>
      <c r="P1717" s="101">
        <f>SUM(D1717:O1717)</f>
        <v>0</v>
      </c>
      <c r="Q1717" s="23"/>
      <c r="R1717" s="102" t="s">
        <v>20</v>
      </c>
      <c r="S1717" s="92"/>
      <c r="T1717" s="23" t="str">
        <f>IF(COUNTIF('[3]Correpondance  PREPA MARG'!A:A,'Prépa marge'!C1717)=0,IF(U1716="démarque connue (valeur)","",T1716),'Prépa marge'!C1717)</f>
        <v/>
      </c>
      <c r="U1717" s="23" t="str">
        <f t="shared" si="954"/>
        <v/>
      </c>
      <c r="V1717" t="str">
        <f>IF(U1717="","",IF(U1717="CA HT",SUMIF('[3]Correpondance  PREPA MARG'!A:A,'Prépa marge'!T1717,'[3]Correpondance  PREPA MARG'!CO:CO),""))</f>
        <v/>
      </c>
      <c r="W1717" t="str">
        <f t="shared" si="947"/>
        <v/>
      </c>
      <c r="X1717" t="str">
        <f>IF(U1717="","",IF(AND(U1717="Marge ABACO (valeur)",X1711=""),SUMIF('[3]Correpondance  PREPA MARG'!A:A,'Prépa marge'!T1717,'[3]Correpondance  PREPA MARG'!DB:DB),""))</f>
        <v/>
      </c>
      <c r="Y1717" t="str">
        <f>IF(U1717="","",IF(U1717="Frais accessoires",SUMIF('[3]Correpondance  PREPA MARG'!A:A,'Prépa marge'!T1717,'[3]Correpondance  PREPA MARG'!AO:AO),""))</f>
        <v/>
      </c>
      <c r="Z1717" t="str">
        <f>IF(U1717="","",IF(U1717="Cotisation Centrale",SUMIF('[3]Correpondance  PREPA MARG'!A:A,'Prépa marge'!T1717,'[3]Correpondance  PREPA MARG'!BO:BO),""))</f>
        <v/>
      </c>
      <c r="AA1717" t="str">
        <f>IF(U1717="","",IF(U1717="CA HT REEL",SUMIF('[3]Correpondance  PREPA MARG'!A:A,'Prépa marge'!T1717,'[3]Correpondance  PREPA MARG'!AB:AB),""))</f>
        <v/>
      </c>
      <c r="AB1717" t="str">
        <f>IF(U1717="","",IF(U1717="CAMV REEL",SUMIF('[3]Correpondance  PREPA MARG'!A:A,'Prépa marge'!T1717,'[3]Correpondance  PREPA MARG'!BB:BB),""))</f>
        <v/>
      </c>
      <c r="AC1717" t="str">
        <f>IF(U1717="","",IF(U1717="démarque connue (valeur)",SUMIF('[3]Correpondance  PREPA MARG'!A:A,'Prépa marge'!T1717,'[3]Correpondance  PREPA MARG'!DO:DO),""))</f>
        <v/>
      </c>
      <c r="AD1717" s="2" t="str">
        <f t="shared" si="952"/>
        <v/>
      </c>
      <c r="AF1717" t="s">
        <v>20</v>
      </c>
    </row>
    <row r="1718" spans="1:32">
      <c r="A1718" s="23"/>
      <c r="B1718" s="23"/>
      <c r="C1718" s="50" t="s">
        <v>37</v>
      </c>
      <c r="D1718" s="67">
        <f t="shared" ref="D1718:L1718" si="976">D1710+D1711+D1714+D1716</f>
        <v>0</v>
      </c>
      <c r="E1718" s="67">
        <f t="shared" si="976"/>
        <v>0</v>
      </c>
      <c r="F1718" s="67">
        <f t="shared" si="976"/>
        <v>0</v>
      </c>
      <c r="G1718" s="67">
        <f t="shared" si="976"/>
        <v>0</v>
      </c>
      <c r="H1718" s="67">
        <f t="shared" si="976"/>
        <v>0</v>
      </c>
      <c r="I1718" s="67">
        <f t="shared" si="976"/>
        <v>0</v>
      </c>
      <c r="J1718" s="67">
        <f t="shared" si="976"/>
        <v>0</v>
      </c>
      <c r="K1718" s="67">
        <f t="shared" si="976"/>
        <v>0</v>
      </c>
      <c r="L1718" s="67">
        <f t="shared" si="976"/>
        <v>0</v>
      </c>
      <c r="M1718" s="67">
        <f>M1710+M1711+M1714+M1716</f>
        <v>0</v>
      </c>
      <c r="N1718" s="67">
        <f>N1710+N1711+N1714+N1716</f>
        <v>0</v>
      </c>
      <c r="O1718" s="67">
        <f>O1710+O1711+O1714+O1716</f>
        <v>0</v>
      </c>
      <c r="P1718" s="67">
        <f>P1710+P1711+P1714+P1716</f>
        <v>0</v>
      </c>
      <c r="Q1718" s="23"/>
      <c r="R1718" s="68" t="s">
        <v>20</v>
      </c>
      <c r="S1718" s="92"/>
      <c r="T1718" s="23" t="str">
        <f>IF(COUNTIF('[3]Correpondance  PREPA MARG'!A:A,'Prépa marge'!C1718)=0,IF(U1717="démarque connue (valeur)","",T1717),'Prépa marge'!C1718)</f>
        <v/>
      </c>
      <c r="U1718" s="23" t="str">
        <f t="shared" si="954"/>
        <v/>
      </c>
      <c r="V1718" t="str">
        <f>IF(U1718="","",IF(U1718="CA HT",SUMIF('[3]Correpondance  PREPA MARG'!A:A,'Prépa marge'!T1718,'[3]Correpondance  PREPA MARG'!CO:CO),""))</f>
        <v/>
      </c>
      <c r="W1718" t="str">
        <f t="shared" si="947"/>
        <v/>
      </c>
      <c r="X1718" t="str">
        <f>IF(U1718="","",IF(AND(U1718="Marge ABACO (valeur)",X1712=""),SUMIF('[3]Correpondance  PREPA MARG'!A:A,'Prépa marge'!T1718,'[3]Correpondance  PREPA MARG'!DB:DB),""))</f>
        <v/>
      </c>
      <c r="Y1718" t="str">
        <f>IF(U1718="","",IF(U1718="Frais accessoires",SUMIF('[3]Correpondance  PREPA MARG'!A:A,'Prépa marge'!T1718,'[3]Correpondance  PREPA MARG'!AO:AO),""))</f>
        <v/>
      </c>
      <c r="Z1718" t="str">
        <f>IF(U1718="","",IF(U1718="Cotisation Centrale",SUMIF('[3]Correpondance  PREPA MARG'!A:A,'Prépa marge'!T1718,'[3]Correpondance  PREPA MARG'!BO:BO),""))</f>
        <v/>
      </c>
      <c r="AA1718" t="str">
        <f>IF(U1718="","",IF(U1718="CA HT REEL",SUMIF('[3]Correpondance  PREPA MARG'!A:A,'Prépa marge'!T1718,'[3]Correpondance  PREPA MARG'!AB:AB),""))</f>
        <v/>
      </c>
      <c r="AB1718" t="str">
        <f>IF(U1718="","",IF(U1718="CAMV REEL",SUMIF('[3]Correpondance  PREPA MARG'!A:A,'Prépa marge'!T1718,'[3]Correpondance  PREPA MARG'!BB:BB),""))</f>
        <v/>
      </c>
      <c r="AC1718" t="str">
        <f>IF(U1718="","",IF(U1718="démarque connue (valeur)",SUMIF('[3]Correpondance  PREPA MARG'!A:A,'Prépa marge'!T1718,'[3]Correpondance  PREPA MARG'!DO:DO),""))</f>
        <v/>
      </c>
      <c r="AD1718" s="2" t="str">
        <f t="shared" si="952"/>
        <v/>
      </c>
      <c r="AF1718" t="s">
        <v>20</v>
      </c>
    </row>
    <row r="1719" spans="1:32">
      <c r="A1719" s="23"/>
      <c r="B1719" s="23"/>
      <c r="C1719" s="50" t="s">
        <v>38</v>
      </c>
      <c r="D1719" s="103">
        <f t="shared" ref="D1719:L1719" si="977">D1709+D1712+D1713+D1715</f>
        <v>0</v>
      </c>
      <c r="E1719" s="103">
        <f t="shared" si="977"/>
        <v>0</v>
      </c>
      <c r="F1719" s="103">
        <f t="shared" si="977"/>
        <v>0</v>
      </c>
      <c r="G1719" s="103">
        <f t="shared" si="977"/>
        <v>0</v>
      </c>
      <c r="H1719" s="103">
        <f t="shared" si="977"/>
        <v>0</v>
      </c>
      <c r="I1719" s="103">
        <f t="shared" si="977"/>
        <v>0</v>
      </c>
      <c r="J1719" s="103">
        <f t="shared" si="977"/>
        <v>0</v>
      </c>
      <c r="K1719" s="103">
        <f t="shared" si="977"/>
        <v>0</v>
      </c>
      <c r="L1719" s="103">
        <f t="shared" si="977"/>
        <v>0</v>
      </c>
      <c r="M1719" s="103">
        <f>M1709+M1712+M1713+M1715</f>
        <v>0</v>
      </c>
      <c r="N1719" s="103">
        <f>N1709+N1712+N1713+N1715</f>
        <v>0</v>
      </c>
      <c r="O1719" s="103">
        <f>O1709+O1712+O1713+O1715</f>
        <v>0</v>
      </c>
      <c r="P1719" s="103">
        <f>P1709+P1712+P1713+P1715</f>
        <v>0</v>
      </c>
      <c r="Q1719" s="23"/>
      <c r="R1719" s="104" t="s">
        <v>20</v>
      </c>
      <c r="S1719" s="92"/>
      <c r="T1719" s="23" t="str">
        <f>IF(COUNTIF('[3]Correpondance  PREPA MARG'!A:A,'Prépa marge'!C1719)=0,IF(U1718="démarque connue (valeur)","",T1718),'Prépa marge'!C1719)</f>
        <v/>
      </c>
      <c r="U1719" s="23" t="str">
        <f t="shared" si="954"/>
        <v/>
      </c>
      <c r="V1719" t="str">
        <f>IF(U1719="","",IF(U1719="CA HT",SUMIF('[3]Correpondance  PREPA MARG'!A:A,'Prépa marge'!T1719,'[3]Correpondance  PREPA MARG'!CO:CO),""))</f>
        <v/>
      </c>
      <c r="W1719" t="str">
        <f t="shared" si="947"/>
        <v/>
      </c>
      <c r="X1719" t="str">
        <f>IF(U1719="","",IF(AND(U1719="Marge ABACO (valeur)",X1713=""),SUMIF('[3]Correpondance  PREPA MARG'!A:A,'Prépa marge'!T1719,'[3]Correpondance  PREPA MARG'!DB:DB),""))</f>
        <v/>
      </c>
      <c r="Y1719" t="str">
        <f>IF(U1719="","",IF(U1719="Frais accessoires",SUMIF('[3]Correpondance  PREPA MARG'!A:A,'Prépa marge'!T1719,'[3]Correpondance  PREPA MARG'!AO:AO),""))</f>
        <v/>
      </c>
      <c r="Z1719" t="str">
        <f>IF(U1719="","",IF(U1719="Cotisation Centrale",SUMIF('[3]Correpondance  PREPA MARG'!A:A,'Prépa marge'!T1719,'[3]Correpondance  PREPA MARG'!BO:BO),""))</f>
        <v/>
      </c>
      <c r="AA1719" t="str">
        <f>IF(U1719="","",IF(U1719="CA HT REEL",SUMIF('[3]Correpondance  PREPA MARG'!A:A,'Prépa marge'!T1719,'[3]Correpondance  PREPA MARG'!AB:AB),""))</f>
        <v/>
      </c>
      <c r="AB1719" t="str">
        <f>IF(U1719="","",IF(U1719="CAMV REEL",SUMIF('[3]Correpondance  PREPA MARG'!A:A,'Prépa marge'!T1719,'[3]Correpondance  PREPA MARG'!BB:BB),""))</f>
        <v/>
      </c>
      <c r="AC1719" t="str">
        <f>IF(U1719="","",IF(U1719="démarque connue (valeur)",SUMIF('[3]Correpondance  PREPA MARG'!A:A,'Prépa marge'!T1719,'[3]Correpondance  PREPA MARG'!DO:DO),""))</f>
        <v/>
      </c>
      <c r="AD1719" s="2" t="str">
        <f t="shared" si="952"/>
        <v/>
      </c>
      <c r="AF1719" t="s">
        <v>20</v>
      </c>
    </row>
    <row r="1720" spans="1:32">
      <c r="A1720" s="23"/>
      <c r="B1720" s="23"/>
      <c r="C1720" s="23"/>
      <c r="D1720" s="23"/>
      <c r="E1720" s="23"/>
      <c r="F1720" s="23"/>
      <c r="G1720" s="23"/>
      <c r="H1720" s="23"/>
      <c r="I1720" s="23"/>
      <c r="J1720" s="23"/>
      <c r="K1720" s="23"/>
      <c r="L1720" s="23"/>
      <c r="M1720" s="23"/>
      <c r="N1720" s="23"/>
      <c r="O1720" s="23"/>
      <c r="P1720" s="23"/>
      <c r="Q1720" s="23"/>
      <c r="R1720" s="29" t="s">
        <v>20</v>
      </c>
      <c r="S1720" s="23"/>
      <c r="T1720" s="23" t="str">
        <f>IF(COUNTIF('[3]Correpondance  PREPA MARG'!A:A,'Prépa marge'!C1720)=0,IF(U1719="démarque connue (valeur)","",T1719),'Prépa marge'!C1720)</f>
        <v/>
      </c>
      <c r="U1720" s="23" t="str">
        <f t="shared" si="954"/>
        <v/>
      </c>
      <c r="V1720" t="str">
        <f>IF(U1720="","",IF(U1720="CA HT",SUMIF('[3]Correpondance  PREPA MARG'!A:A,'Prépa marge'!T1720,'[3]Correpondance  PREPA MARG'!CO:CO),""))</f>
        <v/>
      </c>
      <c r="W1720" t="str">
        <f t="shared" si="947"/>
        <v/>
      </c>
      <c r="X1720" t="str">
        <f>IF(U1720="","",IF(AND(U1720="Marge ABACO (valeur)",X1714=""),SUMIF('[3]Correpondance  PREPA MARG'!A:A,'Prépa marge'!T1720,'[3]Correpondance  PREPA MARG'!DB:DB),""))</f>
        <v/>
      </c>
      <c r="Y1720" t="str">
        <f>IF(U1720="","",IF(U1720="Frais accessoires",SUMIF('[3]Correpondance  PREPA MARG'!A:A,'Prépa marge'!T1720,'[3]Correpondance  PREPA MARG'!AO:AO),""))</f>
        <v/>
      </c>
      <c r="Z1720" t="str">
        <f>IF(U1720="","",IF(U1720="Cotisation Centrale",SUMIF('[3]Correpondance  PREPA MARG'!A:A,'Prépa marge'!T1720,'[3]Correpondance  PREPA MARG'!BO:BO),""))</f>
        <v/>
      </c>
      <c r="AA1720" t="str">
        <f>IF(U1720="","",IF(U1720="CA HT REEL",SUMIF('[3]Correpondance  PREPA MARG'!A:A,'Prépa marge'!T1720,'[3]Correpondance  PREPA MARG'!AB:AB),""))</f>
        <v/>
      </c>
      <c r="AB1720" t="str">
        <f>IF(U1720="","",IF(U1720="CAMV REEL",SUMIF('[3]Correpondance  PREPA MARG'!A:A,'Prépa marge'!T1720,'[3]Correpondance  PREPA MARG'!BB:BB),""))</f>
        <v/>
      </c>
      <c r="AC1720" t="str">
        <f>IF(U1720="","",IF(U1720="démarque connue (valeur)",SUMIF('[3]Correpondance  PREPA MARG'!A:A,'Prépa marge'!T1720,'[3]Correpondance  PREPA MARG'!DO:DO),""))</f>
        <v/>
      </c>
      <c r="AD1720" s="2" t="str">
        <f t="shared" si="952"/>
        <v/>
      </c>
      <c r="AF1720" t="s">
        <v>20</v>
      </c>
    </row>
    <row r="1721" spans="1:32">
      <c r="A1721" s="23"/>
      <c r="B1721" s="23"/>
      <c r="C1721" s="30" t="s">
        <v>39</v>
      </c>
      <c r="D1721" s="105"/>
      <c r="E1721" s="105"/>
      <c r="F1721" s="105"/>
      <c r="G1721" s="105"/>
      <c r="H1721" s="105"/>
      <c r="I1721" s="105"/>
      <c r="J1721" s="105"/>
      <c r="K1721" s="105"/>
      <c r="L1721" s="105"/>
      <c r="M1721" s="105"/>
      <c r="N1721" s="105"/>
      <c r="O1721" s="105"/>
      <c r="P1721" s="32"/>
      <c r="Q1721" s="23"/>
      <c r="R1721" s="33" t="s">
        <v>20</v>
      </c>
      <c r="S1721" s="92"/>
      <c r="T1721" s="23" t="str">
        <f>IF(COUNTIF('[3]Correpondance  PREPA MARG'!A:A,'Prépa marge'!C1721)=0,IF(U1720="démarque connue (valeur)","",T1720),'Prépa marge'!C1721)</f>
        <v/>
      </c>
      <c r="U1721" s="23" t="str">
        <f t="shared" si="954"/>
        <v/>
      </c>
      <c r="V1721" t="str">
        <f>IF(U1721="","",IF(U1721="CA HT",SUMIF('[3]Correpondance  PREPA MARG'!A:A,'Prépa marge'!T1721,'[3]Correpondance  PREPA MARG'!CO:CO),""))</f>
        <v/>
      </c>
      <c r="W1721" t="str">
        <f t="shared" si="947"/>
        <v/>
      </c>
      <c r="X1721" t="str">
        <f>IF(U1721="","",IF(AND(U1721="Marge ABACO (valeur)",X1715=""),SUMIF('[3]Correpondance  PREPA MARG'!A:A,'Prépa marge'!T1721,'[3]Correpondance  PREPA MARG'!DB:DB),""))</f>
        <v/>
      </c>
      <c r="Y1721" t="str">
        <f>IF(U1721="","",IF(U1721="Frais accessoires",SUMIF('[3]Correpondance  PREPA MARG'!A:A,'Prépa marge'!T1721,'[3]Correpondance  PREPA MARG'!AO:AO),""))</f>
        <v/>
      </c>
      <c r="Z1721" t="str">
        <f>IF(U1721="","",IF(U1721="Cotisation Centrale",SUMIF('[3]Correpondance  PREPA MARG'!A:A,'Prépa marge'!T1721,'[3]Correpondance  PREPA MARG'!BO:BO),""))</f>
        <v/>
      </c>
      <c r="AA1721" t="str">
        <f>IF(U1721="","",IF(U1721="CA HT REEL",SUMIF('[3]Correpondance  PREPA MARG'!A:A,'Prépa marge'!T1721,'[3]Correpondance  PREPA MARG'!AB:AB),""))</f>
        <v/>
      </c>
      <c r="AB1721" t="str">
        <f>IF(U1721="","",IF(U1721="CAMV REEL",SUMIF('[3]Correpondance  PREPA MARG'!A:A,'Prépa marge'!T1721,'[3]Correpondance  PREPA MARG'!BB:BB),""))</f>
        <v/>
      </c>
      <c r="AC1721" t="str">
        <f>IF(U1721="","",IF(U1721="démarque connue (valeur)",SUMIF('[3]Correpondance  PREPA MARG'!A:A,'Prépa marge'!T1721,'[3]Correpondance  PREPA MARG'!DO:DO),""))</f>
        <v/>
      </c>
      <c r="AD1721" s="2" t="str">
        <f t="shared" si="952"/>
        <v/>
      </c>
      <c r="AF1721" t="s">
        <v>20</v>
      </c>
    </row>
    <row r="1722" spans="1:32">
      <c r="A1722" s="23"/>
      <c r="B1722" s="23"/>
      <c r="C1722" s="106" t="s">
        <v>40</v>
      </c>
      <c r="D1722" s="107">
        <f t="shared" ref="D1722:L1722" si="978">IF(D1701&lt;&gt;0,D1717/D1701,0)</f>
        <v>0</v>
      </c>
      <c r="E1722" s="107">
        <f t="shared" si="978"/>
        <v>0</v>
      </c>
      <c r="F1722" s="107">
        <f t="shared" si="978"/>
        <v>0</v>
      </c>
      <c r="G1722" s="107">
        <f t="shared" si="978"/>
        <v>0</v>
      </c>
      <c r="H1722" s="107">
        <f t="shared" si="978"/>
        <v>0</v>
      </c>
      <c r="I1722" s="107">
        <f t="shared" si="978"/>
        <v>0</v>
      </c>
      <c r="J1722" s="107">
        <f t="shared" si="978"/>
        <v>0</v>
      </c>
      <c r="K1722" s="107">
        <f t="shared" si="978"/>
        <v>0</v>
      </c>
      <c r="L1722" s="107">
        <f t="shared" si="978"/>
        <v>0</v>
      </c>
      <c r="M1722" s="107">
        <f>IF(M1701&lt;&gt;0,M1717/M1701,0)</f>
        <v>0</v>
      </c>
      <c r="N1722" s="107">
        <f>IF(N1701&lt;&gt;0,N1717/N1701,0)</f>
        <v>0</v>
      </c>
      <c r="O1722" s="107">
        <f>IF(O1701&lt;&gt;0,O1717/O1701,0)</f>
        <v>0</v>
      </c>
      <c r="P1722" s="107">
        <f>IF(P1701&lt;&gt;0,P1717/P1701,0)</f>
        <v>0</v>
      </c>
      <c r="Q1722" s="23"/>
      <c r="R1722" s="108" t="s">
        <v>20</v>
      </c>
      <c r="S1722" s="92"/>
      <c r="T1722" s="23" t="str">
        <f>IF(COUNTIF('[3]Correpondance  PREPA MARG'!A:A,'Prépa marge'!C1722)=0,IF(U1721="démarque connue (valeur)","",T1721),'Prépa marge'!C1722)</f>
        <v/>
      </c>
      <c r="U1722" s="23" t="str">
        <f t="shared" si="954"/>
        <v/>
      </c>
      <c r="V1722" t="str">
        <f>IF(U1722="","",IF(U1722="CA HT",SUMIF('[3]Correpondance  PREPA MARG'!A:A,'Prépa marge'!T1722,'[3]Correpondance  PREPA MARG'!CO:CO),""))</f>
        <v/>
      </c>
      <c r="W1722" t="str">
        <f t="shared" si="947"/>
        <v/>
      </c>
      <c r="X1722" t="str">
        <f>IF(U1722="","",IF(AND(U1722="Marge ABACO (valeur)",X1716=""),SUMIF('[3]Correpondance  PREPA MARG'!A:A,'Prépa marge'!T1722,'[3]Correpondance  PREPA MARG'!DB:DB),""))</f>
        <v/>
      </c>
      <c r="Y1722" t="str">
        <f>IF(U1722="","",IF(U1722="Frais accessoires",SUMIF('[3]Correpondance  PREPA MARG'!A:A,'Prépa marge'!T1722,'[3]Correpondance  PREPA MARG'!AO:AO),""))</f>
        <v/>
      </c>
      <c r="Z1722" t="str">
        <f>IF(U1722="","",IF(U1722="Cotisation Centrale",SUMIF('[3]Correpondance  PREPA MARG'!A:A,'Prépa marge'!T1722,'[3]Correpondance  PREPA MARG'!BO:BO),""))</f>
        <v/>
      </c>
      <c r="AA1722" t="str">
        <f>IF(U1722="","",IF(U1722="CA HT REEL",SUMIF('[3]Correpondance  PREPA MARG'!A:A,'Prépa marge'!T1722,'[3]Correpondance  PREPA MARG'!AB:AB),""))</f>
        <v/>
      </c>
      <c r="AB1722" t="str">
        <f>IF(U1722="","",IF(U1722="CAMV REEL",SUMIF('[3]Correpondance  PREPA MARG'!A:A,'Prépa marge'!T1722,'[3]Correpondance  PREPA MARG'!BB:BB),""))</f>
        <v/>
      </c>
      <c r="AC1722" t="str">
        <f>IF(U1722="","",IF(U1722="démarque connue (valeur)",SUMIF('[3]Correpondance  PREPA MARG'!A:A,'Prépa marge'!T1722,'[3]Correpondance  PREPA MARG'!DO:DO),""))</f>
        <v/>
      </c>
      <c r="AD1722" s="2" t="str">
        <f t="shared" si="952"/>
        <v/>
      </c>
      <c r="AF1722" t="s">
        <v>20</v>
      </c>
    </row>
    <row r="1723" spans="1:32">
      <c r="A1723" s="23"/>
      <c r="B1723" s="23"/>
      <c r="C1723" s="109" t="s">
        <v>41</v>
      </c>
      <c r="D1723" s="110">
        <f>D1717</f>
        <v>0</v>
      </c>
      <c r="E1723" s="110">
        <f t="shared" ref="E1723:L1723" si="979">D1723+E1717</f>
        <v>0</v>
      </c>
      <c r="F1723" s="110">
        <f t="shared" si="979"/>
        <v>0</v>
      </c>
      <c r="G1723" s="110">
        <f t="shared" si="979"/>
        <v>0</v>
      </c>
      <c r="H1723" s="110">
        <f t="shared" si="979"/>
        <v>0</v>
      </c>
      <c r="I1723" s="110">
        <f t="shared" si="979"/>
        <v>0</v>
      </c>
      <c r="J1723" s="110">
        <f t="shared" si="979"/>
        <v>0</v>
      </c>
      <c r="K1723" s="110">
        <f t="shared" si="979"/>
        <v>0</v>
      </c>
      <c r="L1723" s="110">
        <f t="shared" si="979"/>
        <v>0</v>
      </c>
      <c r="M1723" s="110">
        <f>L1723+M1717</f>
        <v>0</v>
      </c>
      <c r="N1723" s="110">
        <f>M1723+N1717</f>
        <v>0</v>
      </c>
      <c r="O1723" s="110">
        <f>N1723+O1717</f>
        <v>0</v>
      </c>
      <c r="P1723" s="111"/>
      <c r="Q1723" s="23"/>
      <c r="R1723" s="112" t="s">
        <v>20</v>
      </c>
      <c r="S1723" s="92"/>
      <c r="T1723" s="23" t="str">
        <f>IF(COUNTIF('[3]Correpondance  PREPA MARG'!A:A,'Prépa marge'!C1723)=0,IF(U1722="démarque connue (valeur)","",T1722),'Prépa marge'!C1723)</f>
        <v/>
      </c>
      <c r="U1723" s="23" t="str">
        <f t="shared" si="954"/>
        <v/>
      </c>
      <c r="V1723" t="str">
        <f>IF(U1723="","",IF(U1723="CA HT",SUMIF('[3]Correpondance  PREPA MARG'!A:A,'Prépa marge'!T1723,'[3]Correpondance  PREPA MARG'!CO:CO),""))</f>
        <v/>
      </c>
      <c r="W1723" t="str">
        <f t="shared" si="947"/>
        <v/>
      </c>
      <c r="X1723" t="str">
        <f>IF(U1723="","",IF(AND(U1723="Marge ABACO (valeur)",X1717=""),SUMIF('[3]Correpondance  PREPA MARG'!A:A,'Prépa marge'!T1723,'[3]Correpondance  PREPA MARG'!DB:DB),""))</f>
        <v/>
      </c>
      <c r="Y1723" t="str">
        <f>IF(U1723="","",IF(U1723="Frais accessoires",SUMIF('[3]Correpondance  PREPA MARG'!A:A,'Prépa marge'!T1723,'[3]Correpondance  PREPA MARG'!AO:AO),""))</f>
        <v/>
      </c>
      <c r="Z1723" t="str">
        <f>IF(U1723="","",IF(U1723="Cotisation Centrale",SUMIF('[3]Correpondance  PREPA MARG'!A:A,'Prépa marge'!T1723,'[3]Correpondance  PREPA MARG'!BO:BO),""))</f>
        <v/>
      </c>
      <c r="AA1723" t="str">
        <f>IF(U1723="","",IF(U1723="CA HT REEL",SUMIF('[3]Correpondance  PREPA MARG'!A:A,'Prépa marge'!T1723,'[3]Correpondance  PREPA MARG'!AB:AB),""))</f>
        <v/>
      </c>
      <c r="AB1723" t="str">
        <f>IF(U1723="","",IF(U1723="CAMV REEL",SUMIF('[3]Correpondance  PREPA MARG'!A:A,'Prépa marge'!T1723,'[3]Correpondance  PREPA MARG'!BB:BB),""))</f>
        <v/>
      </c>
      <c r="AC1723" t="str">
        <f>IF(U1723="","",IF(U1723="démarque connue (valeur)",SUMIF('[3]Correpondance  PREPA MARG'!A:A,'Prépa marge'!T1723,'[3]Correpondance  PREPA MARG'!DO:DO),""))</f>
        <v/>
      </c>
      <c r="AD1723" s="2" t="str">
        <f t="shared" si="952"/>
        <v/>
      </c>
      <c r="AF1723" t="s">
        <v>20</v>
      </c>
    </row>
    <row r="1724" spans="1:32">
      <c r="A1724" s="23"/>
      <c r="B1724" s="23"/>
      <c r="C1724" s="109" t="s">
        <v>42</v>
      </c>
      <c r="D1724" s="110">
        <f>D1701</f>
        <v>0</v>
      </c>
      <c r="E1724" s="110">
        <f t="shared" ref="E1724:L1724" si="980">D1724+E1701</f>
        <v>0</v>
      </c>
      <c r="F1724" s="110">
        <f t="shared" si="980"/>
        <v>0</v>
      </c>
      <c r="G1724" s="110">
        <f t="shared" si="980"/>
        <v>0</v>
      </c>
      <c r="H1724" s="110">
        <f t="shared" si="980"/>
        <v>0</v>
      </c>
      <c r="I1724" s="110">
        <f t="shared" si="980"/>
        <v>0</v>
      </c>
      <c r="J1724" s="110">
        <f t="shared" si="980"/>
        <v>0</v>
      </c>
      <c r="K1724" s="110">
        <f t="shared" si="980"/>
        <v>0</v>
      </c>
      <c r="L1724" s="110">
        <f t="shared" si="980"/>
        <v>0</v>
      </c>
      <c r="M1724" s="110">
        <f>L1724+M1701</f>
        <v>0</v>
      </c>
      <c r="N1724" s="110">
        <f>M1724+N1701</f>
        <v>0</v>
      </c>
      <c r="O1724" s="110">
        <f>N1724+O1701</f>
        <v>0</v>
      </c>
      <c r="P1724" s="111"/>
      <c r="Q1724" s="23"/>
      <c r="R1724" s="112" t="s">
        <v>20</v>
      </c>
      <c r="S1724" s="92"/>
      <c r="T1724" s="23" t="str">
        <f>IF(COUNTIF('[3]Correpondance  PREPA MARG'!A:A,'Prépa marge'!C1724)=0,IF(U1723="démarque connue (valeur)","",T1723),'Prépa marge'!C1724)</f>
        <v/>
      </c>
      <c r="U1724" s="23" t="str">
        <f t="shared" si="954"/>
        <v/>
      </c>
      <c r="V1724" t="str">
        <f>IF(U1724="","",IF(U1724="CA HT",SUMIF('[3]Correpondance  PREPA MARG'!A:A,'Prépa marge'!T1724,'[3]Correpondance  PREPA MARG'!CO:CO),""))</f>
        <v/>
      </c>
      <c r="W1724" t="str">
        <f t="shared" si="947"/>
        <v/>
      </c>
      <c r="X1724" t="str">
        <f>IF(U1724="","",IF(AND(U1724="Marge ABACO (valeur)",X1718=""),SUMIF('[3]Correpondance  PREPA MARG'!A:A,'Prépa marge'!T1724,'[3]Correpondance  PREPA MARG'!DB:DB),""))</f>
        <v/>
      </c>
      <c r="Y1724" t="str">
        <f>IF(U1724="","",IF(U1724="Frais accessoires",SUMIF('[3]Correpondance  PREPA MARG'!A:A,'Prépa marge'!T1724,'[3]Correpondance  PREPA MARG'!AO:AO),""))</f>
        <v/>
      </c>
      <c r="Z1724" t="str">
        <f>IF(U1724="","",IF(U1724="Cotisation Centrale",SUMIF('[3]Correpondance  PREPA MARG'!A:A,'Prépa marge'!T1724,'[3]Correpondance  PREPA MARG'!BO:BO),""))</f>
        <v/>
      </c>
      <c r="AA1724" t="str">
        <f>IF(U1724="","",IF(U1724="CA HT REEL",SUMIF('[3]Correpondance  PREPA MARG'!A:A,'Prépa marge'!T1724,'[3]Correpondance  PREPA MARG'!AB:AB),""))</f>
        <v/>
      </c>
      <c r="AB1724" t="str">
        <f>IF(U1724="","",IF(U1724="CAMV REEL",SUMIF('[3]Correpondance  PREPA MARG'!A:A,'Prépa marge'!T1724,'[3]Correpondance  PREPA MARG'!BB:BB),""))</f>
        <v/>
      </c>
      <c r="AC1724" t="str">
        <f>IF(U1724="","",IF(U1724="démarque connue (valeur)",SUMIF('[3]Correpondance  PREPA MARG'!A:A,'Prépa marge'!T1724,'[3]Correpondance  PREPA MARG'!DO:DO),""))</f>
        <v/>
      </c>
      <c r="AD1724" s="2" t="str">
        <f t="shared" si="952"/>
        <v/>
      </c>
      <c r="AF1724" t="s">
        <v>20</v>
      </c>
    </row>
    <row r="1725" spans="1:32" ht="15.75" thickBot="1">
      <c r="A1725" s="23"/>
      <c r="B1725" s="23"/>
      <c r="C1725" s="113" t="s">
        <v>43</v>
      </c>
      <c r="D1725" s="114">
        <f>D1722</f>
        <v>0</v>
      </c>
      <c r="E1725" s="114">
        <f t="shared" ref="E1725:L1725" si="981">IF(E1701&lt;&gt;0,E1723/E1724,0)</f>
        <v>0</v>
      </c>
      <c r="F1725" s="114">
        <f t="shared" si="981"/>
        <v>0</v>
      </c>
      <c r="G1725" s="114">
        <f t="shared" si="981"/>
        <v>0</v>
      </c>
      <c r="H1725" s="114">
        <f t="shared" si="981"/>
        <v>0</v>
      </c>
      <c r="I1725" s="114">
        <f t="shared" si="981"/>
        <v>0</v>
      </c>
      <c r="J1725" s="114">
        <f t="shared" si="981"/>
        <v>0</v>
      </c>
      <c r="K1725" s="114">
        <f t="shared" si="981"/>
        <v>0</v>
      </c>
      <c r="L1725" s="114">
        <f t="shared" si="981"/>
        <v>0</v>
      </c>
      <c r="M1725" s="114">
        <f>IF(M1701&lt;&gt;0,M1723/M1724,0)</f>
        <v>0</v>
      </c>
      <c r="N1725" s="114">
        <f>IF(N1701&lt;&gt;0,N1723/N1724,0)</f>
        <v>0</v>
      </c>
      <c r="O1725" s="114">
        <f>IF(O1701&lt;&gt;0,O1723/O1724,0)</f>
        <v>0</v>
      </c>
      <c r="P1725" s="115"/>
      <c r="Q1725" s="23"/>
      <c r="R1725" s="116" t="s">
        <v>20</v>
      </c>
      <c r="S1725" s="92"/>
      <c r="T1725" s="23" t="str">
        <f>IF(COUNTIF('[3]Correpondance  PREPA MARG'!A:A,'Prépa marge'!C1725)=0,IF(U1724="démarque connue (valeur)","",T1724),'Prépa marge'!C1725)</f>
        <v/>
      </c>
      <c r="U1725" s="23" t="str">
        <f t="shared" si="954"/>
        <v/>
      </c>
      <c r="V1725" t="str">
        <f>IF(U1725="","",IF(U1725="CA HT",SUMIF('[3]Correpondance  PREPA MARG'!A:A,'Prépa marge'!T1725,'[3]Correpondance  PREPA MARG'!CO:CO),""))</f>
        <v/>
      </c>
      <c r="W1725" t="str">
        <f t="shared" si="947"/>
        <v/>
      </c>
      <c r="X1725" t="str">
        <f>IF(U1725="","",IF(AND(U1725="Marge ABACO (valeur)",X1719=""),SUMIF('[3]Correpondance  PREPA MARG'!A:A,'Prépa marge'!T1725,'[3]Correpondance  PREPA MARG'!DB:DB),""))</f>
        <v/>
      </c>
      <c r="Y1725" t="str">
        <f>IF(U1725="","",IF(U1725="Frais accessoires",SUMIF('[3]Correpondance  PREPA MARG'!A:A,'Prépa marge'!T1725,'[3]Correpondance  PREPA MARG'!AO:AO),""))</f>
        <v/>
      </c>
      <c r="Z1725" t="str">
        <f>IF(U1725="","",IF(U1725="Cotisation Centrale",SUMIF('[3]Correpondance  PREPA MARG'!A:A,'Prépa marge'!T1725,'[3]Correpondance  PREPA MARG'!BO:BO),""))</f>
        <v/>
      </c>
      <c r="AA1725" t="str">
        <f>IF(U1725="","",IF(U1725="CA HT REEL",SUMIF('[3]Correpondance  PREPA MARG'!A:A,'Prépa marge'!T1725,'[3]Correpondance  PREPA MARG'!AB:AB),""))</f>
        <v/>
      </c>
      <c r="AB1725" t="str">
        <f>IF(U1725="","",IF(U1725="CAMV REEL",SUMIF('[3]Correpondance  PREPA MARG'!A:A,'Prépa marge'!T1725,'[3]Correpondance  PREPA MARG'!BB:BB),""))</f>
        <v/>
      </c>
      <c r="AC1725" t="str">
        <f>IF(U1725="","",IF(U1725="démarque connue (valeur)",SUMIF('[3]Correpondance  PREPA MARG'!A:A,'Prépa marge'!T1725,'[3]Correpondance  PREPA MARG'!DO:DO),""))</f>
        <v/>
      </c>
      <c r="AD1725" s="2" t="str">
        <f t="shared" si="952"/>
        <v/>
      </c>
      <c r="AF1725" t="s">
        <v>20</v>
      </c>
    </row>
    <row r="1726" spans="1:32" ht="15.75" thickBot="1">
      <c r="A1726" s="23"/>
      <c r="B1726" s="23"/>
      <c r="C1726" s="117" t="s">
        <v>44</v>
      </c>
      <c r="D1726" s="118" t="s">
        <v>14</v>
      </c>
      <c r="E1726" s="119" t="s">
        <v>14</v>
      </c>
      <c r="F1726" s="119" t="s">
        <v>14</v>
      </c>
      <c r="G1726" s="119" t="s">
        <v>14</v>
      </c>
      <c r="H1726" s="119" t="s">
        <v>14</v>
      </c>
      <c r="I1726" s="119" t="s">
        <v>14</v>
      </c>
      <c r="J1726" s="119" t="s">
        <v>11</v>
      </c>
      <c r="K1726" s="119" t="s">
        <v>14</v>
      </c>
      <c r="L1726" s="119" t="s">
        <v>14</v>
      </c>
      <c r="M1726" s="119" t="s">
        <v>14</v>
      </c>
      <c r="N1726" s="119" t="s">
        <v>11</v>
      </c>
      <c r="O1726" s="119" t="s">
        <v>14</v>
      </c>
      <c r="P1726" s="120" t="s">
        <v>14</v>
      </c>
      <c r="Q1726" s="23"/>
      <c r="R1726" s="121" t="s">
        <v>20</v>
      </c>
      <c r="S1726" s="92"/>
      <c r="T1726" s="23" t="str">
        <f>IF(COUNTIF('[3]Correpondance  PREPA MARG'!A:A,'Prépa marge'!C1726)=0,IF(U1725="démarque connue (valeur)","",T1725),'Prépa marge'!C1726)</f>
        <v/>
      </c>
      <c r="U1726" s="23" t="str">
        <f t="shared" si="954"/>
        <v/>
      </c>
      <c r="V1726" t="str">
        <f>IF(U1726="","",IF(U1726="CA HT",SUMIF('[3]Correpondance  PREPA MARG'!A:A,'Prépa marge'!T1726,'[3]Correpondance  PREPA MARG'!CO:CO),""))</f>
        <v/>
      </c>
      <c r="W1726" t="str">
        <f t="shared" si="947"/>
        <v/>
      </c>
      <c r="X1726" t="str">
        <f>IF(U1726="","",IF(AND(U1726="Marge ABACO (valeur)",X1720=""),SUMIF('[3]Correpondance  PREPA MARG'!A:A,'Prépa marge'!T1726,'[3]Correpondance  PREPA MARG'!DB:DB),""))</f>
        <v/>
      </c>
      <c r="Y1726" t="str">
        <f>IF(U1726="","",IF(U1726="Frais accessoires",SUMIF('[3]Correpondance  PREPA MARG'!A:A,'Prépa marge'!T1726,'[3]Correpondance  PREPA MARG'!AO:AO),""))</f>
        <v/>
      </c>
      <c r="Z1726" t="str">
        <f>IF(U1726="","",IF(U1726="Cotisation Centrale",SUMIF('[3]Correpondance  PREPA MARG'!A:A,'Prépa marge'!T1726,'[3]Correpondance  PREPA MARG'!BO:BO),""))</f>
        <v/>
      </c>
      <c r="AA1726" t="str">
        <f>IF(U1726="","",IF(U1726="CA HT REEL",SUMIF('[3]Correpondance  PREPA MARG'!A:A,'Prépa marge'!T1726,'[3]Correpondance  PREPA MARG'!AB:AB),""))</f>
        <v/>
      </c>
      <c r="AB1726" t="str">
        <f>IF(U1726="","",IF(U1726="CAMV REEL",SUMIF('[3]Correpondance  PREPA MARG'!A:A,'Prépa marge'!T1726,'[3]Correpondance  PREPA MARG'!BB:BB),""))</f>
        <v/>
      </c>
      <c r="AC1726" t="str">
        <f>IF(U1726="","",IF(U1726="démarque connue (valeur)",SUMIF('[3]Correpondance  PREPA MARG'!A:A,'Prépa marge'!T1726,'[3]Correpondance  PREPA MARG'!DO:DO),""))</f>
        <v/>
      </c>
      <c r="AD1726" s="2" t="str">
        <f t="shared" si="952"/>
        <v/>
      </c>
      <c r="AF1726" t="s">
        <v>20</v>
      </c>
    </row>
    <row r="1727" spans="1:32">
      <c r="A1727" s="23"/>
      <c r="B1727" s="23"/>
      <c r="C1727" s="23"/>
      <c r="D1727" s="23"/>
      <c r="E1727" s="23"/>
      <c r="F1727" s="23"/>
      <c r="G1727" s="23"/>
      <c r="H1727" s="23"/>
      <c r="I1727" s="23"/>
      <c r="J1727" s="23"/>
      <c r="K1727" s="23"/>
      <c r="L1727" s="23"/>
      <c r="M1727" s="23"/>
      <c r="N1727" s="23"/>
      <c r="O1727" s="23"/>
      <c r="P1727" s="23"/>
      <c r="Q1727" s="23"/>
      <c r="R1727" s="29" t="s">
        <v>20</v>
      </c>
      <c r="S1727" s="92"/>
      <c r="T1727" s="23" t="str">
        <f>IF(COUNTIF('[3]Correpondance  PREPA MARG'!A:A,'Prépa marge'!C1727)=0,IF(U1726="démarque connue (valeur)","",T1726),'Prépa marge'!C1727)</f>
        <v/>
      </c>
      <c r="U1727" s="23" t="str">
        <f t="shared" si="954"/>
        <v/>
      </c>
      <c r="V1727" t="str">
        <f>IF(U1727="","",IF(U1727="CA HT",SUMIF('[3]Correpondance  PREPA MARG'!A:A,'Prépa marge'!T1727,'[3]Correpondance  PREPA MARG'!CO:CO),""))</f>
        <v/>
      </c>
      <c r="W1727" t="str">
        <f t="shared" si="947"/>
        <v/>
      </c>
      <c r="X1727" t="str">
        <f>IF(U1727="","",IF(AND(U1727="Marge ABACO (valeur)",X1721=""),SUMIF('[3]Correpondance  PREPA MARG'!A:A,'Prépa marge'!T1727,'[3]Correpondance  PREPA MARG'!DB:DB),""))</f>
        <v/>
      </c>
      <c r="Y1727" t="str">
        <f>IF(U1727="","",IF(U1727="Frais accessoires",SUMIF('[3]Correpondance  PREPA MARG'!A:A,'Prépa marge'!T1727,'[3]Correpondance  PREPA MARG'!AO:AO),""))</f>
        <v/>
      </c>
      <c r="Z1727" t="str">
        <f>IF(U1727="","",IF(U1727="Cotisation Centrale",SUMIF('[3]Correpondance  PREPA MARG'!A:A,'Prépa marge'!T1727,'[3]Correpondance  PREPA MARG'!BO:BO),""))</f>
        <v/>
      </c>
      <c r="AA1727" t="str">
        <f>IF(U1727="","",IF(U1727="CA HT REEL",SUMIF('[3]Correpondance  PREPA MARG'!A:A,'Prépa marge'!T1727,'[3]Correpondance  PREPA MARG'!AB:AB),""))</f>
        <v/>
      </c>
      <c r="AB1727" t="str">
        <f>IF(U1727="","",IF(U1727="CAMV REEL",SUMIF('[3]Correpondance  PREPA MARG'!A:A,'Prépa marge'!T1727,'[3]Correpondance  PREPA MARG'!BB:BB),""))</f>
        <v/>
      </c>
      <c r="AC1727" t="str">
        <f>IF(U1727="","",IF(U1727="démarque connue (valeur)",SUMIF('[3]Correpondance  PREPA MARG'!A:A,'Prépa marge'!T1727,'[3]Correpondance  PREPA MARG'!DO:DO),""))</f>
        <v/>
      </c>
      <c r="AD1727" s="2" t="str">
        <f t="shared" si="952"/>
        <v/>
      </c>
      <c r="AF1727" t="s">
        <v>20</v>
      </c>
    </row>
    <row r="1728" spans="1:32">
      <c r="A1728" s="23"/>
      <c r="B1728" s="23"/>
      <c r="C1728" s="24" t="str">
        <f>[2]Rens!$C$57</f>
        <v>Activités commissionnées</v>
      </c>
      <c r="D1728" s="26">
        <f>+D1686</f>
        <v>41943</v>
      </c>
      <c r="E1728" s="26">
        <f t="shared" ref="E1728:L1728" si="982">DATE(YEAR(D1728),MONTH(D1728)+2,0)</f>
        <v>41973</v>
      </c>
      <c r="F1728" s="26">
        <f t="shared" si="982"/>
        <v>42004</v>
      </c>
      <c r="G1728" s="26">
        <f t="shared" si="982"/>
        <v>42035</v>
      </c>
      <c r="H1728" s="26">
        <f t="shared" si="982"/>
        <v>42063</v>
      </c>
      <c r="I1728" s="26">
        <f t="shared" si="982"/>
        <v>42094</v>
      </c>
      <c r="J1728" s="26">
        <f t="shared" si="982"/>
        <v>42124</v>
      </c>
      <c r="K1728" s="26">
        <f t="shared" si="982"/>
        <v>42155</v>
      </c>
      <c r="L1728" s="26">
        <f t="shared" si="982"/>
        <v>42185</v>
      </c>
      <c r="M1728" s="26">
        <f>DATE(YEAR(L1728),MONTH(L1728)+2,0)</f>
        <v>42216</v>
      </c>
      <c r="N1728" s="26">
        <f>DATE(YEAR(M1728),MONTH(M1728)+2,0)</f>
        <v>42247</v>
      </c>
      <c r="O1728" s="26">
        <f>DATE(YEAR(N1728),MONTH(N1728)+2,0)</f>
        <v>42277</v>
      </c>
      <c r="P1728" s="27" t="s">
        <v>16</v>
      </c>
      <c r="Q1728" s="23"/>
      <c r="R1728" s="28" t="s">
        <v>20</v>
      </c>
      <c r="S1728" s="23"/>
      <c r="T1728" s="23" t="str">
        <f>IF(COUNTIF('[3]Correpondance  PREPA MARG'!A:A,'Prépa marge'!C1728)=0,IF(U1727="démarque connue (valeur)","",T1727),'Prépa marge'!C1728)</f>
        <v/>
      </c>
      <c r="U1728" s="23" t="str">
        <f t="shared" si="954"/>
        <v/>
      </c>
      <c r="V1728" t="str">
        <f>IF(U1728="","",IF(U1728="CA HT",SUMIF('[3]Correpondance  PREPA MARG'!A:A,'Prépa marge'!T1728,'[3]Correpondance  PREPA MARG'!CO:CO),""))</f>
        <v/>
      </c>
      <c r="W1728" t="str">
        <f t="shared" si="947"/>
        <v/>
      </c>
      <c r="X1728" t="str">
        <f>IF(U1728="","",IF(AND(U1728="Marge ABACO (valeur)",X1722=""),SUMIF('[3]Correpondance  PREPA MARG'!A:A,'Prépa marge'!T1728,'[3]Correpondance  PREPA MARG'!DB:DB),""))</f>
        <v/>
      </c>
      <c r="Y1728" t="str">
        <f>IF(U1728="","",IF(U1728="Frais accessoires",SUMIF('[3]Correpondance  PREPA MARG'!A:A,'Prépa marge'!T1728,'[3]Correpondance  PREPA MARG'!AO:AO),""))</f>
        <v/>
      </c>
      <c r="Z1728" t="str">
        <f>IF(U1728="","",IF(U1728="Cotisation Centrale",SUMIF('[3]Correpondance  PREPA MARG'!A:A,'Prépa marge'!T1728,'[3]Correpondance  PREPA MARG'!BO:BO),""))</f>
        <v/>
      </c>
      <c r="AA1728" t="str">
        <f>IF(U1728="","",IF(U1728="CA HT REEL",SUMIF('[3]Correpondance  PREPA MARG'!A:A,'Prépa marge'!T1728,'[3]Correpondance  PREPA MARG'!AB:AB),""))</f>
        <v/>
      </c>
      <c r="AB1728" t="str">
        <f>IF(U1728="","",IF(U1728="CAMV REEL",SUMIF('[3]Correpondance  PREPA MARG'!A:A,'Prépa marge'!T1728,'[3]Correpondance  PREPA MARG'!BB:BB),""))</f>
        <v/>
      </c>
      <c r="AC1728" t="str">
        <f>IF(U1728="","",IF(U1728="démarque connue (valeur)",SUMIF('[3]Correpondance  PREPA MARG'!A:A,'Prépa marge'!T1728,'[3]Correpondance  PREPA MARG'!DO:DO),""))</f>
        <v/>
      </c>
      <c r="AD1728" s="2" t="str">
        <f t="shared" si="952"/>
        <v/>
      </c>
      <c r="AF1728" t="s">
        <v>20</v>
      </c>
    </row>
    <row r="1729" spans="1:32">
      <c r="A1729" s="23"/>
      <c r="B1729" s="23"/>
      <c r="C1729" s="23"/>
      <c r="D1729" s="23"/>
      <c r="E1729" s="23"/>
      <c r="F1729" s="23"/>
      <c r="G1729" s="23"/>
      <c r="H1729" s="23"/>
      <c r="I1729" s="23"/>
      <c r="J1729" s="23"/>
      <c r="K1729" s="23"/>
      <c r="L1729" s="23"/>
      <c r="M1729" s="23"/>
      <c r="N1729" s="23"/>
      <c r="O1729" s="23"/>
      <c r="P1729" s="23"/>
      <c r="Q1729" s="23"/>
      <c r="R1729" s="29" t="s">
        <v>20</v>
      </c>
      <c r="S1729" s="23"/>
      <c r="T1729" s="23" t="str">
        <f>IF(COUNTIF('[3]Correpondance  PREPA MARG'!A:A,'Prépa marge'!C1729)=0,IF(U1728="démarque connue (valeur)","",T1728),'Prépa marge'!C1729)</f>
        <v/>
      </c>
      <c r="U1729" s="23" t="str">
        <f t="shared" si="954"/>
        <v/>
      </c>
      <c r="V1729" t="str">
        <f>IF(U1729="","",IF(U1729="CA HT",SUMIF('[3]Correpondance  PREPA MARG'!A:A,'Prépa marge'!T1729,'[3]Correpondance  PREPA MARG'!CO:CO),""))</f>
        <v/>
      </c>
      <c r="W1729" t="str">
        <f t="shared" si="947"/>
        <v/>
      </c>
      <c r="X1729" t="str">
        <f>IF(U1729="","",IF(AND(U1729="Marge ABACO (valeur)",X1723=""),SUMIF('[3]Correpondance  PREPA MARG'!A:A,'Prépa marge'!T1729,'[3]Correpondance  PREPA MARG'!DB:DB),""))</f>
        <v/>
      </c>
      <c r="Y1729" t="str">
        <f>IF(U1729="","",IF(U1729="Frais accessoires",SUMIF('[3]Correpondance  PREPA MARG'!A:A,'Prépa marge'!T1729,'[3]Correpondance  PREPA MARG'!AO:AO),""))</f>
        <v/>
      </c>
      <c r="Z1729" t="str">
        <f>IF(U1729="","",IF(U1729="Cotisation Centrale",SUMIF('[3]Correpondance  PREPA MARG'!A:A,'Prépa marge'!T1729,'[3]Correpondance  PREPA MARG'!BO:BO),""))</f>
        <v/>
      </c>
      <c r="AA1729" t="str">
        <f>IF(U1729="","",IF(U1729="CA HT REEL",SUMIF('[3]Correpondance  PREPA MARG'!A:A,'Prépa marge'!T1729,'[3]Correpondance  PREPA MARG'!AB:AB),""))</f>
        <v/>
      </c>
      <c r="AB1729" t="str">
        <f>IF(U1729="","",IF(U1729="CAMV REEL",SUMIF('[3]Correpondance  PREPA MARG'!A:A,'Prépa marge'!T1729,'[3]Correpondance  PREPA MARG'!BB:BB),""))</f>
        <v/>
      </c>
      <c r="AC1729" t="str">
        <f>IF(U1729="","",IF(U1729="démarque connue (valeur)",SUMIF('[3]Correpondance  PREPA MARG'!A:A,'Prépa marge'!T1729,'[3]Correpondance  PREPA MARG'!DO:DO),""))</f>
        <v/>
      </c>
      <c r="AD1729" s="2" t="str">
        <f t="shared" si="952"/>
        <v/>
      </c>
      <c r="AF1729" t="s">
        <v>20</v>
      </c>
    </row>
    <row r="1730" spans="1:32" ht="15.75" thickBot="1">
      <c r="A1730" s="23"/>
      <c r="B1730" s="23"/>
      <c r="C1730" s="30" t="s">
        <v>18</v>
      </c>
      <c r="D1730" s="31"/>
      <c r="E1730" s="31"/>
      <c r="F1730" s="31"/>
      <c r="G1730" s="31"/>
      <c r="H1730" s="31"/>
      <c r="I1730" s="31"/>
      <c r="J1730" s="31"/>
      <c r="K1730" s="31"/>
      <c r="L1730" s="31"/>
      <c r="M1730" s="31"/>
      <c r="N1730" s="31"/>
      <c r="O1730" s="31"/>
      <c r="P1730" s="32"/>
      <c r="Q1730" s="23"/>
      <c r="R1730" s="33" t="s">
        <v>20</v>
      </c>
      <c r="S1730" s="23"/>
      <c r="T1730" s="23" t="str">
        <f>IF(COUNTIF('[3]Correpondance  PREPA MARG'!A:A,'Prépa marge'!C1730)=0,IF(U1729="démarque connue (valeur)","",T1729),'Prépa marge'!C1730)</f>
        <v/>
      </c>
      <c r="U1730" s="23" t="str">
        <f t="shared" si="954"/>
        <v/>
      </c>
      <c r="V1730" t="str">
        <f>IF(U1730="","",IF(U1730="CA HT",SUMIF('[3]Correpondance  PREPA MARG'!A:A,'Prépa marge'!T1730,'[3]Correpondance  PREPA MARG'!CO:CO),""))</f>
        <v/>
      </c>
      <c r="W1730" t="str">
        <f t="shared" si="947"/>
        <v/>
      </c>
      <c r="X1730" t="str">
        <f>IF(U1730="","",IF(AND(U1730="Marge ABACO (valeur)",X1724=""),SUMIF('[3]Correpondance  PREPA MARG'!A:A,'Prépa marge'!T1730,'[3]Correpondance  PREPA MARG'!DB:DB),""))</f>
        <v/>
      </c>
      <c r="Y1730" t="str">
        <f>IF(U1730="","",IF(U1730="Frais accessoires",SUMIF('[3]Correpondance  PREPA MARG'!A:A,'Prépa marge'!T1730,'[3]Correpondance  PREPA MARG'!AO:AO),""))</f>
        <v/>
      </c>
      <c r="Z1730" t="str">
        <f>IF(U1730="","",IF(U1730="Cotisation Centrale",SUMIF('[3]Correpondance  PREPA MARG'!A:A,'Prépa marge'!T1730,'[3]Correpondance  PREPA MARG'!BO:BO),""))</f>
        <v/>
      </c>
      <c r="AA1730" t="str">
        <f>IF(U1730="","",IF(U1730="CA HT REEL",SUMIF('[3]Correpondance  PREPA MARG'!A:A,'Prépa marge'!T1730,'[3]Correpondance  PREPA MARG'!AB:AB),""))</f>
        <v/>
      </c>
      <c r="AB1730" t="str">
        <f>IF(U1730="","",IF(U1730="CAMV REEL",SUMIF('[3]Correpondance  PREPA MARG'!A:A,'Prépa marge'!T1730,'[3]Correpondance  PREPA MARG'!BB:BB),""))</f>
        <v/>
      </c>
      <c r="AC1730" t="str">
        <f>IF(U1730="","",IF(U1730="démarque connue (valeur)",SUMIF('[3]Correpondance  PREPA MARG'!A:A,'Prépa marge'!T1730,'[3]Correpondance  PREPA MARG'!DO:DO),""))</f>
        <v/>
      </c>
      <c r="AD1730" s="2" t="str">
        <f t="shared" si="952"/>
        <v/>
      </c>
      <c r="AF1730" t="s">
        <v>20</v>
      </c>
    </row>
    <row r="1731" spans="1:32">
      <c r="A1731" s="23"/>
      <c r="B1731" s="23"/>
      <c r="C1731" s="34" t="s">
        <v>0</v>
      </c>
      <c r="D1731" s="35"/>
      <c r="E1731" s="36"/>
      <c r="F1731" s="36"/>
      <c r="G1731" s="36"/>
      <c r="H1731" s="36"/>
      <c r="I1731" s="36"/>
      <c r="J1731" s="36"/>
      <c r="K1731" s="36"/>
      <c r="L1731" s="36"/>
      <c r="M1731" s="36"/>
      <c r="N1731" s="36"/>
      <c r="O1731" s="37"/>
      <c r="P1731" s="38">
        <f>SUM(D1731:O1731)</f>
        <v>0</v>
      </c>
      <c r="Q1731" s="23"/>
      <c r="R1731" s="39" t="s">
        <v>20</v>
      </c>
      <c r="S1731" s="23"/>
      <c r="T1731" s="23" t="str">
        <f>IF(COUNTIF('[3]Correpondance  PREPA MARG'!A:A,'Prépa marge'!C1731)=0,IF(U1730="démarque connue (valeur)","",T1730),'Prépa marge'!C1731)</f>
        <v/>
      </c>
      <c r="U1731" s="23" t="str">
        <f t="shared" si="954"/>
        <v>CA HT</v>
      </c>
      <c r="V1731">
        <f>IF(U1731="","",IF(U1731="CA HT",SUMIF('[3]Correpondance  PREPA MARG'!A:A,'Prépa marge'!T1731,'[3]Correpondance  PREPA MARG'!CO:CO),""))</f>
        <v>0</v>
      </c>
      <c r="W1731" t="str">
        <f t="shared" si="947"/>
        <v/>
      </c>
      <c r="X1731" t="str">
        <f>IF(U1731="","",IF(AND(U1731="Marge ABACO (valeur)",X1725=""),SUMIF('[3]Correpondance  PREPA MARG'!A:A,'Prépa marge'!T1731,'[3]Correpondance  PREPA MARG'!DB:DB),""))</f>
        <v/>
      </c>
      <c r="Y1731" t="str">
        <f>IF(U1731="","",IF(U1731="Frais accessoires",SUMIF('[3]Correpondance  PREPA MARG'!A:A,'Prépa marge'!T1731,'[3]Correpondance  PREPA MARG'!AO:AO),""))</f>
        <v/>
      </c>
      <c r="Z1731" t="str">
        <f>IF(U1731="","",IF(U1731="Cotisation Centrale",SUMIF('[3]Correpondance  PREPA MARG'!A:A,'Prépa marge'!T1731,'[3]Correpondance  PREPA MARG'!BO:BO),""))</f>
        <v/>
      </c>
      <c r="AA1731" t="str">
        <f>IF(U1731="","",IF(U1731="CA HT REEL",SUMIF('[3]Correpondance  PREPA MARG'!A:A,'Prépa marge'!T1731,'[3]Correpondance  PREPA MARG'!AB:AB),""))</f>
        <v/>
      </c>
      <c r="AB1731" t="str">
        <f>IF(U1731="","",IF(U1731="CAMV REEL",SUMIF('[3]Correpondance  PREPA MARG'!A:A,'Prépa marge'!T1731,'[3]Correpondance  PREPA MARG'!BB:BB),""))</f>
        <v/>
      </c>
      <c r="AC1731" t="str">
        <f>IF(U1731="","",IF(U1731="démarque connue (valeur)",SUMIF('[3]Correpondance  PREPA MARG'!A:A,'Prépa marge'!T1731,'[3]Correpondance  PREPA MARG'!DO:DO),""))</f>
        <v/>
      </c>
      <c r="AD1731" s="2" t="str">
        <f t="shared" si="952"/>
        <v/>
      </c>
      <c r="AF1731" t="s">
        <v>20</v>
      </c>
    </row>
    <row r="1732" spans="1:32" ht="15.75" thickBot="1">
      <c r="A1732" s="23"/>
      <c r="B1732" s="23"/>
      <c r="C1732" s="40" t="s">
        <v>1</v>
      </c>
      <c r="D1732" s="41"/>
      <c r="E1732" s="42"/>
      <c r="F1732" s="42"/>
      <c r="G1732" s="42"/>
      <c r="H1732" s="42"/>
      <c r="I1732" s="42"/>
      <c r="J1732" s="42"/>
      <c r="K1732" s="42"/>
      <c r="L1732" s="42"/>
      <c r="M1732" s="42"/>
      <c r="N1732" s="42"/>
      <c r="O1732" s="43"/>
      <c r="P1732" s="44">
        <f>SUM(D1732:O1732)</f>
        <v>0</v>
      </c>
      <c r="Q1732" s="23"/>
      <c r="R1732" s="45" t="s">
        <v>20</v>
      </c>
      <c r="S1732" s="23"/>
      <c r="T1732" s="23" t="str">
        <f>IF(COUNTIF('[3]Correpondance  PREPA MARG'!A:A,'Prépa marge'!C1732)=0,IF(U1731="démarque connue (valeur)","",T1731),'Prépa marge'!C1732)</f>
        <v/>
      </c>
      <c r="U1732" s="23" t="str">
        <f t="shared" si="954"/>
        <v>PRMV ABACO</v>
      </c>
      <c r="V1732" t="str">
        <f>IF(U1732="","",IF(U1732="CA HT",SUMIF('[3]Correpondance  PREPA MARG'!A:A,'Prépa marge'!T1732,'[3]Correpondance  PREPA MARG'!CO:CO),""))</f>
        <v/>
      </c>
      <c r="W1732">
        <f t="shared" si="947"/>
        <v>0</v>
      </c>
      <c r="X1732" t="str">
        <f>IF(U1732="","",IF(AND(U1732="Marge ABACO (valeur)",X1726=""),SUMIF('[3]Correpondance  PREPA MARG'!A:A,'Prépa marge'!T1732,'[3]Correpondance  PREPA MARG'!DB:DB),""))</f>
        <v/>
      </c>
      <c r="Y1732" t="str">
        <f>IF(U1732="","",IF(U1732="Frais accessoires",SUMIF('[3]Correpondance  PREPA MARG'!A:A,'Prépa marge'!T1732,'[3]Correpondance  PREPA MARG'!AO:AO),""))</f>
        <v/>
      </c>
      <c r="Z1732" t="str">
        <f>IF(U1732="","",IF(U1732="Cotisation Centrale",SUMIF('[3]Correpondance  PREPA MARG'!A:A,'Prépa marge'!T1732,'[3]Correpondance  PREPA MARG'!BO:BO),""))</f>
        <v/>
      </c>
      <c r="AA1732" t="str">
        <f>IF(U1732="","",IF(U1732="CA HT REEL",SUMIF('[3]Correpondance  PREPA MARG'!A:A,'Prépa marge'!T1732,'[3]Correpondance  PREPA MARG'!AB:AB),""))</f>
        <v/>
      </c>
      <c r="AB1732" t="str">
        <f>IF(U1732="","",IF(U1732="CAMV REEL",SUMIF('[3]Correpondance  PREPA MARG'!A:A,'Prépa marge'!T1732,'[3]Correpondance  PREPA MARG'!BB:BB),""))</f>
        <v/>
      </c>
      <c r="AC1732" t="str">
        <f>IF(U1732="","",IF(U1732="démarque connue (valeur)",SUMIF('[3]Correpondance  PREPA MARG'!A:A,'Prépa marge'!T1732,'[3]Correpondance  PREPA MARG'!DO:DO),""))</f>
        <v/>
      </c>
      <c r="AD1732" s="2" t="str">
        <f t="shared" si="952"/>
        <v/>
      </c>
      <c r="AF1732" t="s">
        <v>20</v>
      </c>
    </row>
    <row r="1733" spans="1:32">
      <c r="A1733" s="23"/>
      <c r="B1733" s="23"/>
      <c r="C1733" s="46" t="s">
        <v>19</v>
      </c>
      <c r="D1733" s="47">
        <f t="shared" ref="D1733:L1733" si="983">D1731-D1732</f>
        <v>0</v>
      </c>
      <c r="E1733" s="47">
        <f t="shared" si="983"/>
        <v>0</v>
      </c>
      <c r="F1733" s="47">
        <f t="shared" si="983"/>
        <v>0</v>
      </c>
      <c r="G1733" s="47">
        <f t="shared" si="983"/>
        <v>0</v>
      </c>
      <c r="H1733" s="47">
        <f t="shared" si="983"/>
        <v>0</v>
      </c>
      <c r="I1733" s="47">
        <f t="shared" si="983"/>
        <v>0</v>
      </c>
      <c r="J1733" s="47">
        <f t="shared" si="983"/>
        <v>0</v>
      </c>
      <c r="K1733" s="47">
        <f t="shared" si="983"/>
        <v>0</v>
      </c>
      <c r="L1733" s="47">
        <f t="shared" si="983"/>
        <v>0</v>
      </c>
      <c r="M1733" s="47">
        <f>M1731-M1732</f>
        <v>0</v>
      </c>
      <c r="N1733" s="47">
        <f>N1731-N1732</f>
        <v>0</v>
      </c>
      <c r="O1733" s="47">
        <f>O1731-O1732</f>
        <v>0</v>
      </c>
      <c r="P1733" s="48">
        <f>P1731-P1732</f>
        <v>0</v>
      </c>
      <c r="Q1733" s="23"/>
      <c r="R1733" s="49" t="s">
        <v>20</v>
      </c>
      <c r="S1733" s="23"/>
      <c r="T1733" s="23" t="str">
        <f>IF(COUNTIF('[3]Correpondance  PREPA MARG'!A:A,'Prépa marge'!C1733)=0,IF(U1732="démarque connue (valeur)","",T1732),'Prépa marge'!C1733)</f>
        <v/>
      </c>
      <c r="U1733" s="23" t="str">
        <f t="shared" si="954"/>
        <v>Marge ABACO (valeur)</v>
      </c>
      <c r="V1733" t="str">
        <f>IF(U1733="","",IF(U1733="CA HT",SUMIF('[3]Correpondance  PREPA MARG'!A:A,'Prépa marge'!T1733,'[3]Correpondance  PREPA MARG'!CO:CO),""))</f>
        <v/>
      </c>
      <c r="W1733" t="str">
        <f t="shared" si="947"/>
        <v/>
      </c>
      <c r="X1733">
        <f>IF(U1733="","",IF(AND(U1733="Marge ABACO (valeur)",X1727=""),SUMIF('[3]Correpondance  PREPA MARG'!A:A,'Prépa marge'!T1733,'[3]Correpondance  PREPA MARG'!DB:DB),""))</f>
        <v>0</v>
      </c>
      <c r="Y1733" t="str">
        <f>IF(U1733="","",IF(U1733="Frais accessoires",SUMIF('[3]Correpondance  PREPA MARG'!A:A,'Prépa marge'!T1733,'[3]Correpondance  PREPA MARG'!AO:AO),""))</f>
        <v/>
      </c>
      <c r="Z1733" t="str">
        <f>IF(U1733="","",IF(U1733="Cotisation Centrale",SUMIF('[3]Correpondance  PREPA MARG'!A:A,'Prépa marge'!T1733,'[3]Correpondance  PREPA MARG'!BO:BO),""))</f>
        <v/>
      </c>
      <c r="AA1733" t="str">
        <f>IF(U1733="","",IF(U1733="CA HT REEL",SUMIF('[3]Correpondance  PREPA MARG'!A:A,'Prépa marge'!T1733,'[3]Correpondance  PREPA MARG'!AB:AB),""))</f>
        <v/>
      </c>
      <c r="AB1733" t="str">
        <f>IF(U1733="","",IF(U1733="CAMV REEL",SUMIF('[3]Correpondance  PREPA MARG'!A:A,'Prépa marge'!T1733,'[3]Correpondance  PREPA MARG'!BB:BB),""))</f>
        <v/>
      </c>
      <c r="AC1733" t="str">
        <f>IF(U1733="","",IF(U1733="démarque connue (valeur)",SUMIF('[3]Correpondance  PREPA MARG'!A:A,'Prépa marge'!T1733,'[3]Correpondance  PREPA MARG'!DO:DO),""))</f>
        <v/>
      </c>
      <c r="AD1733" s="2" t="str">
        <f t="shared" si="952"/>
        <v/>
      </c>
      <c r="AF1733" t="s">
        <v>20</v>
      </c>
    </row>
    <row r="1734" spans="1:32" ht="15.75" thickBot="1">
      <c r="A1734" s="23"/>
      <c r="B1734" s="23"/>
      <c r="C1734" s="50" t="s">
        <v>21</v>
      </c>
      <c r="D1734" s="51">
        <f t="shared" ref="D1734:L1734" si="984">IF(D1731=0,0,D1733/D1731)</f>
        <v>0</v>
      </c>
      <c r="E1734" s="51">
        <f t="shared" si="984"/>
        <v>0</v>
      </c>
      <c r="F1734" s="51">
        <f t="shared" si="984"/>
        <v>0</v>
      </c>
      <c r="G1734" s="51">
        <f t="shared" si="984"/>
        <v>0</v>
      </c>
      <c r="H1734" s="51">
        <f t="shared" si="984"/>
        <v>0</v>
      </c>
      <c r="I1734" s="51">
        <f t="shared" si="984"/>
        <v>0</v>
      </c>
      <c r="J1734" s="51">
        <f t="shared" si="984"/>
        <v>0</v>
      </c>
      <c r="K1734" s="51">
        <f t="shared" si="984"/>
        <v>0</v>
      </c>
      <c r="L1734" s="51">
        <f t="shared" si="984"/>
        <v>0</v>
      </c>
      <c r="M1734" s="51">
        <f>IF(M1731=0,0,M1733/M1731)</f>
        <v>0</v>
      </c>
      <c r="N1734" s="51">
        <f>IF(N1731=0,0,N1733/N1731)</f>
        <v>0</v>
      </c>
      <c r="O1734" s="51">
        <f>IF(O1731=0,0,O1733/O1731)</f>
        <v>0</v>
      </c>
      <c r="P1734" s="52">
        <f>IF(P1731=0,0,P1733/P1731)</f>
        <v>0</v>
      </c>
      <c r="Q1734" s="23"/>
      <c r="R1734" s="53" t="s">
        <v>20</v>
      </c>
      <c r="S1734" s="23"/>
      <c r="T1734" s="23" t="str">
        <f>IF(COUNTIF('[3]Correpondance  PREPA MARG'!A:A,'Prépa marge'!C1734)=0,IF(U1733="démarque connue (valeur)","",T1733),'Prépa marge'!C1734)</f>
        <v/>
      </c>
      <c r="U1734" s="23" t="str">
        <f t="shared" si="954"/>
        <v/>
      </c>
      <c r="V1734" t="str">
        <f>IF(U1734="","",IF(U1734="CA HT",SUMIF('[3]Correpondance  PREPA MARG'!A:A,'Prépa marge'!T1734,'[3]Correpondance  PREPA MARG'!CO:CO),""))</f>
        <v/>
      </c>
      <c r="W1734" t="str">
        <f t="shared" si="947"/>
        <v/>
      </c>
      <c r="X1734" t="str">
        <f>IF(U1734="","",IF(AND(U1734="Marge ABACO (valeur)",X1728=""),SUMIF('[3]Correpondance  PREPA MARG'!A:A,'Prépa marge'!T1734,'[3]Correpondance  PREPA MARG'!DB:DB),""))</f>
        <v/>
      </c>
      <c r="Y1734" t="str">
        <f>IF(U1734="","",IF(U1734="Frais accessoires",SUMIF('[3]Correpondance  PREPA MARG'!A:A,'Prépa marge'!T1734,'[3]Correpondance  PREPA MARG'!AO:AO),""))</f>
        <v/>
      </c>
      <c r="Z1734" t="str">
        <f>IF(U1734="","",IF(U1734="Cotisation Centrale",SUMIF('[3]Correpondance  PREPA MARG'!A:A,'Prépa marge'!T1734,'[3]Correpondance  PREPA MARG'!BO:BO),""))</f>
        <v/>
      </c>
      <c r="AA1734" t="str">
        <f>IF(U1734="","",IF(U1734="CA HT REEL",SUMIF('[3]Correpondance  PREPA MARG'!A:A,'Prépa marge'!T1734,'[3]Correpondance  PREPA MARG'!AB:AB),""))</f>
        <v/>
      </c>
      <c r="AB1734" t="str">
        <f>IF(U1734="","",IF(U1734="CAMV REEL",SUMIF('[3]Correpondance  PREPA MARG'!A:A,'Prépa marge'!T1734,'[3]Correpondance  PREPA MARG'!BB:BB),""))</f>
        <v/>
      </c>
      <c r="AC1734" t="str">
        <f>IF(U1734="","",IF(U1734="démarque connue (valeur)",SUMIF('[3]Correpondance  PREPA MARG'!A:A,'Prépa marge'!T1734,'[3]Correpondance  PREPA MARG'!DO:DO),""))</f>
        <v/>
      </c>
      <c r="AD1734" s="2" t="str">
        <f t="shared" si="952"/>
        <v/>
      </c>
      <c r="AF1734" t="s">
        <v>20</v>
      </c>
    </row>
    <row r="1735" spans="1:32">
      <c r="A1735" s="23"/>
      <c r="B1735" s="23"/>
      <c r="C1735" s="54" t="s">
        <v>3</v>
      </c>
      <c r="D1735" s="35"/>
      <c r="E1735" s="36"/>
      <c r="F1735" s="36"/>
      <c r="G1735" s="36"/>
      <c r="H1735" s="36"/>
      <c r="I1735" s="55"/>
      <c r="J1735" s="55"/>
      <c r="K1735" s="36"/>
      <c r="L1735" s="36"/>
      <c r="M1735" s="36"/>
      <c r="N1735" s="36"/>
      <c r="O1735" s="37"/>
      <c r="P1735" s="56">
        <f>SUM(D1735:O1735)</f>
        <v>0</v>
      </c>
      <c r="Q1735" s="23"/>
      <c r="R1735" s="57" t="s">
        <v>20</v>
      </c>
      <c r="S1735" s="23"/>
      <c r="T1735" s="23" t="str">
        <f>IF(COUNTIF('[3]Correpondance  PREPA MARG'!A:A,'Prépa marge'!C1735)=0,IF(U1734="démarque connue (valeur)","",T1734),'Prépa marge'!C1735)</f>
        <v/>
      </c>
      <c r="U1735" s="23" t="str">
        <f t="shared" si="954"/>
        <v>Frais accessoires</v>
      </c>
      <c r="V1735" t="str">
        <f>IF(U1735="","",IF(U1735="CA HT",SUMIF('[3]Correpondance  PREPA MARG'!A:A,'Prépa marge'!T1735,'[3]Correpondance  PREPA MARG'!CO:CO),""))</f>
        <v/>
      </c>
      <c r="W1735" t="str">
        <f t="shared" ref="W1735:W1798" si="985">IF(AND(V1734&lt;&gt;"",X1736&lt;&gt;""),V1734-X1736,"")</f>
        <v/>
      </c>
      <c r="X1735" t="str">
        <f>IF(U1735="","",IF(AND(U1735="Marge ABACO (valeur)",X1729=""),SUMIF('[3]Correpondance  PREPA MARG'!A:A,'Prépa marge'!T1735,'[3]Correpondance  PREPA MARG'!DB:DB),""))</f>
        <v/>
      </c>
      <c r="Y1735">
        <f>IF(U1735="","",IF(U1735="Frais accessoires",SUMIF('[3]Correpondance  PREPA MARG'!A:A,'Prépa marge'!T1735,'[3]Correpondance  PREPA MARG'!AO:AO),""))</f>
        <v>0</v>
      </c>
      <c r="Z1735" t="str">
        <f>IF(U1735="","",IF(U1735="Cotisation Centrale",SUMIF('[3]Correpondance  PREPA MARG'!A:A,'Prépa marge'!T1735,'[3]Correpondance  PREPA MARG'!BO:BO),""))</f>
        <v/>
      </c>
      <c r="AA1735" t="str">
        <f>IF(U1735="","",IF(U1735="CA HT REEL",SUMIF('[3]Correpondance  PREPA MARG'!A:A,'Prépa marge'!T1735,'[3]Correpondance  PREPA MARG'!AB:AB),""))</f>
        <v/>
      </c>
      <c r="AB1735" t="str">
        <f>IF(U1735="","",IF(U1735="CAMV REEL",SUMIF('[3]Correpondance  PREPA MARG'!A:A,'Prépa marge'!T1735,'[3]Correpondance  PREPA MARG'!BB:BB),""))</f>
        <v/>
      </c>
      <c r="AC1735" t="str">
        <f>IF(U1735="","",IF(U1735="démarque connue (valeur)",SUMIF('[3]Correpondance  PREPA MARG'!A:A,'Prépa marge'!T1735,'[3]Correpondance  PREPA MARG'!DO:DO),""))</f>
        <v/>
      </c>
      <c r="AD1735" s="2" t="str">
        <f t="shared" si="952"/>
        <v/>
      </c>
      <c r="AF1735" t="s">
        <v>20</v>
      </c>
    </row>
    <row r="1736" spans="1:32" ht="15.75" thickBot="1">
      <c r="A1736" s="23"/>
      <c r="B1736" s="23"/>
      <c r="C1736" s="58" t="s">
        <v>4</v>
      </c>
      <c r="D1736" s="41"/>
      <c r="E1736" s="42"/>
      <c r="F1736" s="42"/>
      <c r="G1736" s="42"/>
      <c r="H1736" s="42"/>
      <c r="I1736" s="42"/>
      <c r="J1736" s="42"/>
      <c r="K1736" s="42"/>
      <c r="L1736" s="42"/>
      <c r="M1736" s="42"/>
      <c r="N1736" s="42"/>
      <c r="O1736" s="43"/>
      <c r="P1736" s="56">
        <f>SUM(D1736:O1736)</f>
        <v>0</v>
      </c>
      <c r="Q1736" s="23"/>
      <c r="R1736" s="57" t="s">
        <v>20</v>
      </c>
      <c r="S1736" s="23"/>
      <c r="T1736" s="23" t="str">
        <f>IF(COUNTIF('[3]Correpondance  PREPA MARG'!A:A,'Prépa marge'!C1736)=0,IF(U1735="démarque connue (valeur)","",T1735),'Prépa marge'!C1736)</f>
        <v/>
      </c>
      <c r="U1736" s="23" t="str">
        <f t="shared" si="954"/>
        <v>Cotisation Centrale</v>
      </c>
      <c r="V1736" t="str">
        <f>IF(U1736="","",IF(U1736="CA HT",SUMIF('[3]Correpondance  PREPA MARG'!A:A,'Prépa marge'!T1736,'[3]Correpondance  PREPA MARG'!CO:CO),""))</f>
        <v/>
      </c>
      <c r="W1736" t="str">
        <f t="shared" si="985"/>
        <v/>
      </c>
      <c r="X1736" t="str">
        <f>IF(U1736="","",IF(AND(U1736="Marge ABACO (valeur)",X1730=""),SUMIF('[3]Correpondance  PREPA MARG'!A:A,'Prépa marge'!T1736,'[3]Correpondance  PREPA MARG'!DB:DB),""))</f>
        <v/>
      </c>
      <c r="Y1736" t="str">
        <f>IF(U1736="","",IF(U1736="Frais accessoires",SUMIF('[3]Correpondance  PREPA MARG'!A:A,'Prépa marge'!T1736,'[3]Correpondance  PREPA MARG'!AO:AO),""))</f>
        <v/>
      </c>
      <c r="Z1736">
        <f>IF(U1736="","",IF(U1736="Cotisation Centrale",SUMIF('[3]Correpondance  PREPA MARG'!A:A,'Prépa marge'!T1736,'[3]Correpondance  PREPA MARG'!BO:BO),""))</f>
        <v>0</v>
      </c>
      <c r="AA1736" t="str">
        <f>IF(U1736="","",IF(U1736="CA HT REEL",SUMIF('[3]Correpondance  PREPA MARG'!A:A,'Prépa marge'!T1736,'[3]Correpondance  PREPA MARG'!AB:AB),""))</f>
        <v/>
      </c>
      <c r="AB1736" t="str">
        <f>IF(U1736="","",IF(U1736="CAMV REEL",SUMIF('[3]Correpondance  PREPA MARG'!A:A,'Prépa marge'!T1736,'[3]Correpondance  PREPA MARG'!BB:BB),""))</f>
        <v/>
      </c>
      <c r="AC1736" t="str">
        <f>IF(U1736="","",IF(U1736="démarque connue (valeur)",SUMIF('[3]Correpondance  PREPA MARG'!A:A,'Prépa marge'!T1736,'[3]Correpondance  PREPA MARG'!DO:DO),""))</f>
        <v/>
      </c>
      <c r="AD1736" s="2" t="str">
        <f t="shared" si="952"/>
        <v/>
      </c>
      <c r="AF1736" t="s">
        <v>20</v>
      </c>
    </row>
    <row r="1737" spans="1:32">
      <c r="A1737" s="23"/>
      <c r="B1737" s="23"/>
      <c r="C1737" s="59" t="s">
        <v>22</v>
      </c>
      <c r="D1737" s="60">
        <f t="shared" ref="D1737:L1737" si="986">IF(D1743&lt;&gt;0,(D1735+D1736)/D1743,0)</f>
        <v>0</v>
      </c>
      <c r="E1737" s="60">
        <f t="shared" si="986"/>
        <v>0</v>
      </c>
      <c r="F1737" s="60">
        <f t="shared" si="986"/>
        <v>0</v>
      </c>
      <c r="G1737" s="60">
        <f t="shared" si="986"/>
        <v>0</v>
      </c>
      <c r="H1737" s="60">
        <f t="shared" si="986"/>
        <v>0</v>
      </c>
      <c r="I1737" s="60">
        <f t="shared" si="986"/>
        <v>0</v>
      </c>
      <c r="J1737" s="60">
        <f t="shared" si="986"/>
        <v>0</v>
      </c>
      <c r="K1737" s="60">
        <f t="shared" si="986"/>
        <v>0</v>
      </c>
      <c r="L1737" s="60">
        <f t="shared" si="986"/>
        <v>0</v>
      </c>
      <c r="M1737" s="60">
        <f>IF(M1743&lt;&gt;0,(M1735+M1736)/M1743,0)</f>
        <v>0</v>
      </c>
      <c r="N1737" s="60">
        <f>IF(N1743&lt;&gt;0,(N1735+N1736)/N1743,0)</f>
        <v>0</v>
      </c>
      <c r="O1737" s="60">
        <f>IF(O1743&lt;&gt;0,(O1735+O1736)/O1743,0)</f>
        <v>0</v>
      </c>
      <c r="P1737" s="61">
        <f>IF(P1743&lt;&gt;0,(P1735+P1736)/P1743,0)</f>
        <v>0</v>
      </c>
      <c r="Q1737" s="23"/>
      <c r="R1737" s="62" t="s">
        <v>20</v>
      </c>
      <c r="S1737" s="23"/>
      <c r="T1737" s="23" t="str">
        <f>IF(COUNTIF('[3]Correpondance  PREPA MARG'!A:A,'Prépa marge'!C1737)=0,IF(U1736="démarque connue (valeur)","",T1736),'Prépa marge'!C1737)</f>
        <v/>
      </c>
      <c r="U1737" s="23" t="str">
        <f t="shared" si="954"/>
        <v/>
      </c>
      <c r="V1737" t="str">
        <f>IF(U1737="","",IF(U1737="CA HT",SUMIF('[3]Correpondance  PREPA MARG'!A:A,'Prépa marge'!T1737,'[3]Correpondance  PREPA MARG'!CO:CO),""))</f>
        <v/>
      </c>
      <c r="W1737" t="str">
        <f t="shared" si="985"/>
        <v/>
      </c>
      <c r="X1737" t="str">
        <f>IF(U1737="","",IF(AND(U1737="Marge ABACO (valeur)",X1731=""),SUMIF('[3]Correpondance  PREPA MARG'!A:A,'Prépa marge'!T1737,'[3]Correpondance  PREPA MARG'!DB:DB),""))</f>
        <v/>
      </c>
      <c r="Y1737" t="str">
        <f>IF(U1737="","",IF(U1737="Frais accessoires",SUMIF('[3]Correpondance  PREPA MARG'!A:A,'Prépa marge'!T1737,'[3]Correpondance  PREPA MARG'!AO:AO),""))</f>
        <v/>
      </c>
      <c r="Z1737" t="str">
        <f>IF(U1737="","",IF(U1737="Cotisation Centrale",SUMIF('[3]Correpondance  PREPA MARG'!A:A,'Prépa marge'!T1737,'[3]Correpondance  PREPA MARG'!BO:BO),""))</f>
        <v/>
      </c>
      <c r="AA1737" t="str">
        <f>IF(U1737="","",IF(U1737="CA HT REEL",SUMIF('[3]Correpondance  PREPA MARG'!A:A,'Prépa marge'!T1737,'[3]Correpondance  PREPA MARG'!AB:AB),""))</f>
        <v/>
      </c>
      <c r="AB1737" t="str">
        <f>IF(U1737="","",IF(U1737="CAMV REEL",SUMIF('[3]Correpondance  PREPA MARG'!A:A,'Prépa marge'!T1737,'[3]Correpondance  PREPA MARG'!BB:BB),""))</f>
        <v/>
      </c>
      <c r="AC1737" t="str">
        <f>IF(U1737="","",IF(U1737="démarque connue (valeur)",SUMIF('[3]Correpondance  PREPA MARG'!A:A,'Prépa marge'!T1737,'[3]Correpondance  PREPA MARG'!DO:DO),""))</f>
        <v/>
      </c>
      <c r="AD1737" s="2" t="str">
        <f t="shared" si="952"/>
        <v/>
      </c>
      <c r="AF1737" t="s">
        <v>20</v>
      </c>
    </row>
    <row r="1738" spans="1:32">
      <c r="A1738" s="23"/>
      <c r="B1738" s="23"/>
      <c r="C1738" s="63" t="s">
        <v>23</v>
      </c>
      <c r="D1738" s="64">
        <f>D1732+D1735+D1736</f>
        <v>0</v>
      </c>
      <c r="E1738" s="64">
        <f t="shared" ref="E1738:L1738" si="987">E1732+E1735+E1736</f>
        <v>0</v>
      </c>
      <c r="F1738" s="64">
        <f t="shared" si="987"/>
        <v>0</v>
      </c>
      <c r="G1738" s="64">
        <f t="shared" si="987"/>
        <v>0</v>
      </c>
      <c r="H1738" s="64">
        <f t="shared" si="987"/>
        <v>0</v>
      </c>
      <c r="I1738" s="64">
        <f t="shared" si="987"/>
        <v>0</v>
      </c>
      <c r="J1738" s="64">
        <f t="shared" si="987"/>
        <v>0</v>
      </c>
      <c r="K1738" s="64">
        <f t="shared" si="987"/>
        <v>0</v>
      </c>
      <c r="L1738" s="64">
        <f t="shared" si="987"/>
        <v>0</v>
      </c>
      <c r="M1738" s="64">
        <f>M1732+M1735+M1736</f>
        <v>0</v>
      </c>
      <c r="N1738" s="64">
        <f>N1732+N1735+N1736</f>
        <v>0</v>
      </c>
      <c r="O1738" s="64">
        <f>O1732+O1735+O1736</f>
        <v>0</v>
      </c>
      <c r="P1738" s="65">
        <f>SUM(D1738:O1738)</f>
        <v>0</v>
      </c>
      <c r="Q1738" s="23"/>
      <c r="R1738" s="66" t="s">
        <v>20</v>
      </c>
      <c r="S1738" s="23"/>
      <c r="T1738" s="23" t="str">
        <f>IF(COUNTIF('[3]Correpondance  PREPA MARG'!A:A,'Prépa marge'!C1738)=0,IF(U1737="démarque connue (valeur)","",T1737),'Prépa marge'!C1738)</f>
        <v/>
      </c>
      <c r="U1738" s="23" t="str">
        <f t="shared" si="954"/>
        <v/>
      </c>
      <c r="V1738" t="str">
        <f>IF(U1738="","",IF(U1738="CA HT",SUMIF('[3]Correpondance  PREPA MARG'!A:A,'Prépa marge'!T1738,'[3]Correpondance  PREPA MARG'!CO:CO),""))</f>
        <v/>
      </c>
      <c r="W1738" t="str">
        <f t="shared" si="985"/>
        <v/>
      </c>
      <c r="X1738" t="str">
        <f>IF(U1738="","",IF(AND(U1738="Marge ABACO (valeur)",X1732=""),SUMIF('[3]Correpondance  PREPA MARG'!A:A,'Prépa marge'!T1738,'[3]Correpondance  PREPA MARG'!DB:DB),""))</f>
        <v/>
      </c>
      <c r="Y1738" t="str">
        <f>IF(U1738="","",IF(U1738="Frais accessoires",SUMIF('[3]Correpondance  PREPA MARG'!A:A,'Prépa marge'!T1738,'[3]Correpondance  PREPA MARG'!AO:AO),""))</f>
        <v/>
      </c>
      <c r="Z1738" t="str">
        <f>IF(U1738="","",IF(U1738="Cotisation Centrale",SUMIF('[3]Correpondance  PREPA MARG'!A:A,'Prépa marge'!T1738,'[3]Correpondance  PREPA MARG'!BO:BO),""))</f>
        <v/>
      </c>
      <c r="AA1738" t="str">
        <f>IF(U1738="","",IF(U1738="CA HT REEL",SUMIF('[3]Correpondance  PREPA MARG'!A:A,'Prépa marge'!T1738,'[3]Correpondance  PREPA MARG'!AB:AB),""))</f>
        <v/>
      </c>
      <c r="AB1738" t="str">
        <f>IF(U1738="","",IF(U1738="CAMV REEL",SUMIF('[3]Correpondance  PREPA MARG'!A:A,'Prépa marge'!T1738,'[3]Correpondance  PREPA MARG'!BB:BB),""))</f>
        <v/>
      </c>
      <c r="AC1738" t="str">
        <f>IF(U1738="","",IF(U1738="démarque connue (valeur)",SUMIF('[3]Correpondance  PREPA MARG'!A:A,'Prépa marge'!T1738,'[3]Correpondance  PREPA MARG'!DO:DO),""))</f>
        <v/>
      </c>
      <c r="AD1738" s="2" t="str">
        <f t="shared" si="952"/>
        <v/>
      </c>
      <c r="AF1738" t="s">
        <v>20</v>
      </c>
    </row>
    <row r="1739" spans="1:32">
      <c r="A1739" s="23"/>
      <c r="B1739" s="23"/>
      <c r="C1739" s="63" t="s">
        <v>19</v>
      </c>
      <c r="D1739" s="64">
        <f t="shared" ref="D1739:L1739" si="988">D1731-D1738</f>
        <v>0</v>
      </c>
      <c r="E1739" s="64">
        <f t="shared" si="988"/>
        <v>0</v>
      </c>
      <c r="F1739" s="64">
        <f t="shared" si="988"/>
        <v>0</v>
      </c>
      <c r="G1739" s="64">
        <f t="shared" si="988"/>
        <v>0</v>
      </c>
      <c r="H1739" s="64">
        <f t="shared" si="988"/>
        <v>0</v>
      </c>
      <c r="I1739" s="64">
        <f t="shared" si="988"/>
        <v>0</v>
      </c>
      <c r="J1739" s="64">
        <f t="shared" si="988"/>
        <v>0</v>
      </c>
      <c r="K1739" s="64">
        <f t="shared" si="988"/>
        <v>0</v>
      </c>
      <c r="L1739" s="64">
        <f t="shared" si="988"/>
        <v>0</v>
      </c>
      <c r="M1739" s="64">
        <f>M1731-M1738</f>
        <v>0</v>
      </c>
      <c r="N1739" s="64">
        <f>N1731-N1738</f>
        <v>0</v>
      </c>
      <c r="O1739" s="64">
        <f>O1731-O1738</f>
        <v>0</v>
      </c>
      <c r="P1739" s="65">
        <f>SUM(D1739:O1739)</f>
        <v>0</v>
      </c>
      <c r="Q1739" s="23"/>
      <c r="R1739" s="66" t="s">
        <v>20</v>
      </c>
      <c r="S1739" s="23"/>
      <c r="T1739" s="23" t="str">
        <f>IF(COUNTIF('[3]Correpondance  PREPA MARG'!A:A,'Prépa marge'!C1739)=0,IF(U1738="démarque connue (valeur)","",T1738),'Prépa marge'!C1739)</f>
        <v/>
      </c>
      <c r="U1739" s="23" t="str">
        <f t="shared" si="954"/>
        <v>Marge ABACO (valeur)</v>
      </c>
      <c r="V1739" t="str">
        <f>IF(U1739="","",IF(U1739="CA HT",SUMIF('[3]Correpondance  PREPA MARG'!A:A,'Prépa marge'!T1739,'[3]Correpondance  PREPA MARG'!CO:CO),""))</f>
        <v/>
      </c>
      <c r="W1739" t="str">
        <f t="shared" si="985"/>
        <v/>
      </c>
      <c r="X1739" t="str">
        <f>IF(U1739="","",IF(AND(U1739="Marge ABACO (valeur)",X1733=""),SUMIF('[3]Correpondance  PREPA MARG'!A:A,'Prépa marge'!T1739,'[3]Correpondance  PREPA MARG'!DB:DB),""))</f>
        <v/>
      </c>
      <c r="Y1739" t="str">
        <f>IF(U1739="","",IF(U1739="Frais accessoires",SUMIF('[3]Correpondance  PREPA MARG'!A:A,'Prépa marge'!T1739,'[3]Correpondance  PREPA MARG'!AO:AO),""))</f>
        <v/>
      </c>
      <c r="Z1739" t="str">
        <f>IF(U1739="","",IF(U1739="Cotisation Centrale",SUMIF('[3]Correpondance  PREPA MARG'!A:A,'Prépa marge'!T1739,'[3]Correpondance  PREPA MARG'!BO:BO),""))</f>
        <v/>
      </c>
      <c r="AA1739" t="str">
        <f>IF(U1739="","",IF(U1739="CA HT REEL",SUMIF('[3]Correpondance  PREPA MARG'!A:A,'Prépa marge'!T1739,'[3]Correpondance  PREPA MARG'!AB:AB),""))</f>
        <v/>
      </c>
      <c r="AB1739" t="str">
        <f>IF(U1739="","",IF(U1739="CAMV REEL",SUMIF('[3]Correpondance  PREPA MARG'!A:A,'Prépa marge'!T1739,'[3]Correpondance  PREPA MARG'!BB:BB),""))</f>
        <v/>
      </c>
      <c r="AC1739" t="str">
        <f>IF(U1739="","",IF(U1739="démarque connue (valeur)",SUMIF('[3]Correpondance  PREPA MARG'!A:A,'Prépa marge'!T1739,'[3]Correpondance  PREPA MARG'!DO:DO),""))</f>
        <v/>
      </c>
      <c r="AD1739" s="2" t="str">
        <f t="shared" ref="AD1739:AD1802" si="989">IF(SUM(V1739:AC1739)=0,"",IF(U1739="Marge ABACO (valeur)","",SUM(V1739:AC1739)-P1739))</f>
        <v/>
      </c>
      <c r="AF1739" t="s">
        <v>20</v>
      </c>
    </row>
    <row r="1740" spans="1:32">
      <c r="A1740" s="23"/>
      <c r="B1740" s="23"/>
      <c r="C1740" s="50" t="s">
        <v>24</v>
      </c>
      <c r="D1740" s="67">
        <f t="shared" ref="D1740:L1740" si="990">IF(D1731=0,0,D1739/D1731)</f>
        <v>0</v>
      </c>
      <c r="E1740" s="67">
        <f t="shared" si="990"/>
        <v>0</v>
      </c>
      <c r="F1740" s="67">
        <f t="shared" si="990"/>
        <v>0</v>
      </c>
      <c r="G1740" s="67">
        <f t="shared" si="990"/>
        <v>0</v>
      </c>
      <c r="H1740" s="67">
        <f t="shared" si="990"/>
        <v>0</v>
      </c>
      <c r="I1740" s="67">
        <f t="shared" si="990"/>
        <v>0</v>
      </c>
      <c r="J1740" s="67">
        <f t="shared" si="990"/>
        <v>0</v>
      </c>
      <c r="K1740" s="67">
        <f t="shared" si="990"/>
        <v>0</v>
      </c>
      <c r="L1740" s="67">
        <f t="shared" si="990"/>
        <v>0</v>
      </c>
      <c r="M1740" s="67">
        <f>IF(M1731=0,0,M1739/M1731)</f>
        <v>0</v>
      </c>
      <c r="N1740" s="67">
        <f>IF(N1731=0,0,N1739/N1731)</f>
        <v>0</v>
      </c>
      <c r="O1740" s="67">
        <f>IF(O1731=0,0,O1739/O1731)</f>
        <v>0</v>
      </c>
      <c r="P1740" s="67">
        <f>IF(P1731=0,0,P1739/P1731)</f>
        <v>0</v>
      </c>
      <c r="Q1740" s="23"/>
      <c r="R1740" s="68" t="s">
        <v>20</v>
      </c>
      <c r="S1740" s="23"/>
      <c r="T1740" s="23" t="str">
        <f>IF(COUNTIF('[3]Correpondance  PREPA MARG'!A:A,'Prépa marge'!C1740)=0,IF(U1739="démarque connue (valeur)","",T1739),'Prépa marge'!C1740)</f>
        <v/>
      </c>
      <c r="U1740" s="23" t="str">
        <f t="shared" ref="U1740:U1803" si="991">IF(OR(C1740="CA HT",C1740="PRMV ABACO",C1740="Frais accessoires",C1740="Cotisation Centrale",C1740="CA HT REEL",C1740="CAMV REEL",C1740="démarque connue (valeur)",C1740="Marge ABACO (valeur)"),C1740,"")</f>
        <v/>
      </c>
      <c r="V1740" t="str">
        <f>IF(U1740="","",IF(U1740="CA HT",SUMIF('[3]Correpondance  PREPA MARG'!A:A,'Prépa marge'!T1740,'[3]Correpondance  PREPA MARG'!CO:CO),""))</f>
        <v/>
      </c>
      <c r="W1740" t="str">
        <f t="shared" si="985"/>
        <v/>
      </c>
      <c r="X1740" t="str">
        <f>IF(U1740="","",IF(AND(U1740="Marge ABACO (valeur)",X1734=""),SUMIF('[3]Correpondance  PREPA MARG'!A:A,'Prépa marge'!T1740,'[3]Correpondance  PREPA MARG'!DB:DB),""))</f>
        <v/>
      </c>
      <c r="Y1740" t="str">
        <f>IF(U1740="","",IF(U1740="Frais accessoires",SUMIF('[3]Correpondance  PREPA MARG'!A:A,'Prépa marge'!T1740,'[3]Correpondance  PREPA MARG'!AO:AO),""))</f>
        <v/>
      </c>
      <c r="Z1740" t="str">
        <f>IF(U1740="","",IF(U1740="Cotisation Centrale",SUMIF('[3]Correpondance  PREPA MARG'!A:A,'Prépa marge'!T1740,'[3]Correpondance  PREPA MARG'!BO:BO),""))</f>
        <v/>
      </c>
      <c r="AA1740" t="str">
        <f>IF(U1740="","",IF(U1740="CA HT REEL",SUMIF('[3]Correpondance  PREPA MARG'!A:A,'Prépa marge'!T1740,'[3]Correpondance  PREPA MARG'!AB:AB),""))</f>
        <v/>
      </c>
      <c r="AB1740" t="str">
        <f>IF(U1740="","",IF(U1740="CAMV REEL",SUMIF('[3]Correpondance  PREPA MARG'!A:A,'Prépa marge'!T1740,'[3]Correpondance  PREPA MARG'!BB:BB),""))</f>
        <v/>
      </c>
      <c r="AC1740" t="str">
        <f>IF(U1740="","",IF(U1740="démarque connue (valeur)",SUMIF('[3]Correpondance  PREPA MARG'!A:A,'Prépa marge'!T1740,'[3]Correpondance  PREPA MARG'!DO:DO),""))</f>
        <v/>
      </c>
      <c r="AD1740" s="2" t="str">
        <f t="shared" si="989"/>
        <v/>
      </c>
      <c r="AF1740" t="s">
        <v>20</v>
      </c>
    </row>
    <row r="1741" spans="1:32">
      <c r="A1741" s="23"/>
      <c r="B1741" s="23"/>
      <c r="C1741" s="23"/>
      <c r="D1741" s="23"/>
      <c r="E1741" s="23"/>
      <c r="F1741" s="23"/>
      <c r="G1741" s="23"/>
      <c r="H1741" s="23"/>
      <c r="I1741" s="23"/>
      <c r="J1741" s="23"/>
      <c r="K1741" s="23"/>
      <c r="L1741" s="23"/>
      <c r="M1741" s="23"/>
      <c r="N1741" s="23"/>
      <c r="O1741" s="23"/>
      <c r="P1741" s="23"/>
      <c r="Q1741" s="23"/>
      <c r="R1741" s="29" t="s">
        <v>20</v>
      </c>
      <c r="S1741" s="23"/>
      <c r="T1741" s="23" t="str">
        <f>IF(COUNTIF('[3]Correpondance  PREPA MARG'!A:A,'Prépa marge'!C1741)=0,IF(U1740="démarque connue (valeur)","",T1740),'Prépa marge'!C1741)</f>
        <v/>
      </c>
      <c r="U1741" s="23" t="str">
        <f t="shared" si="991"/>
        <v/>
      </c>
      <c r="V1741" t="str">
        <f>IF(U1741="","",IF(U1741="CA HT",SUMIF('[3]Correpondance  PREPA MARG'!A:A,'Prépa marge'!T1741,'[3]Correpondance  PREPA MARG'!CO:CO),""))</f>
        <v/>
      </c>
      <c r="W1741" t="str">
        <f t="shared" si="985"/>
        <v/>
      </c>
      <c r="X1741" t="str">
        <f>IF(U1741="","",IF(AND(U1741="Marge ABACO (valeur)",X1735=""),SUMIF('[3]Correpondance  PREPA MARG'!A:A,'Prépa marge'!T1741,'[3]Correpondance  PREPA MARG'!DB:DB),""))</f>
        <v/>
      </c>
      <c r="Y1741" t="str">
        <f>IF(U1741="","",IF(U1741="Frais accessoires",SUMIF('[3]Correpondance  PREPA MARG'!A:A,'Prépa marge'!T1741,'[3]Correpondance  PREPA MARG'!AO:AO),""))</f>
        <v/>
      </c>
      <c r="Z1741" t="str">
        <f>IF(U1741="","",IF(U1741="Cotisation Centrale",SUMIF('[3]Correpondance  PREPA MARG'!A:A,'Prépa marge'!T1741,'[3]Correpondance  PREPA MARG'!BO:BO),""))</f>
        <v/>
      </c>
      <c r="AA1741" t="str">
        <f>IF(U1741="","",IF(U1741="CA HT REEL",SUMIF('[3]Correpondance  PREPA MARG'!A:A,'Prépa marge'!T1741,'[3]Correpondance  PREPA MARG'!AB:AB),""))</f>
        <v/>
      </c>
      <c r="AB1741" t="str">
        <f>IF(U1741="","",IF(U1741="CAMV REEL",SUMIF('[3]Correpondance  PREPA MARG'!A:A,'Prépa marge'!T1741,'[3]Correpondance  PREPA MARG'!BB:BB),""))</f>
        <v/>
      </c>
      <c r="AC1741" t="str">
        <f>IF(U1741="","",IF(U1741="démarque connue (valeur)",SUMIF('[3]Correpondance  PREPA MARG'!A:A,'Prépa marge'!T1741,'[3]Correpondance  PREPA MARG'!DO:DO),""))</f>
        <v/>
      </c>
      <c r="AD1741" s="2" t="str">
        <f t="shared" si="989"/>
        <v/>
      </c>
      <c r="AF1741" t="s">
        <v>20</v>
      </c>
    </row>
    <row r="1742" spans="1:32" ht="15.75" thickBot="1">
      <c r="A1742" s="23"/>
      <c r="B1742" s="23"/>
      <c r="C1742" s="30" t="s">
        <v>25</v>
      </c>
      <c r="D1742" s="31"/>
      <c r="E1742" s="31"/>
      <c r="F1742" s="31"/>
      <c r="G1742" s="31"/>
      <c r="H1742" s="31"/>
      <c r="I1742" s="31"/>
      <c r="J1742" s="31"/>
      <c r="K1742" s="31"/>
      <c r="L1742" s="31"/>
      <c r="M1742" s="31"/>
      <c r="N1742" s="31"/>
      <c r="O1742" s="31"/>
      <c r="P1742" s="32"/>
      <c r="Q1742" s="23"/>
      <c r="R1742" s="33" t="s">
        <v>20</v>
      </c>
      <c r="S1742" s="23"/>
      <c r="T1742" s="23" t="str">
        <f>IF(COUNTIF('[3]Correpondance  PREPA MARG'!A:A,'Prépa marge'!C1742)=0,IF(U1741="démarque connue (valeur)","",T1741),'Prépa marge'!C1742)</f>
        <v/>
      </c>
      <c r="U1742" s="23" t="str">
        <f t="shared" si="991"/>
        <v/>
      </c>
      <c r="V1742" t="str">
        <f>IF(U1742="","",IF(U1742="CA HT",SUMIF('[3]Correpondance  PREPA MARG'!A:A,'Prépa marge'!T1742,'[3]Correpondance  PREPA MARG'!CO:CO),""))</f>
        <v/>
      </c>
      <c r="W1742" t="str">
        <f t="shared" si="985"/>
        <v/>
      </c>
      <c r="X1742" t="str">
        <f>IF(U1742="","",IF(AND(U1742="Marge ABACO (valeur)",X1736=""),SUMIF('[3]Correpondance  PREPA MARG'!A:A,'Prépa marge'!T1742,'[3]Correpondance  PREPA MARG'!DB:DB),""))</f>
        <v/>
      </c>
      <c r="Y1742" t="str">
        <f>IF(U1742="","",IF(U1742="Frais accessoires",SUMIF('[3]Correpondance  PREPA MARG'!A:A,'Prépa marge'!T1742,'[3]Correpondance  PREPA MARG'!AO:AO),""))</f>
        <v/>
      </c>
      <c r="Z1742" t="str">
        <f>IF(U1742="","",IF(U1742="Cotisation Centrale",SUMIF('[3]Correpondance  PREPA MARG'!A:A,'Prépa marge'!T1742,'[3]Correpondance  PREPA MARG'!BO:BO),""))</f>
        <v/>
      </c>
      <c r="AA1742" t="str">
        <f>IF(U1742="","",IF(U1742="CA HT REEL",SUMIF('[3]Correpondance  PREPA MARG'!A:A,'Prépa marge'!T1742,'[3]Correpondance  PREPA MARG'!AB:AB),""))</f>
        <v/>
      </c>
      <c r="AB1742" t="str">
        <f>IF(U1742="","",IF(U1742="CAMV REEL",SUMIF('[3]Correpondance  PREPA MARG'!A:A,'Prépa marge'!T1742,'[3]Correpondance  PREPA MARG'!BB:BB),""))</f>
        <v/>
      </c>
      <c r="AC1742" t="str">
        <f>IF(U1742="","",IF(U1742="démarque connue (valeur)",SUMIF('[3]Correpondance  PREPA MARG'!A:A,'Prépa marge'!T1742,'[3]Correpondance  PREPA MARG'!DO:DO),""))</f>
        <v/>
      </c>
      <c r="AD1742" s="2" t="str">
        <f t="shared" si="989"/>
        <v/>
      </c>
      <c r="AF1742" t="s">
        <v>20</v>
      </c>
    </row>
    <row r="1743" spans="1:32">
      <c r="A1743" s="23"/>
      <c r="B1743" s="23"/>
      <c r="C1743" s="69" t="s">
        <v>5</v>
      </c>
      <c r="D1743" s="35"/>
      <c r="E1743" s="36"/>
      <c r="F1743" s="36"/>
      <c r="G1743" s="36"/>
      <c r="H1743" s="36"/>
      <c r="I1743" s="36"/>
      <c r="J1743" s="55"/>
      <c r="K1743" s="55"/>
      <c r="L1743" s="55"/>
      <c r="M1743" s="55"/>
      <c r="N1743" s="55"/>
      <c r="O1743" s="70"/>
      <c r="P1743" s="38">
        <f>SUM(D1743:O1743)</f>
        <v>0</v>
      </c>
      <c r="Q1743" s="23"/>
      <c r="R1743" s="39" t="s">
        <v>20</v>
      </c>
      <c r="S1743" s="23"/>
      <c r="T1743" s="23" t="str">
        <f>IF(COUNTIF('[3]Correpondance  PREPA MARG'!A:A,'Prépa marge'!C1743)=0,IF(U1742="démarque connue (valeur)","",T1742),'Prépa marge'!C1743)</f>
        <v/>
      </c>
      <c r="U1743" s="23" t="str">
        <f t="shared" si="991"/>
        <v>CA HT REEL</v>
      </c>
      <c r="V1743" t="str">
        <f>IF(U1743="","",IF(U1743="CA HT",SUMIF('[3]Correpondance  PREPA MARG'!A:A,'Prépa marge'!T1743,'[3]Correpondance  PREPA MARG'!CO:CO),""))</f>
        <v/>
      </c>
      <c r="W1743" t="str">
        <f t="shared" si="985"/>
        <v/>
      </c>
      <c r="X1743" t="str">
        <f>IF(U1743="","",IF(AND(U1743="Marge ABACO (valeur)",X1737=""),SUMIF('[3]Correpondance  PREPA MARG'!A:A,'Prépa marge'!T1743,'[3]Correpondance  PREPA MARG'!DB:DB),""))</f>
        <v/>
      </c>
      <c r="Y1743" t="str">
        <f>IF(U1743="","",IF(U1743="Frais accessoires",SUMIF('[3]Correpondance  PREPA MARG'!A:A,'Prépa marge'!T1743,'[3]Correpondance  PREPA MARG'!AO:AO),""))</f>
        <v/>
      </c>
      <c r="Z1743" t="str">
        <f>IF(U1743="","",IF(U1743="Cotisation Centrale",SUMIF('[3]Correpondance  PREPA MARG'!A:A,'Prépa marge'!T1743,'[3]Correpondance  PREPA MARG'!BO:BO),""))</f>
        <v/>
      </c>
      <c r="AA1743">
        <f>IF(U1743="","",IF(U1743="CA HT REEL",SUMIF('[3]Correpondance  PREPA MARG'!A:A,'Prépa marge'!T1743,'[3]Correpondance  PREPA MARG'!AB:AB),""))</f>
        <v>0</v>
      </c>
      <c r="AB1743" t="str">
        <f>IF(U1743="","",IF(U1743="CAMV REEL",SUMIF('[3]Correpondance  PREPA MARG'!A:A,'Prépa marge'!T1743,'[3]Correpondance  PREPA MARG'!BB:BB),""))</f>
        <v/>
      </c>
      <c r="AC1743" t="str">
        <f>IF(U1743="","",IF(U1743="démarque connue (valeur)",SUMIF('[3]Correpondance  PREPA MARG'!A:A,'Prépa marge'!T1743,'[3]Correpondance  PREPA MARG'!DO:DO),""))</f>
        <v/>
      </c>
      <c r="AD1743" s="2" t="str">
        <f t="shared" si="989"/>
        <v/>
      </c>
      <c r="AF1743" t="s">
        <v>20</v>
      </c>
    </row>
    <row r="1744" spans="1:32" ht="15.75" thickBot="1">
      <c r="A1744" s="23"/>
      <c r="B1744" s="23"/>
      <c r="C1744" s="58" t="s">
        <v>6</v>
      </c>
      <c r="D1744" s="41"/>
      <c r="E1744" s="42"/>
      <c r="F1744" s="42"/>
      <c r="G1744" s="42"/>
      <c r="H1744" s="42"/>
      <c r="I1744" s="42"/>
      <c r="J1744" s="71"/>
      <c r="K1744" s="71"/>
      <c r="L1744" s="71"/>
      <c r="M1744" s="71"/>
      <c r="N1744" s="71"/>
      <c r="O1744" s="72"/>
      <c r="P1744" s="56">
        <f>SUM(D1744:O1744)</f>
        <v>0</v>
      </c>
      <c r="Q1744" s="23"/>
      <c r="R1744" s="57" t="s">
        <v>20</v>
      </c>
      <c r="S1744" s="23"/>
      <c r="T1744" s="23" t="str">
        <f>IF(COUNTIF('[3]Correpondance  PREPA MARG'!A:A,'Prépa marge'!C1744)=0,IF(U1743="démarque connue (valeur)","",T1743),'Prépa marge'!C1744)</f>
        <v/>
      </c>
      <c r="U1744" s="23" t="str">
        <f t="shared" si="991"/>
        <v>CAMV REEL</v>
      </c>
      <c r="V1744" t="str">
        <f>IF(U1744="","",IF(U1744="CA HT",SUMIF('[3]Correpondance  PREPA MARG'!A:A,'Prépa marge'!T1744,'[3]Correpondance  PREPA MARG'!CO:CO),""))</f>
        <v/>
      </c>
      <c r="W1744" t="str">
        <f t="shared" si="985"/>
        <v/>
      </c>
      <c r="X1744" t="str">
        <f>IF(U1744="","",IF(AND(U1744="Marge ABACO (valeur)",X1738=""),SUMIF('[3]Correpondance  PREPA MARG'!A:A,'Prépa marge'!T1744,'[3]Correpondance  PREPA MARG'!DB:DB),""))</f>
        <v/>
      </c>
      <c r="Y1744" t="str">
        <f>IF(U1744="","",IF(U1744="Frais accessoires",SUMIF('[3]Correpondance  PREPA MARG'!A:A,'Prépa marge'!T1744,'[3]Correpondance  PREPA MARG'!AO:AO),""))</f>
        <v/>
      </c>
      <c r="Z1744" t="str">
        <f>IF(U1744="","",IF(U1744="Cotisation Centrale",SUMIF('[3]Correpondance  PREPA MARG'!A:A,'Prépa marge'!T1744,'[3]Correpondance  PREPA MARG'!BO:BO),""))</f>
        <v/>
      </c>
      <c r="AA1744" t="str">
        <f>IF(U1744="","",IF(U1744="CA HT REEL",SUMIF('[3]Correpondance  PREPA MARG'!A:A,'Prépa marge'!T1744,'[3]Correpondance  PREPA MARG'!AB:AB),""))</f>
        <v/>
      </c>
      <c r="AB1744">
        <f>IF(U1744="","",IF(U1744="CAMV REEL",SUMIF('[3]Correpondance  PREPA MARG'!A:A,'Prépa marge'!T1744,'[3]Correpondance  PREPA MARG'!BB:BB),""))</f>
        <v>0</v>
      </c>
      <c r="AC1744" t="str">
        <f>IF(U1744="","",IF(U1744="démarque connue (valeur)",SUMIF('[3]Correpondance  PREPA MARG'!A:A,'Prépa marge'!T1744,'[3]Correpondance  PREPA MARG'!DO:DO),""))</f>
        <v/>
      </c>
      <c r="AD1744" s="2" t="str">
        <f t="shared" si="989"/>
        <v/>
      </c>
      <c r="AF1744" t="s">
        <v>20</v>
      </c>
    </row>
    <row r="1745" spans="1:32">
      <c r="A1745" s="23"/>
      <c r="B1745" s="23"/>
      <c r="C1745" s="59" t="s">
        <v>26</v>
      </c>
      <c r="D1745" s="73">
        <f t="shared" ref="D1745:L1745" si="992">D1743-D1744-D1735-D1736</f>
        <v>0</v>
      </c>
      <c r="E1745" s="73">
        <f t="shared" si="992"/>
        <v>0</v>
      </c>
      <c r="F1745" s="73">
        <f t="shared" si="992"/>
        <v>0</v>
      </c>
      <c r="G1745" s="73">
        <f t="shared" si="992"/>
        <v>0</v>
      </c>
      <c r="H1745" s="73">
        <f t="shared" si="992"/>
        <v>0</v>
      </c>
      <c r="I1745" s="73">
        <f t="shared" si="992"/>
        <v>0</v>
      </c>
      <c r="J1745" s="73">
        <f t="shared" si="992"/>
        <v>0</v>
      </c>
      <c r="K1745" s="73">
        <f t="shared" si="992"/>
        <v>0</v>
      </c>
      <c r="L1745" s="73">
        <f t="shared" si="992"/>
        <v>0</v>
      </c>
      <c r="M1745" s="73">
        <f>M1743-M1744-M1735-M1736</f>
        <v>0</v>
      </c>
      <c r="N1745" s="73">
        <f>N1743-N1744-N1735-N1736</f>
        <v>0</v>
      </c>
      <c r="O1745" s="73">
        <f>O1743-O1744-O1735-O1736</f>
        <v>0</v>
      </c>
      <c r="P1745" s="74">
        <f>SUM(D1745:O1745)</f>
        <v>0</v>
      </c>
      <c r="Q1745" s="23"/>
      <c r="R1745" s="57" t="s">
        <v>20</v>
      </c>
      <c r="S1745" s="23"/>
      <c r="T1745" s="23" t="str">
        <f>IF(COUNTIF('[3]Correpondance  PREPA MARG'!A:A,'Prépa marge'!C1745)=0,IF(U1744="démarque connue (valeur)","",T1744),'Prépa marge'!C1745)</f>
        <v/>
      </c>
      <c r="U1745" s="23" t="str">
        <f t="shared" si="991"/>
        <v/>
      </c>
      <c r="V1745" t="str">
        <f>IF(U1745="","",IF(U1745="CA HT",SUMIF('[3]Correpondance  PREPA MARG'!A:A,'Prépa marge'!T1745,'[3]Correpondance  PREPA MARG'!CO:CO),""))</f>
        <v/>
      </c>
      <c r="W1745" t="str">
        <f t="shared" si="985"/>
        <v/>
      </c>
      <c r="X1745" t="str">
        <f>IF(U1745="","",IF(AND(U1745="Marge ABACO (valeur)",X1739=""),SUMIF('[3]Correpondance  PREPA MARG'!A:A,'Prépa marge'!T1745,'[3]Correpondance  PREPA MARG'!DB:DB),""))</f>
        <v/>
      </c>
      <c r="Y1745" t="str">
        <f>IF(U1745="","",IF(U1745="Frais accessoires",SUMIF('[3]Correpondance  PREPA MARG'!A:A,'Prépa marge'!T1745,'[3]Correpondance  PREPA MARG'!AO:AO),""))</f>
        <v/>
      </c>
      <c r="Z1745" t="str">
        <f>IF(U1745="","",IF(U1745="Cotisation Centrale",SUMIF('[3]Correpondance  PREPA MARG'!A:A,'Prépa marge'!T1745,'[3]Correpondance  PREPA MARG'!BO:BO),""))</f>
        <v/>
      </c>
      <c r="AA1745" t="str">
        <f>IF(U1745="","",IF(U1745="CA HT REEL",SUMIF('[3]Correpondance  PREPA MARG'!A:A,'Prépa marge'!T1745,'[3]Correpondance  PREPA MARG'!AB:AB),""))</f>
        <v/>
      </c>
      <c r="AB1745" t="str">
        <f>IF(U1745="","",IF(U1745="CAMV REEL",SUMIF('[3]Correpondance  PREPA MARG'!A:A,'Prépa marge'!T1745,'[3]Correpondance  PREPA MARG'!BB:BB),""))</f>
        <v/>
      </c>
      <c r="AC1745" t="str">
        <f>IF(U1745="","",IF(U1745="démarque connue (valeur)",SUMIF('[3]Correpondance  PREPA MARG'!A:A,'Prépa marge'!T1745,'[3]Correpondance  PREPA MARG'!DO:DO),""))</f>
        <v/>
      </c>
      <c r="AD1745" s="2" t="str">
        <f t="shared" si="989"/>
        <v/>
      </c>
      <c r="AF1745" t="s">
        <v>20</v>
      </c>
    </row>
    <row r="1746" spans="1:32">
      <c r="A1746" s="23"/>
      <c r="B1746" s="23"/>
      <c r="C1746" s="50" t="s">
        <v>27</v>
      </c>
      <c r="D1746" s="67">
        <f t="shared" ref="D1746:L1746" si="993">IF(D1768="ABACO","     néant",IF(D1731=0,0,D1745/D1743))</f>
        <v>0</v>
      </c>
      <c r="E1746" s="67">
        <f t="shared" si="993"/>
        <v>0</v>
      </c>
      <c r="F1746" s="67">
        <f t="shared" si="993"/>
        <v>0</v>
      </c>
      <c r="G1746" s="67">
        <f t="shared" si="993"/>
        <v>0</v>
      </c>
      <c r="H1746" s="67">
        <f t="shared" si="993"/>
        <v>0</v>
      </c>
      <c r="I1746" s="67">
        <f t="shared" si="993"/>
        <v>0</v>
      </c>
      <c r="J1746" s="67">
        <f t="shared" si="993"/>
        <v>0</v>
      </c>
      <c r="K1746" s="67">
        <f t="shared" si="993"/>
        <v>0</v>
      </c>
      <c r="L1746" s="67" t="str">
        <f t="shared" si="993"/>
        <v xml:space="preserve">     néant</v>
      </c>
      <c r="M1746" s="67" t="str">
        <f>IF(M1768="ABACO","     néant",IF(M1731=0,0,M1745/M1743))</f>
        <v xml:space="preserve">     néant</v>
      </c>
      <c r="N1746" s="67" t="str">
        <f>IF(N1768="ABACO","     néant",IF(N1731=0,0,N1745/N1743))</f>
        <v xml:space="preserve">     néant</v>
      </c>
      <c r="O1746" s="67" t="str">
        <f>IF(O1768="ABACO","     néant",IF(O1731=0,0,O1745/O1743))</f>
        <v xml:space="preserve">     néant</v>
      </c>
      <c r="P1746" s="67">
        <f>IF(P1768="ABACO","     néant",IF(P1731=0,0,P1745/P1743))</f>
        <v>0</v>
      </c>
      <c r="Q1746" s="23"/>
      <c r="R1746" s="68" t="s">
        <v>20</v>
      </c>
      <c r="S1746" s="23"/>
      <c r="T1746" s="23" t="str">
        <f>IF(COUNTIF('[3]Correpondance  PREPA MARG'!A:A,'Prépa marge'!C1746)=0,IF(U1745="démarque connue (valeur)","",T1745),'Prépa marge'!C1746)</f>
        <v/>
      </c>
      <c r="U1746" s="23" t="str">
        <f t="shared" si="991"/>
        <v/>
      </c>
      <c r="V1746" t="str">
        <f>IF(U1746="","",IF(U1746="CA HT",SUMIF('[3]Correpondance  PREPA MARG'!A:A,'Prépa marge'!T1746,'[3]Correpondance  PREPA MARG'!CO:CO),""))</f>
        <v/>
      </c>
      <c r="W1746" t="str">
        <f t="shared" si="985"/>
        <v/>
      </c>
      <c r="X1746" t="str">
        <f>IF(U1746="","",IF(AND(U1746="Marge ABACO (valeur)",X1740=""),SUMIF('[3]Correpondance  PREPA MARG'!A:A,'Prépa marge'!T1746,'[3]Correpondance  PREPA MARG'!DB:DB),""))</f>
        <v/>
      </c>
      <c r="Y1746" t="str">
        <f>IF(U1746="","",IF(U1746="Frais accessoires",SUMIF('[3]Correpondance  PREPA MARG'!A:A,'Prépa marge'!T1746,'[3]Correpondance  PREPA MARG'!AO:AO),""))</f>
        <v/>
      </c>
      <c r="Z1746" t="str">
        <f>IF(U1746="","",IF(U1746="Cotisation Centrale",SUMIF('[3]Correpondance  PREPA MARG'!A:A,'Prépa marge'!T1746,'[3]Correpondance  PREPA MARG'!BO:BO),""))</f>
        <v/>
      </c>
      <c r="AA1746" t="str">
        <f>IF(U1746="","",IF(U1746="CA HT REEL",SUMIF('[3]Correpondance  PREPA MARG'!A:A,'Prépa marge'!T1746,'[3]Correpondance  PREPA MARG'!AB:AB),""))</f>
        <v/>
      </c>
      <c r="AB1746" t="str">
        <f>IF(U1746="","",IF(U1746="CAMV REEL",SUMIF('[3]Correpondance  PREPA MARG'!A:A,'Prépa marge'!T1746,'[3]Correpondance  PREPA MARG'!BB:BB),""))</f>
        <v/>
      </c>
      <c r="AC1746" t="str">
        <f>IF(U1746="","",IF(U1746="démarque connue (valeur)",SUMIF('[3]Correpondance  PREPA MARG'!A:A,'Prépa marge'!T1746,'[3]Correpondance  PREPA MARG'!DO:DO),""))</f>
        <v/>
      </c>
      <c r="AD1746" s="2" t="str">
        <f t="shared" si="989"/>
        <v/>
      </c>
      <c r="AF1746" t="s">
        <v>20</v>
      </c>
    </row>
    <row r="1747" spans="1:32">
      <c r="A1747" s="23"/>
      <c r="B1747" s="23"/>
      <c r="C1747" s="23"/>
      <c r="D1747" s="23"/>
      <c r="E1747" s="23"/>
      <c r="F1747" s="23"/>
      <c r="G1747" s="23"/>
      <c r="H1747" s="23"/>
      <c r="I1747" s="23"/>
      <c r="J1747" s="23"/>
      <c r="K1747" s="23"/>
      <c r="L1747" s="23"/>
      <c r="M1747" s="23"/>
      <c r="N1747" s="23"/>
      <c r="O1747" s="23"/>
      <c r="P1747" s="23"/>
      <c r="Q1747" s="23"/>
      <c r="R1747" s="29" t="s">
        <v>20</v>
      </c>
      <c r="S1747" s="23"/>
      <c r="T1747" s="23" t="str">
        <f>IF(COUNTIF('[3]Correpondance  PREPA MARG'!A:A,'Prépa marge'!C1747)=0,IF(U1746="démarque connue (valeur)","",T1746),'Prépa marge'!C1747)</f>
        <v/>
      </c>
      <c r="U1747" s="23" t="str">
        <f t="shared" si="991"/>
        <v/>
      </c>
      <c r="V1747" t="str">
        <f>IF(U1747="","",IF(U1747="CA HT",SUMIF('[3]Correpondance  PREPA MARG'!A:A,'Prépa marge'!T1747,'[3]Correpondance  PREPA MARG'!CO:CO),""))</f>
        <v/>
      </c>
      <c r="W1747" t="str">
        <f t="shared" si="985"/>
        <v/>
      </c>
      <c r="X1747" t="str">
        <f>IF(U1747="","",IF(AND(U1747="Marge ABACO (valeur)",X1741=""),SUMIF('[3]Correpondance  PREPA MARG'!A:A,'Prépa marge'!T1747,'[3]Correpondance  PREPA MARG'!DB:DB),""))</f>
        <v/>
      </c>
      <c r="Y1747" t="str">
        <f>IF(U1747="","",IF(U1747="Frais accessoires",SUMIF('[3]Correpondance  PREPA MARG'!A:A,'Prépa marge'!T1747,'[3]Correpondance  PREPA MARG'!AO:AO),""))</f>
        <v/>
      </c>
      <c r="Z1747" t="str">
        <f>IF(U1747="","",IF(U1747="Cotisation Centrale",SUMIF('[3]Correpondance  PREPA MARG'!A:A,'Prépa marge'!T1747,'[3]Correpondance  PREPA MARG'!BO:BO),""))</f>
        <v/>
      </c>
      <c r="AA1747" t="str">
        <f>IF(U1747="","",IF(U1747="CA HT REEL",SUMIF('[3]Correpondance  PREPA MARG'!A:A,'Prépa marge'!T1747,'[3]Correpondance  PREPA MARG'!AB:AB),""))</f>
        <v/>
      </c>
      <c r="AB1747" t="str">
        <f>IF(U1747="","",IF(U1747="CAMV REEL",SUMIF('[3]Correpondance  PREPA MARG'!A:A,'Prépa marge'!T1747,'[3]Correpondance  PREPA MARG'!BB:BB),""))</f>
        <v/>
      </c>
      <c r="AC1747" t="str">
        <f>IF(U1747="","",IF(U1747="démarque connue (valeur)",SUMIF('[3]Correpondance  PREPA MARG'!A:A,'Prépa marge'!T1747,'[3]Correpondance  PREPA MARG'!DO:DO),""))</f>
        <v/>
      </c>
      <c r="AD1747" s="2" t="str">
        <f t="shared" si="989"/>
        <v/>
      </c>
      <c r="AF1747" t="s">
        <v>20</v>
      </c>
    </row>
    <row r="1748" spans="1:32">
      <c r="A1748" s="23"/>
      <c r="B1748" s="23"/>
      <c r="C1748" s="75" t="s">
        <v>28</v>
      </c>
      <c r="D1748" s="76">
        <f t="shared" ref="D1748:L1748" si="994">IF(D1768="ABACO","       NA",D1740-D1746)</f>
        <v>0</v>
      </c>
      <c r="E1748" s="76">
        <f t="shared" si="994"/>
        <v>0</v>
      </c>
      <c r="F1748" s="76">
        <f t="shared" si="994"/>
        <v>0</v>
      </c>
      <c r="G1748" s="76">
        <f t="shared" si="994"/>
        <v>0</v>
      </c>
      <c r="H1748" s="76">
        <f t="shared" si="994"/>
        <v>0</v>
      </c>
      <c r="I1748" s="76">
        <f t="shared" si="994"/>
        <v>0</v>
      </c>
      <c r="J1748" s="76">
        <f t="shared" si="994"/>
        <v>0</v>
      </c>
      <c r="K1748" s="76">
        <f t="shared" si="994"/>
        <v>0</v>
      </c>
      <c r="L1748" s="76" t="str">
        <f t="shared" si="994"/>
        <v xml:space="preserve">       NA</v>
      </c>
      <c r="M1748" s="76" t="str">
        <f>IF(M1768="ABACO","       NA",M1740-M1746)</f>
        <v xml:space="preserve">       NA</v>
      </c>
      <c r="N1748" s="76" t="str">
        <f>IF(N1768="ABACO","       NA",N1740-N1746)</f>
        <v xml:space="preserve">       NA</v>
      </c>
      <c r="O1748" s="76" t="str">
        <f>IF(O1768="ABACO","       NA",O1740-O1746)</f>
        <v xml:space="preserve">       NA</v>
      </c>
      <c r="P1748" s="76">
        <f>IF(P1768="ABACO","       NA",P1740-P1746)</f>
        <v>0</v>
      </c>
      <c r="Q1748" s="23"/>
      <c r="R1748" s="77" t="s">
        <v>20</v>
      </c>
      <c r="S1748" s="23"/>
      <c r="T1748" s="23" t="str">
        <f>IF(COUNTIF('[3]Correpondance  PREPA MARG'!A:A,'Prépa marge'!C1748)=0,IF(U1747="démarque connue (valeur)","",T1747),'Prépa marge'!C1748)</f>
        <v/>
      </c>
      <c r="U1748" s="23" t="str">
        <f t="shared" si="991"/>
        <v/>
      </c>
      <c r="V1748" t="str">
        <f>IF(U1748="","",IF(U1748="CA HT",SUMIF('[3]Correpondance  PREPA MARG'!A:A,'Prépa marge'!T1748,'[3]Correpondance  PREPA MARG'!CO:CO),""))</f>
        <v/>
      </c>
      <c r="W1748" t="str">
        <f t="shared" si="985"/>
        <v/>
      </c>
      <c r="X1748" t="str">
        <f>IF(U1748="","",IF(AND(U1748="Marge ABACO (valeur)",X1742=""),SUMIF('[3]Correpondance  PREPA MARG'!A:A,'Prépa marge'!T1748,'[3]Correpondance  PREPA MARG'!DB:DB),""))</f>
        <v/>
      </c>
      <c r="Y1748" t="str">
        <f>IF(U1748="","",IF(U1748="Frais accessoires",SUMIF('[3]Correpondance  PREPA MARG'!A:A,'Prépa marge'!T1748,'[3]Correpondance  PREPA MARG'!AO:AO),""))</f>
        <v/>
      </c>
      <c r="Z1748" t="str">
        <f>IF(U1748="","",IF(U1748="Cotisation Centrale",SUMIF('[3]Correpondance  PREPA MARG'!A:A,'Prépa marge'!T1748,'[3]Correpondance  PREPA MARG'!BO:BO),""))</f>
        <v/>
      </c>
      <c r="AA1748" t="str">
        <f>IF(U1748="","",IF(U1748="CA HT REEL",SUMIF('[3]Correpondance  PREPA MARG'!A:A,'Prépa marge'!T1748,'[3]Correpondance  PREPA MARG'!AB:AB),""))</f>
        <v/>
      </c>
      <c r="AB1748" t="str">
        <f>IF(U1748="","",IF(U1748="CAMV REEL",SUMIF('[3]Correpondance  PREPA MARG'!A:A,'Prépa marge'!T1748,'[3]Correpondance  PREPA MARG'!BB:BB),""))</f>
        <v/>
      </c>
      <c r="AC1748" t="str">
        <f>IF(U1748="","",IF(U1748="démarque connue (valeur)",SUMIF('[3]Correpondance  PREPA MARG'!A:A,'Prépa marge'!T1748,'[3]Correpondance  PREPA MARG'!DO:DO),""))</f>
        <v/>
      </c>
      <c r="AD1748" s="2" t="str">
        <f t="shared" si="989"/>
        <v/>
      </c>
      <c r="AF1748" t="s">
        <v>20</v>
      </c>
    </row>
    <row r="1749" spans="1:32">
      <c r="A1749" s="23"/>
      <c r="B1749" s="23"/>
      <c r="C1749" s="23"/>
      <c r="D1749" s="23"/>
      <c r="E1749" s="23"/>
      <c r="F1749" s="23"/>
      <c r="G1749" s="23"/>
      <c r="H1749" s="23"/>
      <c r="I1749" s="23"/>
      <c r="J1749" s="23"/>
      <c r="K1749" s="23"/>
      <c r="L1749" s="23"/>
      <c r="M1749" s="23"/>
      <c r="N1749" s="23"/>
      <c r="O1749" s="23"/>
      <c r="P1749" s="23"/>
      <c r="Q1749" s="23"/>
      <c r="R1749" s="29" t="s">
        <v>20</v>
      </c>
      <c r="S1749" s="23"/>
      <c r="T1749" s="23" t="str">
        <f>IF(COUNTIF('[3]Correpondance  PREPA MARG'!A:A,'Prépa marge'!C1749)=0,IF(U1748="démarque connue (valeur)","",T1748),'Prépa marge'!C1749)</f>
        <v/>
      </c>
      <c r="U1749" s="23" t="str">
        <f t="shared" si="991"/>
        <v/>
      </c>
      <c r="V1749" t="str">
        <f>IF(U1749="","",IF(U1749="CA HT",SUMIF('[3]Correpondance  PREPA MARG'!A:A,'Prépa marge'!T1749,'[3]Correpondance  PREPA MARG'!CO:CO),""))</f>
        <v/>
      </c>
      <c r="W1749" t="str">
        <f t="shared" si="985"/>
        <v/>
      </c>
      <c r="X1749" t="str">
        <f>IF(U1749="","",IF(AND(U1749="Marge ABACO (valeur)",X1743=""),SUMIF('[3]Correpondance  PREPA MARG'!A:A,'Prépa marge'!T1749,'[3]Correpondance  PREPA MARG'!DB:DB),""))</f>
        <v/>
      </c>
      <c r="Y1749" t="str">
        <f>IF(U1749="","",IF(U1749="Frais accessoires",SUMIF('[3]Correpondance  PREPA MARG'!A:A,'Prépa marge'!T1749,'[3]Correpondance  PREPA MARG'!AO:AO),""))</f>
        <v/>
      </c>
      <c r="Z1749" t="str">
        <f>IF(U1749="","",IF(U1749="Cotisation Centrale",SUMIF('[3]Correpondance  PREPA MARG'!A:A,'Prépa marge'!T1749,'[3]Correpondance  PREPA MARG'!BO:BO),""))</f>
        <v/>
      </c>
      <c r="AA1749" t="str">
        <f>IF(U1749="","",IF(U1749="CA HT REEL",SUMIF('[3]Correpondance  PREPA MARG'!A:A,'Prépa marge'!T1749,'[3]Correpondance  PREPA MARG'!AB:AB),""))</f>
        <v/>
      </c>
      <c r="AB1749" t="str">
        <f>IF(U1749="","",IF(U1749="CAMV REEL",SUMIF('[3]Correpondance  PREPA MARG'!A:A,'Prépa marge'!T1749,'[3]Correpondance  PREPA MARG'!BB:BB),""))</f>
        <v/>
      </c>
      <c r="AC1749" t="str">
        <f>IF(U1749="","",IF(U1749="démarque connue (valeur)",SUMIF('[3]Correpondance  PREPA MARG'!A:A,'Prépa marge'!T1749,'[3]Correpondance  PREPA MARG'!DO:DO),""))</f>
        <v/>
      </c>
      <c r="AD1749" s="2" t="str">
        <f t="shared" si="989"/>
        <v/>
      </c>
      <c r="AF1749" t="s">
        <v>20</v>
      </c>
    </row>
    <row r="1750" spans="1:32" ht="15.75" thickBot="1">
      <c r="A1750" s="23"/>
      <c r="B1750" s="23"/>
      <c r="C1750" s="30" t="s">
        <v>29</v>
      </c>
      <c r="D1750" s="31"/>
      <c r="E1750" s="31"/>
      <c r="F1750" s="31"/>
      <c r="G1750" s="31"/>
      <c r="H1750" s="31"/>
      <c r="I1750" s="31"/>
      <c r="J1750" s="31"/>
      <c r="K1750" s="31"/>
      <c r="L1750" s="31"/>
      <c r="M1750" s="31"/>
      <c r="N1750" s="31"/>
      <c r="O1750" s="31"/>
      <c r="P1750" s="32"/>
      <c r="Q1750" s="23"/>
      <c r="R1750" s="33" t="s">
        <v>20</v>
      </c>
      <c r="S1750" s="23"/>
      <c r="T1750" s="23" t="str">
        <f>IF(COUNTIF('[3]Correpondance  PREPA MARG'!A:A,'Prépa marge'!C1750)=0,IF(U1749="démarque connue (valeur)","",T1749),'Prépa marge'!C1750)</f>
        <v/>
      </c>
      <c r="U1750" s="23" t="str">
        <f t="shared" si="991"/>
        <v/>
      </c>
      <c r="V1750" t="str">
        <f>IF(U1750="","",IF(U1750="CA HT",SUMIF('[3]Correpondance  PREPA MARG'!A:A,'Prépa marge'!T1750,'[3]Correpondance  PREPA MARG'!CO:CO),""))</f>
        <v/>
      </c>
      <c r="W1750" t="str">
        <f t="shared" si="985"/>
        <v/>
      </c>
      <c r="X1750" t="str">
        <f>IF(U1750="","",IF(AND(U1750="Marge ABACO (valeur)",X1744=""),SUMIF('[3]Correpondance  PREPA MARG'!A:A,'Prépa marge'!T1750,'[3]Correpondance  PREPA MARG'!DB:DB),""))</f>
        <v/>
      </c>
      <c r="Y1750" t="str">
        <f>IF(U1750="","",IF(U1750="Frais accessoires",SUMIF('[3]Correpondance  PREPA MARG'!A:A,'Prépa marge'!T1750,'[3]Correpondance  PREPA MARG'!AO:AO),""))</f>
        <v/>
      </c>
      <c r="Z1750" t="str">
        <f>IF(U1750="","",IF(U1750="Cotisation Centrale",SUMIF('[3]Correpondance  PREPA MARG'!A:A,'Prépa marge'!T1750,'[3]Correpondance  PREPA MARG'!BO:BO),""))</f>
        <v/>
      </c>
      <c r="AA1750" t="str">
        <f>IF(U1750="","",IF(U1750="CA HT REEL",SUMIF('[3]Correpondance  PREPA MARG'!A:A,'Prépa marge'!T1750,'[3]Correpondance  PREPA MARG'!AB:AB),""))</f>
        <v/>
      </c>
      <c r="AB1750" t="str">
        <f>IF(U1750="","",IF(U1750="CAMV REEL",SUMIF('[3]Correpondance  PREPA MARG'!A:A,'Prépa marge'!T1750,'[3]Correpondance  PREPA MARG'!BB:BB),""))</f>
        <v/>
      </c>
      <c r="AC1750" t="str">
        <f>IF(U1750="","",IF(U1750="démarque connue (valeur)",SUMIF('[3]Correpondance  PREPA MARG'!A:A,'Prépa marge'!T1750,'[3]Correpondance  PREPA MARG'!DO:DO),""))</f>
        <v/>
      </c>
      <c r="AD1750" s="2" t="str">
        <f t="shared" si="989"/>
        <v/>
      </c>
      <c r="AF1750" t="s">
        <v>20</v>
      </c>
    </row>
    <row r="1751" spans="1:32" ht="15.75" thickBot="1">
      <c r="A1751" s="23"/>
      <c r="B1751" s="23"/>
      <c r="C1751" s="54" t="s">
        <v>7</v>
      </c>
      <c r="D1751" s="78"/>
      <c r="E1751" s="79"/>
      <c r="F1751" s="79"/>
      <c r="G1751" s="79"/>
      <c r="H1751" s="79"/>
      <c r="I1751" s="79"/>
      <c r="J1751" s="79"/>
      <c r="K1751" s="79"/>
      <c r="L1751" s="79"/>
      <c r="M1751" s="79"/>
      <c r="N1751" s="79"/>
      <c r="O1751" s="80"/>
      <c r="P1751" s="44">
        <f>SUM(D1751:O1751)</f>
        <v>0</v>
      </c>
      <c r="Q1751" s="23"/>
      <c r="R1751" s="45" t="s">
        <v>20</v>
      </c>
      <c r="S1751" s="23"/>
      <c r="T1751" s="23" t="str">
        <f>IF(COUNTIF('[3]Correpondance  PREPA MARG'!A:A,'Prépa marge'!C1751)=0,IF(U1750="démarque connue (valeur)","",T1750),'Prépa marge'!C1751)</f>
        <v/>
      </c>
      <c r="U1751" s="23" t="str">
        <f t="shared" si="991"/>
        <v>démarque connue (valeur)</v>
      </c>
      <c r="V1751" t="str">
        <f>IF(U1751="","",IF(U1751="CA HT",SUMIF('[3]Correpondance  PREPA MARG'!A:A,'Prépa marge'!T1751,'[3]Correpondance  PREPA MARG'!CO:CO),""))</f>
        <v/>
      </c>
      <c r="W1751" t="str">
        <f t="shared" si="985"/>
        <v/>
      </c>
      <c r="X1751" t="str">
        <f>IF(U1751="","",IF(AND(U1751="Marge ABACO (valeur)",X1745=""),SUMIF('[3]Correpondance  PREPA MARG'!A:A,'Prépa marge'!T1751,'[3]Correpondance  PREPA MARG'!DB:DB),""))</f>
        <v/>
      </c>
      <c r="Y1751" t="str">
        <f>IF(U1751="","",IF(U1751="Frais accessoires",SUMIF('[3]Correpondance  PREPA MARG'!A:A,'Prépa marge'!T1751,'[3]Correpondance  PREPA MARG'!AO:AO),""))</f>
        <v/>
      </c>
      <c r="Z1751" t="str">
        <f>IF(U1751="","",IF(U1751="Cotisation Centrale",SUMIF('[3]Correpondance  PREPA MARG'!A:A,'Prépa marge'!T1751,'[3]Correpondance  PREPA MARG'!BO:BO),""))</f>
        <v/>
      </c>
      <c r="AA1751" t="str">
        <f>IF(U1751="","",IF(U1751="CA HT REEL",SUMIF('[3]Correpondance  PREPA MARG'!A:A,'Prépa marge'!T1751,'[3]Correpondance  PREPA MARG'!AB:AB),""))</f>
        <v/>
      </c>
      <c r="AB1751" t="str">
        <f>IF(U1751="","",IF(U1751="CAMV REEL",SUMIF('[3]Correpondance  PREPA MARG'!A:A,'Prépa marge'!T1751,'[3]Correpondance  PREPA MARG'!BB:BB),""))</f>
        <v/>
      </c>
      <c r="AC1751">
        <f>IF(U1751="","",IF(U1751="démarque connue (valeur)",SUMIF('[3]Correpondance  PREPA MARG'!A:A,'Prépa marge'!T1751,'[3]Correpondance  PREPA MARG'!DO:DO),""))</f>
        <v>0</v>
      </c>
      <c r="AD1751" s="2" t="str">
        <f t="shared" si="989"/>
        <v/>
      </c>
      <c r="AF1751" t="s">
        <v>20</v>
      </c>
    </row>
    <row r="1752" spans="1:32" ht="15.75" thickBot="1">
      <c r="A1752" s="23"/>
      <c r="B1752" s="23"/>
      <c r="C1752" s="59" t="s">
        <v>30</v>
      </c>
      <c r="D1752" s="81">
        <f t="shared" ref="D1752:L1752" si="995">IF(D1743=0,0,D1751/D1743)</f>
        <v>0</v>
      </c>
      <c r="E1752" s="81">
        <f t="shared" si="995"/>
        <v>0</v>
      </c>
      <c r="F1752" s="81">
        <f t="shared" si="995"/>
        <v>0</v>
      </c>
      <c r="G1752" s="81">
        <f t="shared" si="995"/>
        <v>0</v>
      </c>
      <c r="H1752" s="81">
        <f t="shared" si="995"/>
        <v>0</v>
      </c>
      <c r="I1752" s="81">
        <f t="shared" si="995"/>
        <v>0</v>
      </c>
      <c r="J1752" s="81">
        <f t="shared" si="995"/>
        <v>0</v>
      </c>
      <c r="K1752" s="81">
        <f t="shared" si="995"/>
        <v>0</v>
      </c>
      <c r="L1752" s="81">
        <f t="shared" si="995"/>
        <v>0</v>
      </c>
      <c r="M1752" s="81">
        <f>IF(M1743=0,0,M1751/M1743)</f>
        <v>0</v>
      </c>
      <c r="N1752" s="81">
        <f>IF(N1743=0,0,N1751/N1743)</f>
        <v>0</v>
      </c>
      <c r="O1752" s="81">
        <f>IF(O1743=0,0,O1751/O1743)</f>
        <v>0</v>
      </c>
      <c r="P1752" s="82">
        <f>IF(P1743=0,0,P1751/P1743)</f>
        <v>0</v>
      </c>
      <c r="Q1752" s="23"/>
      <c r="R1752" s="83" t="s">
        <v>20</v>
      </c>
      <c r="S1752" s="23"/>
      <c r="T1752" s="23" t="str">
        <f>IF(COUNTIF('[3]Correpondance  PREPA MARG'!A:A,'Prépa marge'!C1752)=0,IF(U1751="démarque connue (valeur)","",T1751),'Prépa marge'!C1752)</f>
        <v/>
      </c>
      <c r="U1752" s="23" t="str">
        <f t="shared" si="991"/>
        <v/>
      </c>
      <c r="V1752" t="str">
        <f>IF(U1752="","",IF(U1752="CA HT",SUMIF('[3]Correpondance  PREPA MARG'!A:A,'Prépa marge'!T1752,'[3]Correpondance  PREPA MARG'!CO:CO),""))</f>
        <v/>
      </c>
      <c r="W1752" t="str">
        <f t="shared" si="985"/>
        <v/>
      </c>
      <c r="X1752" t="str">
        <f>IF(U1752="","",IF(AND(U1752="Marge ABACO (valeur)",X1746=""),SUMIF('[3]Correpondance  PREPA MARG'!A:A,'Prépa marge'!T1752,'[3]Correpondance  PREPA MARG'!DB:DB),""))</f>
        <v/>
      </c>
      <c r="Y1752" t="str">
        <f>IF(U1752="","",IF(U1752="Frais accessoires",SUMIF('[3]Correpondance  PREPA MARG'!A:A,'Prépa marge'!T1752,'[3]Correpondance  PREPA MARG'!AO:AO),""))</f>
        <v/>
      </c>
      <c r="Z1752" t="str">
        <f>IF(U1752="","",IF(U1752="Cotisation Centrale",SUMIF('[3]Correpondance  PREPA MARG'!A:A,'Prépa marge'!T1752,'[3]Correpondance  PREPA MARG'!BO:BO),""))</f>
        <v/>
      </c>
      <c r="AA1752" t="str">
        <f>IF(U1752="","",IF(U1752="CA HT REEL",SUMIF('[3]Correpondance  PREPA MARG'!A:A,'Prépa marge'!T1752,'[3]Correpondance  PREPA MARG'!AB:AB),""))</f>
        <v/>
      </c>
      <c r="AB1752" t="str">
        <f>IF(U1752="","",IF(U1752="CAMV REEL",SUMIF('[3]Correpondance  PREPA MARG'!A:A,'Prépa marge'!T1752,'[3]Correpondance  PREPA MARG'!BB:BB),""))</f>
        <v/>
      </c>
      <c r="AC1752" t="str">
        <f>IF(U1752="","",IF(U1752="démarque connue (valeur)",SUMIF('[3]Correpondance  PREPA MARG'!A:A,'Prépa marge'!T1752,'[3]Correpondance  PREPA MARG'!DO:DO),""))</f>
        <v/>
      </c>
      <c r="AD1752" s="2" t="str">
        <f t="shared" si="989"/>
        <v/>
      </c>
      <c r="AF1752" t="s">
        <v>20</v>
      </c>
    </row>
    <row r="1753" spans="1:32" ht="15.75" thickBot="1">
      <c r="A1753" s="23"/>
      <c r="B1753" s="23"/>
      <c r="C1753" s="84" t="s">
        <v>31</v>
      </c>
      <c r="D1753" s="85"/>
      <c r="E1753" s="86"/>
      <c r="F1753" s="86"/>
      <c r="G1753" s="86"/>
      <c r="H1753" s="86"/>
      <c r="I1753" s="86"/>
      <c r="J1753" s="86"/>
      <c r="K1753" s="86"/>
      <c r="L1753" s="86"/>
      <c r="M1753" s="86"/>
      <c r="N1753" s="86"/>
      <c r="O1753" s="87"/>
      <c r="P1753" s="88">
        <f>IF(P1743&lt;&gt;0,P1754/P1743,0)</f>
        <v>0</v>
      </c>
      <c r="Q1753" s="23"/>
      <c r="R1753" s="83" t="s">
        <v>20</v>
      </c>
      <c r="S1753" s="23"/>
      <c r="T1753" s="23" t="str">
        <f>IF(COUNTIF('[3]Correpondance  PREPA MARG'!A:A,'Prépa marge'!C1753)=0,IF(U1752="démarque connue (valeur)","",T1752),'Prépa marge'!C1753)</f>
        <v/>
      </c>
      <c r="U1753" s="23" t="str">
        <f t="shared" si="991"/>
        <v/>
      </c>
      <c r="V1753" t="str">
        <f>IF(U1753="","",IF(U1753="CA HT",SUMIF('[3]Correpondance  PREPA MARG'!A:A,'Prépa marge'!T1753,'[3]Correpondance  PREPA MARG'!CO:CO),""))</f>
        <v/>
      </c>
      <c r="W1753" t="str">
        <f t="shared" si="985"/>
        <v/>
      </c>
      <c r="X1753" t="str">
        <f>IF(U1753="","",IF(AND(U1753="Marge ABACO (valeur)",X1747=""),SUMIF('[3]Correpondance  PREPA MARG'!A:A,'Prépa marge'!T1753,'[3]Correpondance  PREPA MARG'!DB:DB),""))</f>
        <v/>
      </c>
      <c r="Y1753" t="str">
        <f>IF(U1753="","",IF(U1753="Frais accessoires",SUMIF('[3]Correpondance  PREPA MARG'!A:A,'Prépa marge'!T1753,'[3]Correpondance  PREPA MARG'!AO:AO),""))</f>
        <v/>
      </c>
      <c r="Z1753" t="str">
        <f>IF(U1753="","",IF(U1753="Cotisation Centrale",SUMIF('[3]Correpondance  PREPA MARG'!A:A,'Prépa marge'!T1753,'[3]Correpondance  PREPA MARG'!BO:BO),""))</f>
        <v/>
      </c>
      <c r="AA1753" t="str">
        <f>IF(U1753="","",IF(U1753="CA HT REEL",SUMIF('[3]Correpondance  PREPA MARG'!A:A,'Prépa marge'!T1753,'[3]Correpondance  PREPA MARG'!AB:AB),""))</f>
        <v/>
      </c>
      <c r="AB1753" t="str">
        <f>IF(U1753="","",IF(U1753="CAMV REEL",SUMIF('[3]Correpondance  PREPA MARG'!A:A,'Prépa marge'!T1753,'[3]Correpondance  PREPA MARG'!BB:BB),""))</f>
        <v/>
      </c>
      <c r="AC1753" t="str">
        <f>IF(U1753="","",IF(U1753="démarque connue (valeur)",SUMIF('[3]Correpondance  PREPA MARG'!A:A,'Prépa marge'!T1753,'[3]Correpondance  PREPA MARG'!DO:DO),""))</f>
        <v/>
      </c>
      <c r="AD1753" s="2" t="str">
        <f t="shared" si="989"/>
        <v/>
      </c>
      <c r="AF1753" t="s">
        <v>20</v>
      </c>
    </row>
    <row r="1754" spans="1:32" ht="15.75" thickBot="1">
      <c r="A1754" s="23"/>
      <c r="B1754" s="23"/>
      <c r="C1754" s="89" t="s">
        <v>32</v>
      </c>
      <c r="D1754" s="47">
        <f t="shared" ref="D1754:L1754" si="996">D1743*D1753</f>
        <v>0</v>
      </c>
      <c r="E1754" s="47">
        <f t="shared" si="996"/>
        <v>0</v>
      </c>
      <c r="F1754" s="47">
        <f t="shared" si="996"/>
        <v>0</v>
      </c>
      <c r="G1754" s="47">
        <f t="shared" si="996"/>
        <v>0</v>
      </c>
      <c r="H1754" s="47">
        <f t="shared" si="996"/>
        <v>0</v>
      </c>
      <c r="I1754" s="47">
        <f t="shared" si="996"/>
        <v>0</v>
      </c>
      <c r="J1754" s="47">
        <f t="shared" si="996"/>
        <v>0</v>
      </c>
      <c r="K1754" s="47">
        <f t="shared" si="996"/>
        <v>0</v>
      </c>
      <c r="L1754" s="47">
        <f t="shared" si="996"/>
        <v>0</v>
      </c>
      <c r="M1754" s="47">
        <f>M1743*M1753</f>
        <v>0</v>
      </c>
      <c r="N1754" s="47">
        <f>N1743*N1753</f>
        <v>0</v>
      </c>
      <c r="O1754" s="47">
        <f>O1743*O1753</f>
        <v>0</v>
      </c>
      <c r="P1754" s="90">
        <f>SUM(D1754:O1754)</f>
        <v>0</v>
      </c>
      <c r="Q1754" s="23"/>
      <c r="R1754" s="91" t="s">
        <v>20</v>
      </c>
      <c r="S1754" s="92"/>
      <c r="T1754" s="23" t="str">
        <f>IF(COUNTIF('[3]Correpondance  PREPA MARG'!A:A,'Prépa marge'!C1754)=0,IF(U1753="démarque connue (valeur)","",T1753),'Prépa marge'!C1754)</f>
        <v/>
      </c>
      <c r="U1754" s="23" t="str">
        <f t="shared" si="991"/>
        <v/>
      </c>
      <c r="V1754" t="str">
        <f>IF(U1754="","",IF(U1754="CA HT",SUMIF('[3]Correpondance  PREPA MARG'!A:A,'Prépa marge'!T1754,'[3]Correpondance  PREPA MARG'!CO:CO),""))</f>
        <v/>
      </c>
      <c r="W1754" t="str">
        <f t="shared" si="985"/>
        <v/>
      </c>
      <c r="X1754" t="str">
        <f>IF(U1754="","",IF(AND(U1754="Marge ABACO (valeur)",X1748=""),SUMIF('[3]Correpondance  PREPA MARG'!A:A,'Prépa marge'!T1754,'[3]Correpondance  PREPA MARG'!DB:DB),""))</f>
        <v/>
      </c>
      <c r="Y1754" t="str">
        <f>IF(U1754="","",IF(U1754="Frais accessoires",SUMIF('[3]Correpondance  PREPA MARG'!A:A,'Prépa marge'!T1754,'[3]Correpondance  PREPA MARG'!AO:AO),""))</f>
        <v/>
      </c>
      <c r="Z1754" t="str">
        <f>IF(U1754="","",IF(U1754="Cotisation Centrale",SUMIF('[3]Correpondance  PREPA MARG'!A:A,'Prépa marge'!T1754,'[3]Correpondance  PREPA MARG'!BO:BO),""))</f>
        <v/>
      </c>
      <c r="AA1754" t="str">
        <f>IF(U1754="","",IF(U1754="CA HT REEL",SUMIF('[3]Correpondance  PREPA MARG'!A:A,'Prépa marge'!T1754,'[3]Correpondance  PREPA MARG'!AB:AB),""))</f>
        <v/>
      </c>
      <c r="AB1754" t="str">
        <f>IF(U1754="","",IF(U1754="CAMV REEL",SUMIF('[3]Correpondance  PREPA MARG'!A:A,'Prépa marge'!T1754,'[3]Correpondance  PREPA MARG'!BB:BB),""))</f>
        <v/>
      </c>
      <c r="AC1754" t="str">
        <f>IF(U1754="","",IF(U1754="démarque connue (valeur)",SUMIF('[3]Correpondance  PREPA MARG'!A:A,'Prépa marge'!T1754,'[3]Correpondance  PREPA MARG'!DO:DO),""))</f>
        <v/>
      </c>
      <c r="AD1754" s="2" t="str">
        <f t="shared" si="989"/>
        <v/>
      </c>
      <c r="AF1754" t="s">
        <v>20</v>
      </c>
    </row>
    <row r="1755" spans="1:32" ht="15.75" thickBot="1">
      <c r="A1755" s="23"/>
      <c r="B1755" s="23"/>
      <c r="C1755" s="84" t="s">
        <v>33</v>
      </c>
      <c r="D1755" s="93"/>
      <c r="E1755" s="94"/>
      <c r="F1755" s="94"/>
      <c r="G1755" s="94"/>
      <c r="H1755" s="94"/>
      <c r="I1755" s="94"/>
      <c r="J1755" s="94"/>
      <c r="K1755" s="94"/>
      <c r="L1755" s="94"/>
      <c r="M1755" s="94"/>
      <c r="N1755" s="94"/>
      <c r="O1755" s="95"/>
      <c r="P1755" s="96">
        <f>SUM(D1755:O1755)</f>
        <v>0</v>
      </c>
      <c r="Q1755" s="23"/>
      <c r="R1755" s="91" t="s">
        <v>20</v>
      </c>
      <c r="S1755" s="92"/>
      <c r="T1755" s="23" t="str">
        <f>IF(COUNTIF('[3]Correpondance  PREPA MARG'!A:A,'Prépa marge'!C1755)=0,IF(U1754="démarque connue (valeur)","",T1754),'Prépa marge'!C1755)</f>
        <v/>
      </c>
      <c r="U1755" s="23" t="str">
        <f t="shared" si="991"/>
        <v/>
      </c>
      <c r="V1755" t="str">
        <f>IF(U1755="","",IF(U1755="CA HT",SUMIF('[3]Correpondance  PREPA MARG'!A:A,'Prépa marge'!T1755,'[3]Correpondance  PREPA MARG'!CO:CO),""))</f>
        <v/>
      </c>
      <c r="W1755" t="str">
        <f t="shared" si="985"/>
        <v/>
      </c>
      <c r="X1755" t="str">
        <f>IF(U1755="","",IF(AND(U1755="Marge ABACO (valeur)",X1749=""),SUMIF('[3]Correpondance  PREPA MARG'!A:A,'Prépa marge'!T1755,'[3]Correpondance  PREPA MARG'!DB:DB),""))</f>
        <v/>
      </c>
      <c r="Y1755" t="str">
        <f>IF(U1755="","",IF(U1755="Frais accessoires",SUMIF('[3]Correpondance  PREPA MARG'!A:A,'Prépa marge'!T1755,'[3]Correpondance  PREPA MARG'!AO:AO),""))</f>
        <v/>
      </c>
      <c r="Z1755" t="str">
        <f>IF(U1755="","",IF(U1755="Cotisation Centrale",SUMIF('[3]Correpondance  PREPA MARG'!A:A,'Prépa marge'!T1755,'[3]Correpondance  PREPA MARG'!BO:BO),""))</f>
        <v/>
      </c>
      <c r="AA1755" t="str">
        <f>IF(U1755="","",IF(U1755="CA HT REEL",SUMIF('[3]Correpondance  PREPA MARG'!A:A,'Prépa marge'!T1755,'[3]Correpondance  PREPA MARG'!AB:AB),""))</f>
        <v/>
      </c>
      <c r="AB1755" t="str">
        <f>IF(U1755="","",IF(U1755="CAMV REEL",SUMIF('[3]Correpondance  PREPA MARG'!A:A,'Prépa marge'!T1755,'[3]Correpondance  PREPA MARG'!BB:BB),""))</f>
        <v/>
      </c>
      <c r="AC1755" t="str">
        <f>IF(U1755="","",IF(U1755="démarque connue (valeur)",SUMIF('[3]Correpondance  PREPA MARG'!A:A,'Prépa marge'!T1755,'[3]Correpondance  PREPA MARG'!DO:DO),""))</f>
        <v/>
      </c>
      <c r="AD1755" s="2" t="str">
        <f t="shared" si="989"/>
        <v/>
      </c>
      <c r="AF1755" t="s">
        <v>20</v>
      </c>
    </row>
    <row r="1756" spans="1:32">
      <c r="A1756" s="23"/>
      <c r="B1756" s="23"/>
      <c r="C1756" s="59" t="s">
        <v>34</v>
      </c>
      <c r="D1756" s="81">
        <f t="shared" ref="D1756:L1756" si="997">IF(D1743&lt;&gt;0,D1755/D1743,0)</f>
        <v>0</v>
      </c>
      <c r="E1756" s="81">
        <f t="shared" si="997"/>
        <v>0</v>
      </c>
      <c r="F1756" s="81">
        <f t="shared" si="997"/>
        <v>0</v>
      </c>
      <c r="G1756" s="81">
        <f t="shared" si="997"/>
        <v>0</v>
      </c>
      <c r="H1756" s="81">
        <f t="shared" si="997"/>
        <v>0</v>
      </c>
      <c r="I1756" s="81">
        <f t="shared" si="997"/>
        <v>0</v>
      </c>
      <c r="J1756" s="81">
        <f t="shared" si="997"/>
        <v>0</v>
      </c>
      <c r="K1756" s="81">
        <f t="shared" si="997"/>
        <v>0</v>
      </c>
      <c r="L1756" s="81">
        <f t="shared" si="997"/>
        <v>0</v>
      </c>
      <c r="M1756" s="81">
        <f>IF(M1743&lt;&gt;0,M1755/M1743,0)</f>
        <v>0</v>
      </c>
      <c r="N1756" s="81">
        <f>IF(N1743&lt;&gt;0,N1755/N1743,0)</f>
        <v>0</v>
      </c>
      <c r="O1756" s="81">
        <f>IF(O1743&lt;&gt;0,O1755/O1743,0)</f>
        <v>0</v>
      </c>
      <c r="P1756" s="82">
        <f>IF(P1743&lt;&gt;0,P1755/P1743,0)</f>
        <v>0</v>
      </c>
      <c r="Q1756" s="23"/>
      <c r="R1756" s="83" t="s">
        <v>20</v>
      </c>
      <c r="S1756" s="97"/>
      <c r="T1756" s="23" t="str">
        <f>IF(COUNTIF('[3]Correpondance  PREPA MARG'!A:A,'Prépa marge'!C1756)=0,IF(U1755="démarque connue (valeur)","",T1755),'Prépa marge'!C1756)</f>
        <v/>
      </c>
      <c r="U1756" s="23" t="str">
        <f t="shared" si="991"/>
        <v/>
      </c>
      <c r="V1756" t="str">
        <f>IF(U1756="","",IF(U1756="CA HT",SUMIF('[3]Correpondance  PREPA MARG'!A:A,'Prépa marge'!T1756,'[3]Correpondance  PREPA MARG'!CO:CO),""))</f>
        <v/>
      </c>
      <c r="W1756" t="str">
        <f t="shared" si="985"/>
        <v/>
      </c>
      <c r="X1756" t="str">
        <f>IF(U1756="","",IF(AND(U1756="Marge ABACO (valeur)",X1750=""),SUMIF('[3]Correpondance  PREPA MARG'!A:A,'Prépa marge'!T1756,'[3]Correpondance  PREPA MARG'!DB:DB),""))</f>
        <v/>
      </c>
      <c r="Y1756" t="str">
        <f>IF(U1756="","",IF(U1756="Frais accessoires",SUMIF('[3]Correpondance  PREPA MARG'!A:A,'Prépa marge'!T1756,'[3]Correpondance  PREPA MARG'!AO:AO),""))</f>
        <v/>
      </c>
      <c r="Z1756" t="str">
        <f>IF(U1756="","",IF(U1756="Cotisation Centrale",SUMIF('[3]Correpondance  PREPA MARG'!A:A,'Prépa marge'!T1756,'[3]Correpondance  PREPA MARG'!BO:BO),""))</f>
        <v/>
      </c>
      <c r="AA1756" t="str">
        <f>IF(U1756="","",IF(U1756="CA HT REEL",SUMIF('[3]Correpondance  PREPA MARG'!A:A,'Prépa marge'!T1756,'[3]Correpondance  PREPA MARG'!AB:AB),""))</f>
        <v/>
      </c>
      <c r="AB1756" t="str">
        <f>IF(U1756="","",IF(U1756="CAMV REEL",SUMIF('[3]Correpondance  PREPA MARG'!A:A,'Prépa marge'!T1756,'[3]Correpondance  PREPA MARG'!BB:BB),""))</f>
        <v/>
      </c>
      <c r="AC1756" t="str">
        <f>IF(U1756="","",IF(U1756="démarque connue (valeur)",SUMIF('[3]Correpondance  PREPA MARG'!A:A,'Prépa marge'!T1756,'[3]Correpondance  PREPA MARG'!DO:DO),""))</f>
        <v/>
      </c>
      <c r="AD1756" s="2" t="str">
        <f t="shared" si="989"/>
        <v/>
      </c>
      <c r="AF1756" t="s">
        <v>20</v>
      </c>
    </row>
    <row r="1757" spans="1:32">
      <c r="A1757" s="23"/>
      <c r="B1757" s="23"/>
      <c r="C1757" s="59" t="s">
        <v>35</v>
      </c>
      <c r="D1757" s="98">
        <f>D1731-D1743</f>
        <v>0</v>
      </c>
      <c r="E1757" s="98">
        <f>E1731-E1743</f>
        <v>0</v>
      </c>
      <c r="F1757" s="98">
        <f>F1731-F1743</f>
        <v>0</v>
      </c>
      <c r="G1757" s="98">
        <f t="shared" ref="G1757:L1757" si="998">G1731-G1743</f>
        <v>0</v>
      </c>
      <c r="H1757" s="98">
        <f t="shared" si="998"/>
        <v>0</v>
      </c>
      <c r="I1757" s="98">
        <f t="shared" si="998"/>
        <v>0</v>
      </c>
      <c r="J1757" s="98">
        <f t="shared" si="998"/>
        <v>0</v>
      </c>
      <c r="K1757" s="98">
        <f t="shared" si="998"/>
        <v>0</v>
      </c>
      <c r="L1757" s="98">
        <f t="shared" si="998"/>
        <v>0</v>
      </c>
      <c r="M1757" s="98">
        <f>M1731-M1743</f>
        <v>0</v>
      </c>
      <c r="N1757" s="98">
        <f>N1731-N1743</f>
        <v>0</v>
      </c>
      <c r="O1757" s="98">
        <f>O1731-O1743</f>
        <v>0</v>
      </c>
      <c r="P1757" s="74">
        <f>SUM(D1757:O1757)</f>
        <v>0</v>
      </c>
      <c r="Q1757" s="23"/>
      <c r="R1757" s="57" t="s">
        <v>20</v>
      </c>
      <c r="S1757" s="92"/>
      <c r="T1757" s="23" t="str">
        <f>IF(COUNTIF('[3]Correpondance  PREPA MARG'!A:A,'Prépa marge'!C1757)=0,IF(U1756="démarque connue (valeur)","",T1756),'Prépa marge'!C1757)</f>
        <v/>
      </c>
      <c r="U1757" s="23" t="str">
        <f t="shared" si="991"/>
        <v/>
      </c>
      <c r="V1757" t="str">
        <f>IF(U1757="","",IF(U1757="CA HT",SUMIF('[3]Correpondance  PREPA MARG'!A:A,'Prépa marge'!T1757,'[3]Correpondance  PREPA MARG'!CO:CO),""))</f>
        <v/>
      </c>
      <c r="W1757" t="str">
        <f t="shared" si="985"/>
        <v/>
      </c>
      <c r="X1757" t="str">
        <f>IF(U1757="","",IF(AND(U1757="Marge ABACO (valeur)",X1751=""),SUMIF('[3]Correpondance  PREPA MARG'!A:A,'Prépa marge'!T1757,'[3]Correpondance  PREPA MARG'!DB:DB),""))</f>
        <v/>
      </c>
      <c r="Y1757" t="str">
        <f>IF(U1757="","",IF(U1757="Frais accessoires",SUMIF('[3]Correpondance  PREPA MARG'!A:A,'Prépa marge'!T1757,'[3]Correpondance  PREPA MARG'!AO:AO),""))</f>
        <v/>
      </c>
      <c r="Z1757" t="str">
        <f>IF(U1757="","",IF(U1757="Cotisation Centrale",SUMIF('[3]Correpondance  PREPA MARG'!A:A,'Prépa marge'!T1757,'[3]Correpondance  PREPA MARG'!BO:BO),""))</f>
        <v/>
      </c>
      <c r="AA1757" t="str">
        <f>IF(U1757="","",IF(U1757="CA HT REEL",SUMIF('[3]Correpondance  PREPA MARG'!A:A,'Prépa marge'!T1757,'[3]Correpondance  PREPA MARG'!AB:AB),""))</f>
        <v/>
      </c>
      <c r="AB1757" t="str">
        <f>IF(U1757="","",IF(U1757="CAMV REEL",SUMIF('[3]Correpondance  PREPA MARG'!A:A,'Prépa marge'!T1757,'[3]Correpondance  PREPA MARG'!BB:BB),""))</f>
        <v/>
      </c>
      <c r="AC1757" t="str">
        <f>IF(U1757="","",IF(U1757="démarque connue (valeur)",SUMIF('[3]Correpondance  PREPA MARG'!A:A,'Prépa marge'!T1757,'[3]Correpondance  PREPA MARG'!DO:DO),""))</f>
        <v/>
      </c>
      <c r="AD1757" s="2" t="str">
        <f t="shared" si="989"/>
        <v/>
      </c>
      <c r="AF1757" t="s">
        <v>20</v>
      </c>
    </row>
    <row r="1758" spans="1:32">
      <c r="A1758" s="23"/>
      <c r="B1758" s="23"/>
      <c r="C1758" s="59" t="s">
        <v>22</v>
      </c>
      <c r="D1758" s="99">
        <f t="shared" ref="D1758:L1758" si="999">IF(D1743&lt;&gt;0,D1757/D1743,0)</f>
        <v>0</v>
      </c>
      <c r="E1758" s="99">
        <f t="shared" si="999"/>
        <v>0</v>
      </c>
      <c r="F1758" s="99">
        <f t="shared" si="999"/>
        <v>0</v>
      </c>
      <c r="G1758" s="99">
        <f t="shared" si="999"/>
        <v>0</v>
      </c>
      <c r="H1758" s="99">
        <f t="shared" si="999"/>
        <v>0</v>
      </c>
      <c r="I1758" s="99">
        <f t="shared" si="999"/>
        <v>0</v>
      </c>
      <c r="J1758" s="99">
        <f t="shared" si="999"/>
        <v>0</v>
      </c>
      <c r="K1758" s="99">
        <f t="shared" si="999"/>
        <v>0</v>
      </c>
      <c r="L1758" s="99">
        <f t="shared" si="999"/>
        <v>0</v>
      </c>
      <c r="M1758" s="99">
        <f>IF(M1743&lt;&gt;0,M1757/M1743,0)</f>
        <v>0</v>
      </c>
      <c r="N1758" s="99">
        <f>IF(N1743&lt;&gt;0,N1757/N1743,0)</f>
        <v>0</v>
      </c>
      <c r="O1758" s="99">
        <f>IF(O1743&lt;&gt;0,O1757/O1743,0)</f>
        <v>0</v>
      </c>
      <c r="P1758" s="61">
        <f>IF(P1743&lt;&gt;0,P1757/P1743,0)</f>
        <v>0</v>
      </c>
      <c r="Q1758" s="23"/>
      <c r="R1758" s="62" t="s">
        <v>20</v>
      </c>
      <c r="S1758" s="92"/>
      <c r="T1758" s="23" t="str">
        <f>IF(COUNTIF('[3]Correpondance  PREPA MARG'!A:A,'Prépa marge'!C1758)=0,IF(U1757="démarque connue (valeur)","",T1757),'Prépa marge'!C1758)</f>
        <v/>
      </c>
      <c r="U1758" s="23" t="str">
        <f t="shared" si="991"/>
        <v/>
      </c>
      <c r="V1758" t="str">
        <f>IF(U1758="","",IF(U1758="CA HT",SUMIF('[3]Correpondance  PREPA MARG'!A:A,'Prépa marge'!T1758,'[3]Correpondance  PREPA MARG'!CO:CO),""))</f>
        <v/>
      </c>
      <c r="W1758" t="str">
        <f t="shared" si="985"/>
        <v/>
      </c>
      <c r="X1758" t="str">
        <f>IF(U1758="","",IF(AND(U1758="Marge ABACO (valeur)",X1752=""),SUMIF('[3]Correpondance  PREPA MARG'!A:A,'Prépa marge'!T1758,'[3]Correpondance  PREPA MARG'!DB:DB),""))</f>
        <v/>
      </c>
      <c r="Y1758" t="str">
        <f>IF(U1758="","",IF(U1758="Frais accessoires",SUMIF('[3]Correpondance  PREPA MARG'!A:A,'Prépa marge'!T1758,'[3]Correpondance  PREPA MARG'!AO:AO),""))</f>
        <v/>
      </c>
      <c r="Z1758" t="str">
        <f>IF(U1758="","",IF(U1758="Cotisation Centrale",SUMIF('[3]Correpondance  PREPA MARG'!A:A,'Prépa marge'!T1758,'[3]Correpondance  PREPA MARG'!BO:BO),""))</f>
        <v/>
      </c>
      <c r="AA1758" t="str">
        <f>IF(U1758="","",IF(U1758="CA HT REEL",SUMIF('[3]Correpondance  PREPA MARG'!A:A,'Prépa marge'!T1758,'[3]Correpondance  PREPA MARG'!AB:AB),""))</f>
        <v/>
      </c>
      <c r="AB1758" t="str">
        <f>IF(U1758="","",IF(U1758="CAMV REEL",SUMIF('[3]Correpondance  PREPA MARG'!A:A,'Prépa marge'!T1758,'[3]Correpondance  PREPA MARG'!BB:BB),""))</f>
        <v/>
      </c>
      <c r="AC1758" t="str">
        <f>IF(U1758="","",IF(U1758="démarque connue (valeur)",SUMIF('[3]Correpondance  PREPA MARG'!A:A,'Prépa marge'!T1758,'[3]Correpondance  PREPA MARG'!DO:DO),""))</f>
        <v/>
      </c>
      <c r="AD1758" s="2" t="str">
        <f t="shared" si="989"/>
        <v/>
      </c>
      <c r="AF1758" t="s">
        <v>20</v>
      </c>
    </row>
    <row r="1759" spans="1:32">
      <c r="A1759" s="23"/>
      <c r="B1759" s="23"/>
      <c r="C1759" s="100" t="s">
        <v>36</v>
      </c>
      <c r="D1759" s="47">
        <f t="shared" ref="D1759:L1759" si="1000">D1739-D1751-D1754-D1755-D1757</f>
        <v>0</v>
      </c>
      <c r="E1759" s="47">
        <f t="shared" si="1000"/>
        <v>0</v>
      </c>
      <c r="F1759" s="47">
        <f t="shared" si="1000"/>
        <v>0</v>
      </c>
      <c r="G1759" s="47">
        <f t="shared" si="1000"/>
        <v>0</v>
      </c>
      <c r="H1759" s="47">
        <f t="shared" si="1000"/>
        <v>0</v>
      </c>
      <c r="I1759" s="47">
        <f t="shared" si="1000"/>
        <v>0</v>
      </c>
      <c r="J1759" s="47">
        <f t="shared" si="1000"/>
        <v>0</v>
      </c>
      <c r="K1759" s="47">
        <f t="shared" si="1000"/>
        <v>0</v>
      </c>
      <c r="L1759" s="47">
        <f t="shared" si="1000"/>
        <v>0</v>
      </c>
      <c r="M1759" s="47">
        <f>M1739-M1751-M1754-M1755-M1757</f>
        <v>0</v>
      </c>
      <c r="N1759" s="47">
        <f>N1739-N1751-N1754-N1755-N1757</f>
        <v>0</v>
      </c>
      <c r="O1759" s="47">
        <f>O1739-O1751-O1754-O1755-O1757</f>
        <v>0</v>
      </c>
      <c r="P1759" s="101">
        <f>SUM(D1759:O1759)</f>
        <v>0</v>
      </c>
      <c r="Q1759" s="23"/>
      <c r="R1759" s="102" t="s">
        <v>20</v>
      </c>
      <c r="S1759" s="92"/>
      <c r="T1759" s="23" t="str">
        <f>IF(COUNTIF('[3]Correpondance  PREPA MARG'!A:A,'Prépa marge'!C1759)=0,IF(U1758="démarque connue (valeur)","",T1758),'Prépa marge'!C1759)</f>
        <v/>
      </c>
      <c r="U1759" s="23" t="str">
        <f t="shared" si="991"/>
        <v/>
      </c>
      <c r="V1759" t="str">
        <f>IF(U1759="","",IF(U1759="CA HT",SUMIF('[3]Correpondance  PREPA MARG'!A:A,'Prépa marge'!T1759,'[3]Correpondance  PREPA MARG'!CO:CO),""))</f>
        <v/>
      </c>
      <c r="W1759" t="str">
        <f t="shared" si="985"/>
        <v/>
      </c>
      <c r="X1759" t="str">
        <f>IF(U1759="","",IF(AND(U1759="Marge ABACO (valeur)",X1753=""),SUMIF('[3]Correpondance  PREPA MARG'!A:A,'Prépa marge'!T1759,'[3]Correpondance  PREPA MARG'!DB:DB),""))</f>
        <v/>
      </c>
      <c r="Y1759" t="str">
        <f>IF(U1759="","",IF(U1759="Frais accessoires",SUMIF('[3]Correpondance  PREPA MARG'!A:A,'Prépa marge'!T1759,'[3]Correpondance  PREPA MARG'!AO:AO),""))</f>
        <v/>
      </c>
      <c r="Z1759" t="str">
        <f>IF(U1759="","",IF(U1759="Cotisation Centrale",SUMIF('[3]Correpondance  PREPA MARG'!A:A,'Prépa marge'!T1759,'[3]Correpondance  PREPA MARG'!BO:BO),""))</f>
        <v/>
      </c>
      <c r="AA1759" t="str">
        <f>IF(U1759="","",IF(U1759="CA HT REEL",SUMIF('[3]Correpondance  PREPA MARG'!A:A,'Prépa marge'!T1759,'[3]Correpondance  PREPA MARG'!AB:AB),""))</f>
        <v/>
      </c>
      <c r="AB1759" t="str">
        <f>IF(U1759="","",IF(U1759="CAMV REEL",SUMIF('[3]Correpondance  PREPA MARG'!A:A,'Prépa marge'!T1759,'[3]Correpondance  PREPA MARG'!BB:BB),""))</f>
        <v/>
      </c>
      <c r="AC1759" t="str">
        <f>IF(U1759="","",IF(U1759="démarque connue (valeur)",SUMIF('[3]Correpondance  PREPA MARG'!A:A,'Prépa marge'!T1759,'[3]Correpondance  PREPA MARG'!DO:DO),""))</f>
        <v/>
      </c>
      <c r="AD1759" s="2" t="str">
        <f t="shared" si="989"/>
        <v/>
      </c>
      <c r="AF1759" t="s">
        <v>20</v>
      </c>
    </row>
    <row r="1760" spans="1:32">
      <c r="A1760" s="23"/>
      <c r="B1760" s="23"/>
      <c r="C1760" s="50" t="s">
        <v>37</v>
      </c>
      <c r="D1760" s="67">
        <f t="shared" ref="D1760:L1760" si="1001">D1752+D1753+D1756+D1758</f>
        <v>0</v>
      </c>
      <c r="E1760" s="67">
        <f t="shared" si="1001"/>
        <v>0</v>
      </c>
      <c r="F1760" s="67">
        <f t="shared" si="1001"/>
        <v>0</v>
      </c>
      <c r="G1760" s="67">
        <f t="shared" si="1001"/>
        <v>0</v>
      </c>
      <c r="H1760" s="67">
        <f t="shared" si="1001"/>
        <v>0</v>
      </c>
      <c r="I1760" s="67">
        <f t="shared" si="1001"/>
        <v>0</v>
      </c>
      <c r="J1760" s="67">
        <f t="shared" si="1001"/>
        <v>0</v>
      </c>
      <c r="K1760" s="67">
        <f t="shared" si="1001"/>
        <v>0</v>
      </c>
      <c r="L1760" s="67">
        <f t="shared" si="1001"/>
        <v>0</v>
      </c>
      <c r="M1760" s="67">
        <f>M1752+M1753+M1756+M1758</f>
        <v>0</v>
      </c>
      <c r="N1760" s="67">
        <f>N1752+N1753+N1756+N1758</f>
        <v>0</v>
      </c>
      <c r="O1760" s="67">
        <f>O1752+O1753+O1756+O1758</f>
        <v>0</v>
      </c>
      <c r="P1760" s="67">
        <f>P1752+P1753+P1756+P1758</f>
        <v>0</v>
      </c>
      <c r="Q1760" s="23"/>
      <c r="R1760" s="68" t="s">
        <v>20</v>
      </c>
      <c r="S1760" s="92"/>
      <c r="T1760" s="23" t="str">
        <f>IF(COUNTIF('[3]Correpondance  PREPA MARG'!A:A,'Prépa marge'!C1760)=0,IF(U1759="démarque connue (valeur)","",T1759),'Prépa marge'!C1760)</f>
        <v/>
      </c>
      <c r="U1760" s="23" t="str">
        <f t="shared" si="991"/>
        <v/>
      </c>
      <c r="V1760" t="str">
        <f>IF(U1760="","",IF(U1760="CA HT",SUMIF('[3]Correpondance  PREPA MARG'!A:A,'Prépa marge'!T1760,'[3]Correpondance  PREPA MARG'!CO:CO),""))</f>
        <v/>
      </c>
      <c r="W1760" t="str">
        <f t="shared" si="985"/>
        <v/>
      </c>
      <c r="X1760" t="str">
        <f>IF(U1760="","",IF(AND(U1760="Marge ABACO (valeur)",X1754=""),SUMIF('[3]Correpondance  PREPA MARG'!A:A,'Prépa marge'!T1760,'[3]Correpondance  PREPA MARG'!DB:DB),""))</f>
        <v/>
      </c>
      <c r="Y1760" t="str">
        <f>IF(U1760="","",IF(U1760="Frais accessoires",SUMIF('[3]Correpondance  PREPA MARG'!A:A,'Prépa marge'!T1760,'[3]Correpondance  PREPA MARG'!AO:AO),""))</f>
        <v/>
      </c>
      <c r="Z1760" t="str">
        <f>IF(U1760="","",IF(U1760="Cotisation Centrale",SUMIF('[3]Correpondance  PREPA MARG'!A:A,'Prépa marge'!T1760,'[3]Correpondance  PREPA MARG'!BO:BO),""))</f>
        <v/>
      </c>
      <c r="AA1760" t="str">
        <f>IF(U1760="","",IF(U1760="CA HT REEL",SUMIF('[3]Correpondance  PREPA MARG'!A:A,'Prépa marge'!T1760,'[3]Correpondance  PREPA MARG'!AB:AB),""))</f>
        <v/>
      </c>
      <c r="AB1760" t="str">
        <f>IF(U1760="","",IF(U1760="CAMV REEL",SUMIF('[3]Correpondance  PREPA MARG'!A:A,'Prépa marge'!T1760,'[3]Correpondance  PREPA MARG'!BB:BB),""))</f>
        <v/>
      </c>
      <c r="AC1760" t="str">
        <f>IF(U1760="","",IF(U1760="démarque connue (valeur)",SUMIF('[3]Correpondance  PREPA MARG'!A:A,'Prépa marge'!T1760,'[3]Correpondance  PREPA MARG'!DO:DO),""))</f>
        <v/>
      </c>
      <c r="AD1760" s="2" t="str">
        <f t="shared" si="989"/>
        <v/>
      </c>
      <c r="AF1760" t="s">
        <v>20</v>
      </c>
    </row>
    <row r="1761" spans="1:32">
      <c r="A1761" s="23"/>
      <c r="B1761" s="23"/>
      <c r="C1761" s="50" t="s">
        <v>38</v>
      </c>
      <c r="D1761" s="103">
        <f t="shared" ref="D1761:L1761" si="1002">D1751+D1754+D1755+D1757</f>
        <v>0</v>
      </c>
      <c r="E1761" s="103">
        <f t="shared" si="1002"/>
        <v>0</v>
      </c>
      <c r="F1761" s="103">
        <f t="shared" si="1002"/>
        <v>0</v>
      </c>
      <c r="G1761" s="103">
        <f t="shared" si="1002"/>
        <v>0</v>
      </c>
      <c r="H1761" s="103">
        <f t="shared" si="1002"/>
        <v>0</v>
      </c>
      <c r="I1761" s="103">
        <f t="shared" si="1002"/>
        <v>0</v>
      </c>
      <c r="J1761" s="103">
        <f t="shared" si="1002"/>
        <v>0</v>
      </c>
      <c r="K1761" s="103">
        <f t="shared" si="1002"/>
        <v>0</v>
      </c>
      <c r="L1761" s="103">
        <f t="shared" si="1002"/>
        <v>0</v>
      </c>
      <c r="M1761" s="103">
        <f>M1751+M1754+M1755+M1757</f>
        <v>0</v>
      </c>
      <c r="N1761" s="103">
        <f>N1751+N1754+N1755+N1757</f>
        <v>0</v>
      </c>
      <c r="O1761" s="103">
        <f>O1751+O1754+O1755+O1757</f>
        <v>0</v>
      </c>
      <c r="P1761" s="103">
        <f>P1751+P1754+P1755+P1757</f>
        <v>0</v>
      </c>
      <c r="Q1761" s="23"/>
      <c r="R1761" s="104" t="s">
        <v>20</v>
      </c>
      <c r="S1761" s="92"/>
      <c r="T1761" s="23" t="str">
        <f>IF(COUNTIF('[3]Correpondance  PREPA MARG'!A:A,'Prépa marge'!C1761)=0,IF(U1760="démarque connue (valeur)","",T1760),'Prépa marge'!C1761)</f>
        <v/>
      </c>
      <c r="U1761" s="23" t="str">
        <f t="shared" si="991"/>
        <v/>
      </c>
      <c r="V1761" t="str">
        <f>IF(U1761="","",IF(U1761="CA HT",SUMIF('[3]Correpondance  PREPA MARG'!A:A,'Prépa marge'!T1761,'[3]Correpondance  PREPA MARG'!CO:CO),""))</f>
        <v/>
      </c>
      <c r="W1761" t="str">
        <f t="shared" si="985"/>
        <v/>
      </c>
      <c r="X1761" t="str">
        <f>IF(U1761="","",IF(AND(U1761="Marge ABACO (valeur)",X1755=""),SUMIF('[3]Correpondance  PREPA MARG'!A:A,'Prépa marge'!T1761,'[3]Correpondance  PREPA MARG'!DB:DB),""))</f>
        <v/>
      </c>
      <c r="Y1761" t="str">
        <f>IF(U1761="","",IF(U1761="Frais accessoires",SUMIF('[3]Correpondance  PREPA MARG'!A:A,'Prépa marge'!T1761,'[3]Correpondance  PREPA MARG'!AO:AO),""))</f>
        <v/>
      </c>
      <c r="Z1761" t="str">
        <f>IF(U1761="","",IF(U1761="Cotisation Centrale",SUMIF('[3]Correpondance  PREPA MARG'!A:A,'Prépa marge'!T1761,'[3]Correpondance  PREPA MARG'!BO:BO),""))</f>
        <v/>
      </c>
      <c r="AA1761" t="str">
        <f>IF(U1761="","",IF(U1761="CA HT REEL",SUMIF('[3]Correpondance  PREPA MARG'!A:A,'Prépa marge'!T1761,'[3]Correpondance  PREPA MARG'!AB:AB),""))</f>
        <v/>
      </c>
      <c r="AB1761" t="str">
        <f>IF(U1761="","",IF(U1761="CAMV REEL",SUMIF('[3]Correpondance  PREPA MARG'!A:A,'Prépa marge'!T1761,'[3]Correpondance  PREPA MARG'!BB:BB),""))</f>
        <v/>
      </c>
      <c r="AC1761" t="str">
        <f>IF(U1761="","",IF(U1761="démarque connue (valeur)",SUMIF('[3]Correpondance  PREPA MARG'!A:A,'Prépa marge'!T1761,'[3]Correpondance  PREPA MARG'!DO:DO),""))</f>
        <v/>
      </c>
      <c r="AD1761" s="2" t="str">
        <f t="shared" si="989"/>
        <v/>
      </c>
      <c r="AF1761" t="s">
        <v>20</v>
      </c>
    </row>
    <row r="1762" spans="1:32">
      <c r="A1762" s="23"/>
      <c r="B1762" s="23"/>
      <c r="C1762" s="23"/>
      <c r="D1762" s="23"/>
      <c r="E1762" s="23"/>
      <c r="F1762" s="23"/>
      <c r="G1762" s="23"/>
      <c r="H1762" s="23"/>
      <c r="I1762" s="23"/>
      <c r="J1762" s="23"/>
      <c r="K1762" s="23"/>
      <c r="L1762" s="23"/>
      <c r="M1762" s="23"/>
      <c r="N1762" s="23"/>
      <c r="O1762" s="23"/>
      <c r="P1762" s="23"/>
      <c r="Q1762" s="23"/>
      <c r="R1762" s="29" t="s">
        <v>20</v>
      </c>
      <c r="S1762" s="23"/>
      <c r="T1762" s="23" t="str">
        <f>IF(COUNTIF('[3]Correpondance  PREPA MARG'!A:A,'Prépa marge'!C1762)=0,IF(U1761="démarque connue (valeur)","",T1761),'Prépa marge'!C1762)</f>
        <v/>
      </c>
      <c r="U1762" s="23" t="str">
        <f t="shared" si="991"/>
        <v/>
      </c>
      <c r="V1762" t="str">
        <f>IF(U1762="","",IF(U1762="CA HT",SUMIF('[3]Correpondance  PREPA MARG'!A:A,'Prépa marge'!T1762,'[3]Correpondance  PREPA MARG'!CO:CO),""))</f>
        <v/>
      </c>
      <c r="W1762" t="str">
        <f t="shared" si="985"/>
        <v/>
      </c>
      <c r="X1762" t="str">
        <f>IF(U1762="","",IF(AND(U1762="Marge ABACO (valeur)",X1756=""),SUMIF('[3]Correpondance  PREPA MARG'!A:A,'Prépa marge'!T1762,'[3]Correpondance  PREPA MARG'!DB:DB),""))</f>
        <v/>
      </c>
      <c r="Y1762" t="str">
        <f>IF(U1762="","",IF(U1762="Frais accessoires",SUMIF('[3]Correpondance  PREPA MARG'!A:A,'Prépa marge'!T1762,'[3]Correpondance  PREPA MARG'!AO:AO),""))</f>
        <v/>
      </c>
      <c r="Z1762" t="str">
        <f>IF(U1762="","",IF(U1762="Cotisation Centrale",SUMIF('[3]Correpondance  PREPA MARG'!A:A,'Prépa marge'!T1762,'[3]Correpondance  PREPA MARG'!BO:BO),""))</f>
        <v/>
      </c>
      <c r="AA1762" t="str">
        <f>IF(U1762="","",IF(U1762="CA HT REEL",SUMIF('[3]Correpondance  PREPA MARG'!A:A,'Prépa marge'!T1762,'[3]Correpondance  PREPA MARG'!AB:AB),""))</f>
        <v/>
      </c>
      <c r="AB1762" t="str">
        <f>IF(U1762="","",IF(U1762="CAMV REEL",SUMIF('[3]Correpondance  PREPA MARG'!A:A,'Prépa marge'!T1762,'[3]Correpondance  PREPA MARG'!BB:BB),""))</f>
        <v/>
      </c>
      <c r="AC1762" t="str">
        <f>IF(U1762="","",IF(U1762="démarque connue (valeur)",SUMIF('[3]Correpondance  PREPA MARG'!A:A,'Prépa marge'!T1762,'[3]Correpondance  PREPA MARG'!DO:DO),""))</f>
        <v/>
      </c>
      <c r="AD1762" s="2" t="str">
        <f t="shared" si="989"/>
        <v/>
      </c>
      <c r="AF1762" t="s">
        <v>20</v>
      </c>
    </row>
    <row r="1763" spans="1:32">
      <c r="A1763" s="23"/>
      <c r="B1763" s="23"/>
      <c r="C1763" s="30" t="s">
        <v>39</v>
      </c>
      <c r="D1763" s="105"/>
      <c r="E1763" s="105"/>
      <c r="F1763" s="105"/>
      <c r="G1763" s="105"/>
      <c r="H1763" s="105"/>
      <c r="I1763" s="105"/>
      <c r="J1763" s="105"/>
      <c r="K1763" s="105"/>
      <c r="L1763" s="105"/>
      <c r="M1763" s="105"/>
      <c r="N1763" s="105"/>
      <c r="O1763" s="105"/>
      <c r="P1763" s="32"/>
      <c r="Q1763" s="23"/>
      <c r="R1763" s="33" t="s">
        <v>20</v>
      </c>
      <c r="S1763" s="92"/>
      <c r="T1763" s="23" t="str">
        <f>IF(COUNTIF('[3]Correpondance  PREPA MARG'!A:A,'Prépa marge'!C1763)=0,IF(U1762="démarque connue (valeur)","",T1762),'Prépa marge'!C1763)</f>
        <v/>
      </c>
      <c r="U1763" s="23" t="str">
        <f t="shared" si="991"/>
        <v/>
      </c>
      <c r="V1763" t="str">
        <f>IF(U1763="","",IF(U1763="CA HT",SUMIF('[3]Correpondance  PREPA MARG'!A:A,'Prépa marge'!T1763,'[3]Correpondance  PREPA MARG'!CO:CO),""))</f>
        <v/>
      </c>
      <c r="W1763" t="str">
        <f t="shared" si="985"/>
        <v/>
      </c>
      <c r="X1763" t="str">
        <f>IF(U1763="","",IF(AND(U1763="Marge ABACO (valeur)",X1757=""),SUMIF('[3]Correpondance  PREPA MARG'!A:A,'Prépa marge'!T1763,'[3]Correpondance  PREPA MARG'!DB:DB),""))</f>
        <v/>
      </c>
      <c r="Y1763" t="str">
        <f>IF(U1763="","",IF(U1763="Frais accessoires",SUMIF('[3]Correpondance  PREPA MARG'!A:A,'Prépa marge'!T1763,'[3]Correpondance  PREPA MARG'!AO:AO),""))</f>
        <v/>
      </c>
      <c r="Z1763" t="str">
        <f>IF(U1763="","",IF(U1763="Cotisation Centrale",SUMIF('[3]Correpondance  PREPA MARG'!A:A,'Prépa marge'!T1763,'[3]Correpondance  PREPA MARG'!BO:BO),""))</f>
        <v/>
      </c>
      <c r="AA1763" t="str">
        <f>IF(U1763="","",IF(U1763="CA HT REEL",SUMIF('[3]Correpondance  PREPA MARG'!A:A,'Prépa marge'!T1763,'[3]Correpondance  PREPA MARG'!AB:AB),""))</f>
        <v/>
      </c>
      <c r="AB1763" t="str">
        <f>IF(U1763="","",IF(U1763="CAMV REEL",SUMIF('[3]Correpondance  PREPA MARG'!A:A,'Prépa marge'!T1763,'[3]Correpondance  PREPA MARG'!BB:BB),""))</f>
        <v/>
      </c>
      <c r="AC1763" t="str">
        <f>IF(U1763="","",IF(U1763="démarque connue (valeur)",SUMIF('[3]Correpondance  PREPA MARG'!A:A,'Prépa marge'!T1763,'[3]Correpondance  PREPA MARG'!DO:DO),""))</f>
        <v/>
      </c>
      <c r="AD1763" s="2" t="str">
        <f t="shared" si="989"/>
        <v/>
      </c>
      <c r="AF1763" t="s">
        <v>20</v>
      </c>
    </row>
    <row r="1764" spans="1:32">
      <c r="A1764" s="23"/>
      <c r="B1764" s="23"/>
      <c r="C1764" s="106" t="s">
        <v>40</v>
      </c>
      <c r="D1764" s="107">
        <f t="shared" ref="D1764:L1764" si="1003">IF(D1743&lt;&gt;0,D1759/D1743,0)</f>
        <v>0</v>
      </c>
      <c r="E1764" s="107">
        <f t="shared" si="1003"/>
        <v>0</v>
      </c>
      <c r="F1764" s="107">
        <f t="shared" si="1003"/>
        <v>0</v>
      </c>
      <c r="G1764" s="107">
        <f t="shared" si="1003"/>
        <v>0</v>
      </c>
      <c r="H1764" s="107">
        <f t="shared" si="1003"/>
        <v>0</v>
      </c>
      <c r="I1764" s="107">
        <f t="shared" si="1003"/>
        <v>0</v>
      </c>
      <c r="J1764" s="107">
        <f t="shared" si="1003"/>
        <v>0</v>
      </c>
      <c r="K1764" s="107">
        <f t="shared" si="1003"/>
        <v>0</v>
      </c>
      <c r="L1764" s="107">
        <f t="shared" si="1003"/>
        <v>0</v>
      </c>
      <c r="M1764" s="107">
        <f>IF(M1743&lt;&gt;0,M1759/M1743,0)</f>
        <v>0</v>
      </c>
      <c r="N1764" s="107">
        <f>IF(N1743&lt;&gt;0,N1759/N1743,0)</f>
        <v>0</v>
      </c>
      <c r="O1764" s="107">
        <f>IF(O1743&lt;&gt;0,O1759/O1743,0)</f>
        <v>0</v>
      </c>
      <c r="P1764" s="107">
        <f>IF(P1743&lt;&gt;0,P1759/P1743,0)</f>
        <v>0</v>
      </c>
      <c r="Q1764" s="23"/>
      <c r="R1764" s="108" t="s">
        <v>20</v>
      </c>
      <c r="S1764" s="92"/>
      <c r="T1764" s="23" t="str">
        <f>IF(COUNTIF('[3]Correpondance  PREPA MARG'!A:A,'Prépa marge'!C1764)=0,IF(U1763="démarque connue (valeur)","",T1763),'Prépa marge'!C1764)</f>
        <v/>
      </c>
      <c r="U1764" s="23" t="str">
        <f t="shared" si="991"/>
        <v/>
      </c>
      <c r="V1764" t="str">
        <f>IF(U1764="","",IF(U1764="CA HT",SUMIF('[3]Correpondance  PREPA MARG'!A:A,'Prépa marge'!T1764,'[3]Correpondance  PREPA MARG'!CO:CO),""))</f>
        <v/>
      </c>
      <c r="W1764" t="str">
        <f t="shared" si="985"/>
        <v/>
      </c>
      <c r="X1764" t="str">
        <f>IF(U1764="","",IF(AND(U1764="Marge ABACO (valeur)",X1758=""),SUMIF('[3]Correpondance  PREPA MARG'!A:A,'Prépa marge'!T1764,'[3]Correpondance  PREPA MARG'!DB:DB),""))</f>
        <v/>
      </c>
      <c r="Y1764" t="str">
        <f>IF(U1764="","",IF(U1764="Frais accessoires",SUMIF('[3]Correpondance  PREPA MARG'!A:A,'Prépa marge'!T1764,'[3]Correpondance  PREPA MARG'!AO:AO),""))</f>
        <v/>
      </c>
      <c r="Z1764" t="str">
        <f>IF(U1764="","",IF(U1764="Cotisation Centrale",SUMIF('[3]Correpondance  PREPA MARG'!A:A,'Prépa marge'!T1764,'[3]Correpondance  PREPA MARG'!BO:BO),""))</f>
        <v/>
      </c>
      <c r="AA1764" t="str">
        <f>IF(U1764="","",IF(U1764="CA HT REEL",SUMIF('[3]Correpondance  PREPA MARG'!A:A,'Prépa marge'!T1764,'[3]Correpondance  PREPA MARG'!AB:AB),""))</f>
        <v/>
      </c>
      <c r="AB1764" t="str">
        <f>IF(U1764="","",IF(U1764="CAMV REEL",SUMIF('[3]Correpondance  PREPA MARG'!A:A,'Prépa marge'!T1764,'[3]Correpondance  PREPA MARG'!BB:BB),""))</f>
        <v/>
      </c>
      <c r="AC1764" t="str">
        <f>IF(U1764="","",IF(U1764="démarque connue (valeur)",SUMIF('[3]Correpondance  PREPA MARG'!A:A,'Prépa marge'!T1764,'[3]Correpondance  PREPA MARG'!DO:DO),""))</f>
        <v/>
      </c>
      <c r="AD1764" s="2" t="str">
        <f t="shared" si="989"/>
        <v/>
      </c>
      <c r="AF1764" t="s">
        <v>20</v>
      </c>
    </row>
    <row r="1765" spans="1:32">
      <c r="A1765" s="23"/>
      <c r="B1765" s="23"/>
      <c r="C1765" s="109" t="s">
        <v>41</v>
      </c>
      <c r="D1765" s="110">
        <f>D1759</f>
        <v>0</v>
      </c>
      <c r="E1765" s="110">
        <f t="shared" ref="E1765:L1765" si="1004">D1765+E1759</f>
        <v>0</v>
      </c>
      <c r="F1765" s="110">
        <f t="shared" si="1004"/>
        <v>0</v>
      </c>
      <c r="G1765" s="110">
        <f t="shared" si="1004"/>
        <v>0</v>
      </c>
      <c r="H1765" s="110">
        <f t="shared" si="1004"/>
        <v>0</v>
      </c>
      <c r="I1765" s="110">
        <f t="shared" si="1004"/>
        <v>0</v>
      </c>
      <c r="J1765" s="110">
        <f t="shared" si="1004"/>
        <v>0</v>
      </c>
      <c r="K1765" s="110">
        <f t="shared" si="1004"/>
        <v>0</v>
      </c>
      <c r="L1765" s="110">
        <f t="shared" si="1004"/>
        <v>0</v>
      </c>
      <c r="M1765" s="110">
        <f>L1765+M1759</f>
        <v>0</v>
      </c>
      <c r="N1765" s="110">
        <f>M1765+N1759</f>
        <v>0</v>
      </c>
      <c r="O1765" s="110">
        <f>N1765+O1759</f>
        <v>0</v>
      </c>
      <c r="P1765" s="111"/>
      <c r="Q1765" s="23"/>
      <c r="R1765" s="112" t="s">
        <v>20</v>
      </c>
      <c r="S1765" s="92"/>
      <c r="T1765" s="23" t="str">
        <f>IF(COUNTIF('[3]Correpondance  PREPA MARG'!A:A,'Prépa marge'!C1765)=0,IF(U1764="démarque connue (valeur)","",T1764),'Prépa marge'!C1765)</f>
        <v/>
      </c>
      <c r="U1765" s="23" t="str">
        <f t="shared" si="991"/>
        <v/>
      </c>
      <c r="V1765" t="str">
        <f>IF(U1765="","",IF(U1765="CA HT",SUMIF('[3]Correpondance  PREPA MARG'!A:A,'Prépa marge'!T1765,'[3]Correpondance  PREPA MARG'!CO:CO),""))</f>
        <v/>
      </c>
      <c r="W1765" t="str">
        <f t="shared" si="985"/>
        <v/>
      </c>
      <c r="X1765" t="str">
        <f>IF(U1765="","",IF(AND(U1765="Marge ABACO (valeur)",X1759=""),SUMIF('[3]Correpondance  PREPA MARG'!A:A,'Prépa marge'!T1765,'[3]Correpondance  PREPA MARG'!DB:DB),""))</f>
        <v/>
      </c>
      <c r="Y1765" t="str">
        <f>IF(U1765="","",IF(U1765="Frais accessoires",SUMIF('[3]Correpondance  PREPA MARG'!A:A,'Prépa marge'!T1765,'[3]Correpondance  PREPA MARG'!AO:AO),""))</f>
        <v/>
      </c>
      <c r="Z1765" t="str">
        <f>IF(U1765="","",IF(U1765="Cotisation Centrale",SUMIF('[3]Correpondance  PREPA MARG'!A:A,'Prépa marge'!T1765,'[3]Correpondance  PREPA MARG'!BO:BO),""))</f>
        <v/>
      </c>
      <c r="AA1765" t="str">
        <f>IF(U1765="","",IF(U1765="CA HT REEL",SUMIF('[3]Correpondance  PREPA MARG'!A:A,'Prépa marge'!T1765,'[3]Correpondance  PREPA MARG'!AB:AB),""))</f>
        <v/>
      </c>
      <c r="AB1765" t="str">
        <f>IF(U1765="","",IF(U1765="CAMV REEL",SUMIF('[3]Correpondance  PREPA MARG'!A:A,'Prépa marge'!T1765,'[3]Correpondance  PREPA MARG'!BB:BB),""))</f>
        <v/>
      </c>
      <c r="AC1765" t="str">
        <f>IF(U1765="","",IF(U1765="démarque connue (valeur)",SUMIF('[3]Correpondance  PREPA MARG'!A:A,'Prépa marge'!T1765,'[3]Correpondance  PREPA MARG'!DO:DO),""))</f>
        <v/>
      </c>
      <c r="AD1765" s="2" t="str">
        <f t="shared" si="989"/>
        <v/>
      </c>
      <c r="AF1765" t="s">
        <v>20</v>
      </c>
    </row>
    <row r="1766" spans="1:32">
      <c r="A1766" s="23"/>
      <c r="B1766" s="23"/>
      <c r="C1766" s="109" t="s">
        <v>42</v>
      </c>
      <c r="D1766" s="110">
        <f>D1743</f>
        <v>0</v>
      </c>
      <c r="E1766" s="110">
        <f t="shared" ref="E1766:L1766" si="1005">D1766+E1743</f>
        <v>0</v>
      </c>
      <c r="F1766" s="110">
        <f t="shared" si="1005"/>
        <v>0</v>
      </c>
      <c r="G1766" s="110">
        <f t="shared" si="1005"/>
        <v>0</v>
      </c>
      <c r="H1766" s="110">
        <f t="shared" si="1005"/>
        <v>0</v>
      </c>
      <c r="I1766" s="110">
        <f t="shared" si="1005"/>
        <v>0</v>
      </c>
      <c r="J1766" s="110">
        <f t="shared" si="1005"/>
        <v>0</v>
      </c>
      <c r="K1766" s="110">
        <f t="shared" si="1005"/>
        <v>0</v>
      </c>
      <c r="L1766" s="110">
        <f t="shared" si="1005"/>
        <v>0</v>
      </c>
      <c r="M1766" s="110">
        <f>L1766+M1743</f>
        <v>0</v>
      </c>
      <c r="N1766" s="110">
        <f>M1766+N1743</f>
        <v>0</v>
      </c>
      <c r="O1766" s="110">
        <f>N1766+O1743</f>
        <v>0</v>
      </c>
      <c r="P1766" s="111"/>
      <c r="Q1766" s="23"/>
      <c r="R1766" s="112" t="s">
        <v>20</v>
      </c>
      <c r="S1766" s="92"/>
      <c r="T1766" s="23" t="str">
        <f>IF(COUNTIF('[3]Correpondance  PREPA MARG'!A:A,'Prépa marge'!C1766)=0,IF(U1765="démarque connue (valeur)","",T1765),'Prépa marge'!C1766)</f>
        <v/>
      </c>
      <c r="U1766" s="23" t="str">
        <f t="shared" si="991"/>
        <v/>
      </c>
      <c r="V1766" t="str">
        <f>IF(U1766="","",IF(U1766="CA HT",SUMIF('[3]Correpondance  PREPA MARG'!A:A,'Prépa marge'!T1766,'[3]Correpondance  PREPA MARG'!CO:CO),""))</f>
        <v/>
      </c>
      <c r="W1766" t="str">
        <f t="shared" si="985"/>
        <v/>
      </c>
      <c r="X1766" t="str">
        <f>IF(U1766="","",IF(AND(U1766="Marge ABACO (valeur)",X1760=""),SUMIF('[3]Correpondance  PREPA MARG'!A:A,'Prépa marge'!T1766,'[3]Correpondance  PREPA MARG'!DB:DB),""))</f>
        <v/>
      </c>
      <c r="Y1766" t="str">
        <f>IF(U1766="","",IF(U1766="Frais accessoires",SUMIF('[3]Correpondance  PREPA MARG'!A:A,'Prépa marge'!T1766,'[3]Correpondance  PREPA MARG'!AO:AO),""))</f>
        <v/>
      </c>
      <c r="Z1766" t="str">
        <f>IF(U1766="","",IF(U1766="Cotisation Centrale",SUMIF('[3]Correpondance  PREPA MARG'!A:A,'Prépa marge'!T1766,'[3]Correpondance  PREPA MARG'!BO:BO),""))</f>
        <v/>
      </c>
      <c r="AA1766" t="str">
        <f>IF(U1766="","",IF(U1766="CA HT REEL",SUMIF('[3]Correpondance  PREPA MARG'!A:A,'Prépa marge'!T1766,'[3]Correpondance  PREPA MARG'!AB:AB),""))</f>
        <v/>
      </c>
      <c r="AB1766" t="str">
        <f>IF(U1766="","",IF(U1766="CAMV REEL",SUMIF('[3]Correpondance  PREPA MARG'!A:A,'Prépa marge'!T1766,'[3]Correpondance  PREPA MARG'!BB:BB),""))</f>
        <v/>
      </c>
      <c r="AC1766" t="str">
        <f>IF(U1766="","",IF(U1766="démarque connue (valeur)",SUMIF('[3]Correpondance  PREPA MARG'!A:A,'Prépa marge'!T1766,'[3]Correpondance  PREPA MARG'!DO:DO),""))</f>
        <v/>
      </c>
      <c r="AD1766" s="2" t="str">
        <f t="shared" si="989"/>
        <v/>
      </c>
      <c r="AF1766" t="s">
        <v>20</v>
      </c>
    </row>
    <row r="1767" spans="1:32" ht="15.75" thickBot="1">
      <c r="A1767" s="23"/>
      <c r="B1767" s="23"/>
      <c r="C1767" s="113" t="s">
        <v>43</v>
      </c>
      <c r="D1767" s="114">
        <f>D1764</f>
        <v>0</v>
      </c>
      <c r="E1767" s="114">
        <f t="shared" ref="E1767:L1767" si="1006">IF(E1743&lt;&gt;0,E1765/E1766,0)</f>
        <v>0</v>
      </c>
      <c r="F1767" s="114">
        <f t="shared" si="1006"/>
        <v>0</v>
      </c>
      <c r="G1767" s="114">
        <f t="shared" si="1006"/>
        <v>0</v>
      </c>
      <c r="H1767" s="114">
        <f t="shared" si="1006"/>
        <v>0</v>
      </c>
      <c r="I1767" s="114">
        <f t="shared" si="1006"/>
        <v>0</v>
      </c>
      <c r="J1767" s="114">
        <f t="shared" si="1006"/>
        <v>0</v>
      </c>
      <c r="K1767" s="114">
        <f t="shared" si="1006"/>
        <v>0</v>
      </c>
      <c r="L1767" s="114">
        <f t="shared" si="1006"/>
        <v>0</v>
      </c>
      <c r="M1767" s="114">
        <f>IF(M1743&lt;&gt;0,M1765/M1766,0)</f>
        <v>0</v>
      </c>
      <c r="N1767" s="114">
        <f>IF(N1743&lt;&gt;0,N1765/N1766,0)</f>
        <v>0</v>
      </c>
      <c r="O1767" s="114">
        <f>IF(O1743&lt;&gt;0,O1765/O1766,0)</f>
        <v>0</v>
      </c>
      <c r="P1767" s="115"/>
      <c r="Q1767" s="23"/>
      <c r="R1767" s="116" t="s">
        <v>20</v>
      </c>
      <c r="S1767" s="92"/>
      <c r="T1767" s="23" t="str">
        <f>IF(COUNTIF('[3]Correpondance  PREPA MARG'!A:A,'Prépa marge'!C1767)=0,IF(U1766="démarque connue (valeur)","",T1766),'Prépa marge'!C1767)</f>
        <v/>
      </c>
      <c r="U1767" s="23" t="str">
        <f t="shared" si="991"/>
        <v/>
      </c>
      <c r="V1767" t="str">
        <f>IF(U1767="","",IF(U1767="CA HT",SUMIF('[3]Correpondance  PREPA MARG'!A:A,'Prépa marge'!T1767,'[3]Correpondance  PREPA MARG'!CO:CO),""))</f>
        <v/>
      </c>
      <c r="W1767" t="str">
        <f t="shared" si="985"/>
        <v/>
      </c>
      <c r="X1767" t="str">
        <f>IF(U1767="","",IF(AND(U1767="Marge ABACO (valeur)",X1761=""),SUMIF('[3]Correpondance  PREPA MARG'!A:A,'Prépa marge'!T1767,'[3]Correpondance  PREPA MARG'!DB:DB),""))</f>
        <v/>
      </c>
      <c r="Y1767" t="str">
        <f>IF(U1767="","",IF(U1767="Frais accessoires",SUMIF('[3]Correpondance  PREPA MARG'!A:A,'Prépa marge'!T1767,'[3]Correpondance  PREPA MARG'!AO:AO),""))</f>
        <v/>
      </c>
      <c r="Z1767" t="str">
        <f>IF(U1767="","",IF(U1767="Cotisation Centrale",SUMIF('[3]Correpondance  PREPA MARG'!A:A,'Prépa marge'!T1767,'[3]Correpondance  PREPA MARG'!BO:BO),""))</f>
        <v/>
      </c>
      <c r="AA1767" t="str">
        <f>IF(U1767="","",IF(U1767="CA HT REEL",SUMIF('[3]Correpondance  PREPA MARG'!A:A,'Prépa marge'!T1767,'[3]Correpondance  PREPA MARG'!AB:AB),""))</f>
        <v/>
      </c>
      <c r="AB1767" t="str">
        <f>IF(U1767="","",IF(U1767="CAMV REEL",SUMIF('[3]Correpondance  PREPA MARG'!A:A,'Prépa marge'!T1767,'[3]Correpondance  PREPA MARG'!BB:BB),""))</f>
        <v/>
      </c>
      <c r="AC1767" t="str">
        <f>IF(U1767="","",IF(U1767="démarque connue (valeur)",SUMIF('[3]Correpondance  PREPA MARG'!A:A,'Prépa marge'!T1767,'[3]Correpondance  PREPA MARG'!DO:DO),""))</f>
        <v/>
      </c>
      <c r="AD1767" s="2" t="str">
        <f t="shared" si="989"/>
        <v/>
      </c>
      <c r="AF1767" t="s">
        <v>20</v>
      </c>
    </row>
    <row r="1768" spans="1:32" ht="15.75" thickBot="1">
      <c r="A1768" s="23"/>
      <c r="B1768" s="23"/>
      <c r="C1768" s="117" t="s">
        <v>44</v>
      </c>
      <c r="D1768" s="118" t="s">
        <v>14</v>
      </c>
      <c r="E1768" s="119" t="s">
        <v>14</v>
      </c>
      <c r="F1768" s="119" t="s">
        <v>14</v>
      </c>
      <c r="G1768" s="119" t="s">
        <v>14</v>
      </c>
      <c r="H1768" s="119" t="s">
        <v>14</v>
      </c>
      <c r="I1768" s="119" t="s">
        <v>14</v>
      </c>
      <c r="J1768" s="119" t="s">
        <v>14</v>
      </c>
      <c r="K1768" s="119" t="s">
        <v>14</v>
      </c>
      <c r="L1768" s="119" t="s">
        <v>11</v>
      </c>
      <c r="M1768" s="119" t="s">
        <v>11</v>
      </c>
      <c r="N1768" s="119" t="s">
        <v>11</v>
      </c>
      <c r="O1768" s="119" t="s">
        <v>11</v>
      </c>
      <c r="P1768" s="120" t="s">
        <v>14</v>
      </c>
      <c r="Q1768" s="23"/>
      <c r="R1768" s="121" t="s">
        <v>20</v>
      </c>
      <c r="S1768" s="92"/>
      <c r="T1768" s="23" t="str">
        <f>IF(COUNTIF('[3]Correpondance  PREPA MARG'!A:A,'Prépa marge'!C1768)=0,IF(U1767="démarque connue (valeur)","",T1767),'Prépa marge'!C1768)</f>
        <v/>
      </c>
      <c r="U1768" s="23" t="str">
        <f t="shared" si="991"/>
        <v/>
      </c>
      <c r="V1768" t="str">
        <f>IF(U1768="","",IF(U1768="CA HT",SUMIF('[3]Correpondance  PREPA MARG'!A:A,'Prépa marge'!T1768,'[3]Correpondance  PREPA MARG'!CO:CO),""))</f>
        <v/>
      </c>
      <c r="W1768" t="str">
        <f t="shared" si="985"/>
        <v/>
      </c>
      <c r="X1768" t="str">
        <f>IF(U1768="","",IF(AND(U1768="Marge ABACO (valeur)",X1762=""),SUMIF('[3]Correpondance  PREPA MARG'!A:A,'Prépa marge'!T1768,'[3]Correpondance  PREPA MARG'!DB:DB),""))</f>
        <v/>
      </c>
      <c r="Y1768" t="str">
        <f>IF(U1768="","",IF(U1768="Frais accessoires",SUMIF('[3]Correpondance  PREPA MARG'!A:A,'Prépa marge'!T1768,'[3]Correpondance  PREPA MARG'!AO:AO),""))</f>
        <v/>
      </c>
      <c r="Z1768" t="str">
        <f>IF(U1768="","",IF(U1768="Cotisation Centrale",SUMIF('[3]Correpondance  PREPA MARG'!A:A,'Prépa marge'!T1768,'[3]Correpondance  PREPA MARG'!BO:BO),""))</f>
        <v/>
      </c>
      <c r="AA1768" t="str">
        <f>IF(U1768="","",IF(U1768="CA HT REEL",SUMIF('[3]Correpondance  PREPA MARG'!A:A,'Prépa marge'!T1768,'[3]Correpondance  PREPA MARG'!AB:AB),""))</f>
        <v/>
      </c>
      <c r="AB1768" t="str">
        <f>IF(U1768="","",IF(U1768="CAMV REEL",SUMIF('[3]Correpondance  PREPA MARG'!A:A,'Prépa marge'!T1768,'[3]Correpondance  PREPA MARG'!BB:BB),""))</f>
        <v/>
      </c>
      <c r="AC1768" t="str">
        <f>IF(U1768="","",IF(U1768="démarque connue (valeur)",SUMIF('[3]Correpondance  PREPA MARG'!A:A,'Prépa marge'!T1768,'[3]Correpondance  PREPA MARG'!DO:DO),""))</f>
        <v/>
      </c>
      <c r="AD1768" s="2" t="str">
        <f t="shared" si="989"/>
        <v/>
      </c>
      <c r="AF1768" t="s">
        <v>20</v>
      </c>
    </row>
    <row r="1769" spans="1:32">
      <c r="A1769" s="23"/>
      <c r="B1769" s="23"/>
      <c r="C1769" s="23"/>
      <c r="D1769" s="23"/>
      <c r="E1769" s="23"/>
      <c r="F1769" s="23"/>
      <c r="G1769" s="23"/>
      <c r="H1769" s="23"/>
      <c r="I1769" s="23"/>
      <c r="J1769" s="23"/>
      <c r="K1769" s="23"/>
      <c r="L1769" s="23"/>
      <c r="M1769" s="23"/>
      <c r="N1769" s="23"/>
      <c r="O1769" s="23"/>
      <c r="P1769" s="23"/>
      <c r="Q1769" s="23"/>
      <c r="R1769" s="29" t="s">
        <v>20</v>
      </c>
      <c r="S1769" s="92"/>
      <c r="T1769" s="23" t="str">
        <f>IF(COUNTIF('[3]Correpondance  PREPA MARG'!A:A,'Prépa marge'!C1769)=0,IF(U1768="démarque connue (valeur)","",T1768),'Prépa marge'!C1769)</f>
        <v/>
      </c>
      <c r="U1769" s="23" t="str">
        <f t="shared" si="991"/>
        <v/>
      </c>
      <c r="V1769" t="str">
        <f>IF(U1769="","",IF(U1769="CA HT",SUMIF('[3]Correpondance  PREPA MARG'!A:A,'Prépa marge'!T1769,'[3]Correpondance  PREPA MARG'!CO:CO),""))</f>
        <v/>
      </c>
      <c r="W1769" t="str">
        <f t="shared" si="985"/>
        <v/>
      </c>
      <c r="X1769" t="str">
        <f>IF(U1769="","",IF(AND(U1769="Marge ABACO (valeur)",X1763=""),SUMIF('[3]Correpondance  PREPA MARG'!A:A,'Prépa marge'!T1769,'[3]Correpondance  PREPA MARG'!DB:DB),""))</f>
        <v/>
      </c>
      <c r="Y1769" t="str">
        <f>IF(U1769="","",IF(U1769="Frais accessoires",SUMIF('[3]Correpondance  PREPA MARG'!A:A,'Prépa marge'!T1769,'[3]Correpondance  PREPA MARG'!AO:AO),""))</f>
        <v/>
      </c>
      <c r="Z1769" t="str">
        <f>IF(U1769="","",IF(U1769="Cotisation Centrale",SUMIF('[3]Correpondance  PREPA MARG'!A:A,'Prépa marge'!T1769,'[3]Correpondance  PREPA MARG'!BO:BO),""))</f>
        <v/>
      </c>
      <c r="AA1769" t="str">
        <f>IF(U1769="","",IF(U1769="CA HT REEL",SUMIF('[3]Correpondance  PREPA MARG'!A:A,'Prépa marge'!T1769,'[3]Correpondance  PREPA MARG'!AB:AB),""))</f>
        <v/>
      </c>
      <c r="AB1769" t="str">
        <f>IF(U1769="","",IF(U1769="CAMV REEL",SUMIF('[3]Correpondance  PREPA MARG'!A:A,'Prépa marge'!T1769,'[3]Correpondance  PREPA MARG'!BB:BB),""))</f>
        <v/>
      </c>
      <c r="AC1769" t="str">
        <f>IF(U1769="","",IF(U1769="démarque connue (valeur)",SUMIF('[3]Correpondance  PREPA MARG'!A:A,'Prépa marge'!T1769,'[3]Correpondance  PREPA MARG'!DO:DO),""))</f>
        <v/>
      </c>
      <c r="AD1769" s="2" t="str">
        <f t="shared" si="989"/>
        <v/>
      </c>
      <c r="AF1769" t="s">
        <v>20</v>
      </c>
    </row>
    <row r="1770" spans="1:32">
      <c r="A1770" s="23"/>
      <c r="B1770" s="23"/>
      <c r="C1770" s="24" t="str">
        <f>[2]Rens!$C$58</f>
        <v>Non affecté</v>
      </c>
      <c r="D1770" s="26">
        <f>+D1728</f>
        <v>41943</v>
      </c>
      <c r="E1770" s="26">
        <f t="shared" ref="E1770:L1770" si="1007">DATE(YEAR(D1770),MONTH(D1770)+2,0)</f>
        <v>41973</v>
      </c>
      <c r="F1770" s="26">
        <f t="shared" si="1007"/>
        <v>42004</v>
      </c>
      <c r="G1770" s="26">
        <f t="shared" si="1007"/>
        <v>42035</v>
      </c>
      <c r="H1770" s="26">
        <f t="shared" si="1007"/>
        <v>42063</v>
      </c>
      <c r="I1770" s="26">
        <f t="shared" si="1007"/>
        <v>42094</v>
      </c>
      <c r="J1770" s="26">
        <f t="shared" si="1007"/>
        <v>42124</v>
      </c>
      <c r="K1770" s="26">
        <f t="shared" si="1007"/>
        <v>42155</v>
      </c>
      <c r="L1770" s="26">
        <f t="shared" si="1007"/>
        <v>42185</v>
      </c>
      <c r="M1770" s="26">
        <f>DATE(YEAR(L1770),MONTH(L1770)+2,0)</f>
        <v>42216</v>
      </c>
      <c r="N1770" s="26">
        <f>DATE(YEAR(M1770),MONTH(M1770)+2,0)</f>
        <v>42247</v>
      </c>
      <c r="O1770" s="26">
        <f>DATE(YEAR(N1770),MONTH(N1770)+2,0)</f>
        <v>42277</v>
      </c>
      <c r="P1770" s="27" t="s">
        <v>16</v>
      </c>
      <c r="Q1770" s="23"/>
      <c r="R1770" s="28" t="s">
        <v>20</v>
      </c>
      <c r="S1770" s="23"/>
      <c r="T1770" s="23" t="str">
        <f>IF(COUNTIF('[3]Correpondance  PREPA MARG'!A:A,'Prépa marge'!C1770)=0,IF(U1769="démarque connue (valeur)","",T1769),'Prépa marge'!C1770)</f>
        <v/>
      </c>
      <c r="U1770" s="23" t="str">
        <f t="shared" si="991"/>
        <v/>
      </c>
      <c r="V1770" t="str">
        <f>IF(U1770="","",IF(U1770="CA HT",SUMIF('[3]Correpondance  PREPA MARG'!A:A,'Prépa marge'!T1770,'[3]Correpondance  PREPA MARG'!CO:CO),""))</f>
        <v/>
      </c>
      <c r="W1770" t="str">
        <f t="shared" si="985"/>
        <v/>
      </c>
      <c r="X1770" t="str">
        <f>IF(U1770="","",IF(AND(U1770="Marge ABACO (valeur)",X1764=""),SUMIF('[3]Correpondance  PREPA MARG'!A:A,'Prépa marge'!T1770,'[3]Correpondance  PREPA MARG'!DB:DB),""))</f>
        <v/>
      </c>
      <c r="Y1770" t="str">
        <f>IF(U1770="","",IF(U1770="Frais accessoires",SUMIF('[3]Correpondance  PREPA MARG'!A:A,'Prépa marge'!T1770,'[3]Correpondance  PREPA MARG'!AO:AO),""))</f>
        <v/>
      </c>
      <c r="Z1770" t="str">
        <f>IF(U1770="","",IF(U1770="Cotisation Centrale",SUMIF('[3]Correpondance  PREPA MARG'!A:A,'Prépa marge'!T1770,'[3]Correpondance  PREPA MARG'!BO:BO),""))</f>
        <v/>
      </c>
      <c r="AA1770" t="str">
        <f>IF(U1770="","",IF(U1770="CA HT REEL",SUMIF('[3]Correpondance  PREPA MARG'!A:A,'Prépa marge'!T1770,'[3]Correpondance  PREPA MARG'!AB:AB),""))</f>
        <v/>
      </c>
      <c r="AB1770" t="str">
        <f>IF(U1770="","",IF(U1770="CAMV REEL",SUMIF('[3]Correpondance  PREPA MARG'!A:A,'Prépa marge'!T1770,'[3]Correpondance  PREPA MARG'!BB:BB),""))</f>
        <v/>
      </c>
      <c r="AC1770" t="str">
        <f>IF(U1770="","",IF(U1770="démarque connue (valeur)",SUMIF('[3]Correpondance  PREPA MARG'!A:A,'Prépa marge'!T1770,'[3]Correpondance  PREPA MARG'!DO:DO),""))</f>
        <v/>
      </c>
      <c r="AD1770" s="2" t="str">
        <f t="shared" si="989"/>
        <v/>
      </c>
      <c r="AF1770" t="s">
        <v>20</v>
      </c>
    </row>
    <row r="1771" spans="1:32">
      <c r="A1771" s="23"/>
      <c r="B1771" s="23"/>
      <c r="C1771" s="23"/>
      <c r="D1771" s="23"/>
      <c r="E1771" s="23"/>
      <c r="F1771" s="23"/>
      <c r="G1771" s="23"/>
      <c r="H1771" s="23"/>
      <c r="I1771" s="23"/>
      <c r="J1771" s="23"/>
      <c r="K1771" s="23"/>
      <c r="L1771" s="23"/>
      <c r="M1771" s="23"/>
      <c r="N1771" s="23"/>
      <c r="O1771" s="23"/>
      <c r="P1771" s="23"/>
      <c r="Q1771" s="23"/>
      <c r="R1771" s="29" t="s">
        <v>20</v>
      </c>
      <c r="S1771" s="23"/>
      <c r="T1771" s="23" t="str">
        <f>IF(COUNTIF('[3]Correpondance  PREPA MARG'!A:A,'Prépa marge'!C1771)=0,IF(U1770="démarque connue (valeur)","",T1770),'Prépa marge'!C1771)</f>
        <v/>
      </c>
      <c r="U1771" s="23" t="str">
        <f t="shared" si="991"/>
        <v/>
      </c>
      <c r="V1771" t="str">
        <f>IF(U1771="","",IF(U1771="CA HT",SUMIF('[3]Correpondance  PREPA MARG'!A:A,'Prépa marge'!T1771,'[3]Correpondance  PREPA MARG'!CO:CO),""))</f>
        <v/>
      </c>
      <c r="W1771" t="str">
        <f t="shared" si="985"/>
        <v/>
      </c>
      <c r="X1771" t="str">
        <f>IF(U1771="","",IF(AND(U1771="Marge ABACO (valeur)",X1765=""),SUMIF('[3]Correpondance  PREPA MARG'!A:A,'Prépa marge'!T1771,'[3]Correpondance  PREPA MARG'!DB:DB),""))</f>
        <v/>
      </c>
      <c r="Y1771" t="str">
        <f>IF(U1771="","",IF(U1771="Frais accessoires",SUMIF('[3]Correpondance  PREPA MARG'!A:A,'Prépa marge'!T1771,'[3]Correpondance  PREPA MARG'!AO:AO),""))</f>
        <v/>
      </c>
      <c r="Z1771" t="str">
        <f>IF(U1771="","",IF(U1771="Cotisation Centrale",SUMIF('[3]Correpondance  PREPA MARG'!A:A,'Prépa marge'!T1771,'[3]Correpondance  PREPA MARG'!BO:BO),""))</f>
        <v/>
      </c>
      <c r="AA1771" t="str">
        <f>IF(U1771="","",IF(U1771="CA HT REEL",SUMIF('[3]Correpondance  PREPA MARG'!A:A,'Prépa marge'!T1771,'[3]Correpondance  PREPA MARG'!AB:AB),""))</f>
        <v/>
      </c>
      <c r="AB1771" t="str">
        <f>IF(U1771="","",IF(U1771="CAMV REEL",SUMIF('[3]Correpondance  PREPA MARG'!A:A,'Prépa marge'!T1771,'[3]Correpondance  PREPA MARG'!BB:BB),""))</f>
        <v/>
      </c>
      <c r="AC1771" t="str">
        <f>IF(U1771="","",IF(U1771="démarque connue (valeur)",SUMIF('[3]Correpondance  PREPA MARG'!A:A,'Prépa marge'!T1771,'[3]Correpondance  PREPA MARG'!DO:DO),""))</f>
        <v/>
      </c>
      <c r="AD1771" s="2" t="str">
        <f t="shared" si="989"/>
        <v/>
      </c>
      <c r="AF1771" t="s">
        <v>20</v>
      </c>
    </row>
    <row r="1772" spans="1:32" ht="15.75" thickBot="1">
      <c r="A1772" s="23"/>
      <c r="B1772" s="23"/>
      <c r="C1772" s="30" t="s">
        <v>18</v>
      </c>
      <c r="D1772" s="31"/>
      <c r="E1772" s="31"/>
      <c r="F1772" s="31"/>
      <c r="G1772" s="31"/>
      <c r="H1772" s="31"/>
      <c r="I1772" s="31"/>
      <c r="J1772" s="31"/>
      <c r="K1772" s="31"/>
      <c r="L1772" s="31"/>
      <c r="M1772" s="31"/>
      <c r="N1772" s="31"/>
      <c r="O1772" s="31"/>
      <c r="P1772" s="32"/>
      <c r="Q1772" s="23"/>
      <c r="R1772" s="33" t="s">
        <v>20</v>
      </c>
      <c r="S1772" s="23"/>
      <c r="T1772" s="23" t="str">
        <f>IF(COUNTIF('[3]Correpondance  PREPA MARG'!A:A,'Prépa marge'!C1772)=0,IF(U1771="démarque connue (valeur)","",T1771),'Prépa marge'!C1772)</f>
        <v/>
      </c>
      <c r="U1772" s="23" t="str">
        <f t="shared" si="991"/>
        <v/>
      </c>
      <c r="V1772" t="str">
        <f>IF(U1772="","",IF(U1772="CA HT",SUMIF('[3]Correpondance  PREPA MARG'!A:A,'Prépa marge'!T1772,'[3]Correpondance  PREPA MARG'!CO:CO),""))</f>
        <v/>
      </c>
      <c r="W1772" t="str">
        <f t="shared" si="985"/>
        <v/>
      </c>
      <c r="X1772" t="str">
        <f>IF(U1772="","",IF(AND(U1772="Marge ABACO (valeur)",X1766=""),SUMIF('[3]Correpondance  PREPA MARG'!A:A,'Prépa marge'!T1772,'[3]Correpondance  PREPA MARG'!DB:DB),""))</f>
        <v/>
      </c>
      <c r="Y1772" t="str">
        <f>IF(U1772="","",IF(U1772="Frais accessoires",SUMIF('[3]Correpondance  PREPA MARG'!A:A,'Prépa marge'!T1772,'[3]Correpondance  PREPA MARG'!AO:AO),""))</f>
        <v/>
      </c>
      <c r="Z1772" t="str">
        <f>IF(U1772="","",IF(U1772="Cotisation Centrale",SUMIF('[3]Correpondance  PREPA MARG'!A:A,'Prépa marge'!T1772,'[3]Correpondance  PREPA MARG'!BO:BO),""))</f>
        <v/>
      </c>
      <c r="AA1772" t="str">
        <f>IF(U1772="","",IF(U1772="CA HT REEL",SUMIF('[3]Correpondance  PREPA MARG'!A:A,'Prépa marge'!T1772,'[3]Correpondance  PREPA MARG'!AB:AB),""))</f>
        <v/>
      </c>
      <c r="AB1772" t="str">
        <f>IF(U1772="","",IF(U1772="CAMV REEL",SUMIF('[3]Correpondance  PREPA MARG'!A:A,'Prépa marge'!T1772,'[3]Correpondance  PREPA MARG'!BB:BB),""))</f>
        <v/>
      </c>
      <c r="AC1772" t="str">
        <f>IF(U1772="","",IF(U1772="démarque connue (valeur)",SUMIF('[3]Correpondance  PREPA MARG'!A:A,'Prépa marge'!T1772,'[3]Correpondance  PREPA MARG'!DO:DO),""))</f>
        <v/>
      </c>
      <c r="AD1772" s="2" t="str">
        <f t="shared" si="989"/>
        <v/>
      </c>
      <c r="AF1772" t="s">
        <v>20</v>
      </c>
    </row>
    <row r="1773" spans="1:32">
      <c r="A1773" s="23"/>
      <c r="B1773" s="23"/>
      <c r="C1773" s="34" t="s">
        <v>0</v>
      </c>
      <c r="D1773" s="35"/>
      <c r="E1773" s="36"/>
      <c r="F1773" s="36"/>
      <c r="G1773" s="36"/>
      <c r="H1773" s="36"/>
      <c r="I1773" s="36"/>
      <c r="J1773" s="36"/>
      <c r="K1773" s="36"/>
      <c r="L1773" s="36"/>
      <c r="M1773" s="36"/>
      <c r="N1773" s="36"/>
      <c r="O1773" s="37"/>
      <c r="P1773" s="38">
        <f>SUM(D1773:O1773)</f>
        <v>0</v>
      </c>
      <c r="Q1773" s="23"/>
      <c r="R1773" s="39" t="s">
        <v>20</v>
      </c>
      <c r="S1773" s="23"/>
      <c r="T1773" s="23" t="str">
        <f>IF(COUNTIF('[3]Correpondance  PREPA MARG'!A:A,'Prépa marge'!C1773)=0,IF(U1772="démarque connue (valeur)","",T1772),'Prépa marge'!C1773)</f>
        <v/>
      </c>
      <c r="U1773" s="23" t="str">
        <f t="shared" si="991"/>
        <v>CA HT</v>
      </c>
      <c r="V1773">
        <f>IF(U1773="","",IF(U1773="CA HT",SUMIF('[3]Correpondance  PREPA MARG'!A:A,'Prépa marge'!T1773,'[3]Correpondance  PREPA MARG'!CO:CO),""))</f>
        <v>0</v>
      </c>
      <c r="W1773" t="str">
        <f t="shared" si="985"/>
        <v/>
      </c>
      <c r="X1773" t="str">
        <f>IF(U1773="","",IF(AND(U1773="Marge ABACO (valeur)",X1767=""),SUMIF('[3]Correpondance  PREPA MARG'!A:A,'Prépa marge'!T1773,'[3]Correpondance  PREPA MARG'!DB:DB),""))</f>
        <v/>
      </c>
      <c r="Y1773" t="str">
        <f>IF(U1773="","",IF(U1773="Frais accessoires",SUMIF('[3]Correpondance  PREPA MARG'!A:A,'Prépa marge'!T1773,'[3]Correpondance  PREPA MARG'!AO:AO),""))</f>
        <v/>
      </c>
      <c r="Z1773" t="str">
        <f>IF(U1773="","",IF(U1773="Cotisation Centrale",SUMIF('[3]Correpondance  PREPA MARG'!A:A,'Prépa marge'!T1773,'[3]Correpondance  PREPA MARG'!BO:BO),""))</f>
        <v/>
      </c>
      <c r="AA1773" t="str">
        <f>IF(U1773="","",IF(U1773="CA HT REEL",SUMIF('[3]Correpondance  PREPA MARG'!A:A,'Prépa marge'!T1773,'[3]Correpondance  PREPA MARG'!AB:AB),""))</f>
        <v/>
      </c>
      <c r="AB1773" t="str">
        <f>IF(U1773="","",IF(U1773="CAMV REEL",SUMIF('[3]Correpondance  PREPA MARG'!A:A,'Prépa marge'!T1773,'[3]Correpondance  PREPA MARG'!BB:BB),""))</f>
        <v/>
      </c>
      <c r="AC1773" t="str">
        <f>IF(U1773="","",IF(U1773="démarque connue (valeur)",SUMIF('[3]Correpondance  PREPA MARG'!A:A,'Prépa marge'!T1773,'[3]Correpondance  PREPA MARG'!DO:DO),""))</f>
        <v/>
      </c>
      <c r="AD1773" s="2" t="str">
        <f t="shared" si="989"/>
        <v/>
      </c>
      <c r="AF1773" t="s">
        <v>20</v>
      </c>
    </row>
    <row r="1774" spans="1:32" ht="15.75" thickBot="1">
      <c r="A1774" s="23"/>
      <c r="B1774" s="23"/>
      <c r="C1774" s="40" t="s">
        <v>1</v>
      </c>
      <c r="D1774" s="41"/>
      <c r="E1774" s="42"/>
      <c r="F1774" s="42"/>
      <c r="G1774" s="42"/>
      <c r="H1774" s="42"/>
      <c r="I1774" s="42"/>
      <c r="J1774" s="42"/>
      <c r="K1774" s="42"/>
      <c r="L1774" s="42"/>
      <c r="M1774" s="42"/>
      <c r="N1774" s="42"/>
      <c r="O1774" s="43"/>
      <c r="P1774" s="44">
        <f>SUM(D1774:O1774)</f>
        <v>0</v>
      </c>
      <c r="Q1774" s="23"/>
      <c r="R1774" s="45" t="s">
        <v>20</v>
      </c>
      <c r="S1774" s="23"/>
      <c r="T1774" s="23" t="str">
        <f>IF(COUNTIF('[3]Correpondance  PREPA MARG'!A:A,'Prépa marge'!C1774)=0,IF(U1773="démarque connue (valeur)","",T1773),'Prépa marge'!C1774)</f>
        <v/>
      </c>
      <c r="U1774" s="23" t="str">
        <f t="shared" si="991"/>
        <v>PRMV ABACO</v>
      </c>
      <c r="V1774" t="str">
        <f>IF(U1774="","",IF(U1774="CA HT",SUMIF('[3]Correpondance  PREPA MARG'!A:A,'Prépa marge'!T1774,'[3]Correpondance  PREPA MARG'!CO:CO),""))</f>
        <v/>
      </c>
      <c r="W1774">
        <f t="shared" si="985"/>
        <v>0</v>
      </c>
      <c r="X1774" t="str">
        <f>IF(U1774="","",IF(AND(U1774="Marge ABACO (valeur)",X1768=""),SUMIF('[3]Correpondance  PREPA MARG'!A:A,'Prépa marge'!T1774,'[3]Correpondance  PREPA MARG'!DB:DB),""))</f>
        <v/>
      </c>
      <c r="Y1774" t="str">
        <f>IF(U1774="","",IF(U1774="Frais accessoires",SUMIF('[3]Correpondance  PREPA MARG'!A:A,'Prépa marge'!T1774,'[3]Correpondance  PREPA MARG'!AO:AO),""))</f>
        <v/>
      </c>
      <c r="Z1774" t="str">
        <f>IF(U1774="","",IF(U1774="Cotisation Centrale",SUMIF('[3]Correpondance  PREPA MARG'!A:A,'Prépa marge'!T1774,'[3]Correpondance  PREPA MARG'!BO:BO),""))</f>
        <v/>
      </c>
      <c r="AA1774" t="str">
        <f>IF(U1774="","",IF(U1774="CA HT REEL",SUMIF('[3]Correpondance  PREPA MARG'!A:A,'Prépa marge'!T1774,'[3]Correpondance  PREPA MARG'!AB:AB),""))</f>
        <v/>
      </c>
      <c r="AB1774" t="str">
        <f>IF(U1774="","",IF(U1774="CAMV REEL",SUMIF('[3]Correpondance  PREPA MARG'!A:A,'Prépa marge'!T1774,'[3]Correpondance  PREPA MARG'!BB:BB),""))</f>
        <v/>
      </c>
      <c r="AC1774" t="str">
        <f>IF(U1774="","",IF(U1774="démarque connue (valeur)",SUMIF('[3]Correpondance  PREPA MARG'!A:A,'Prépa marge'!T1774,'[3]Correpondance  PREPA MARG'!DO:DO),""))</f>
        <v/>
      </c>
      <c r="AD1774" s="2" t="str">
        <f t="shared" si="989"/>
        <v/>
      </c>
      <c r="AF1774" t="s">
        <v>20</v>
      </c>
    </row>
    <row r="1775" spans="1:32">
      <c r="A1775" s="23"/>
      <c r="B1775" s="23"/>
      <c r="C1775" s="46" t="s">
        <v>19</v>
      </c>
      <c r="D1775" s="47">
        <f t="shared" ref="D1775:L1775" si="1008">D1773-D1774</f>
        <v>0</v>
      </c>
      <c r="E1775" s="47">
        <f t="shared" si="1008"/>
        <v>0</v>
      </c>
      <c r="F1775" s="47">
        <f t="shared" si="1008"/>
        <v>0</v>
      </c>
      <c r="G1775" s="47">
        <f t="shared" si="1008"/>
        <v>0</v>
      </c>
      <c r="H1775" s="47">
        <f t="shared" si="1008"/>
        <v>0</v>
      </c>
      <c r="I1775" s="47">
        <f t="shared" si="1008"/>
        <v>0</v>
      </c>
      <c r="J1775" s="47">
        <f t="shared" si="1008"/>
        <v>0</v>
      </c>
      <c r="K1775" s="47">
        <f t="shared" si="1008"/>
        <v>0</v>
      </c>
      <c r="L1775" s="47">
        <f t="shared" si="1008"/>
        <v>0</v>
      </c>
      <c r="M1775" s="47">
        <f>M1773-M1774</f>
        <v>0</v>
      </c>
      <c r="N1775" s="47">
        <f>N1773-N1774</f>
        <v>0</v>
      </c>
      <c r="O1775" s="47">
        <f>O1773-O1774</f>
        <v>0</v>
      </c>
      <c r="P1775" s="48">
        <f>P1773-P1774</f>
        <v>0</v>
      </c>
      <c r="Q1775" s="23"/>
      <c r="R1775" s="49" t="s">
        <v>20</v>
      </c>
      <c r="S1775" s="23"/>
      <c r="T1775" s="23" t="str">
        <f>IF(COUNTIF('[3]Correpondance  PREPA MARG'!A:A,'Prépa marge'!C1775)=0,IF(U1774="démarque connue (valeur)","",T1774),'Prépa marge'!C1775)</f>
        <v/>
      </c>
      <c r="U1775" s="23" t="str">
        <f t="shared" si="991"/>
        <v>Marge ABACO (valeur)</v>
      </c>
      <c r="V1775" t="str">
        <f>IF(U1775="","",IF(U1775="CA HT",SUMIF('[3]Correpondance  PREPA MARG'!A:A,'Prépa marge'!T1775,'[3]Correpondance  PREPA MARG'!CO:CO),""))</f>
        <v/>
      </c>
      <c r="W1775" t="str">
        <f t="shared" si="985"/>
        <v/>
      </c>
      <c r="X1775">
        <f>IF(U1775="","",IF(AND(U1775="Marge ABACO (valeur)",X1769=""),SUMIF('[3]Correpondance  PREPA MARG'!A:A,'Prépa marge'!T1775,'[3]Correpondance  PREPA MARG'!DB:DB),""))</f>
        <v>0</v>
      </c>
      <c r="Y1775" t="str">
        <f>IF(U1775="","",IF(U1775="Frais accessoires",SUMIF('[3]Correpondance  PREPA MARG'!A:A,'Prépa marge'!T1775,'[3]Correpondance  PREPA MARG'!AO:AO),""))</f>
        <v/>
      </c>
      <c r="Z1775" t="str">
        <f>IF(U1775="","",IF(U1775="Cotisation Centrale",SUMIF('[3]Correpondance  PREPA MARG'!A:A,'Prépa marge'!T1775,'[3]Correpondance  PREPA MARG'!BO:BO),""))</f>
        <v/>
      </c>
      <c r="AA1775" t="str">
        <f>IF(U1775="","",IF(U1775="CA HT REEL",SUMIF('[3]Correpondance  PREPA MARG'!A:A,'Prépa marge'!T1775,'[3]Correpondance  PREPA MARG'!AB:AB),""))</f>
        <v/>
      </c>
      <c r="AB1775" t="str">
        <f>IF(U1775="","",IF(U1775="CAMV REEL",SUMIF('[3]Correpondance  PREPA MARG'!A:A,'Prépa marge'!T1775,'[3]Correpondance  PREPA MARG'!BB:BB),""))</f>
        <v/>
      </c>
      <c r="AC1775" t="str">
        <f>IF(U1775="","",IF(U1775="démarque connue (valeur)",SUMIF('[3]Correpondance  PREPA MARG'!A:A,'Prépa marge'!T1775,'[3]Correpondance  PREPA MARG'!DO:DO),""))</f>
        <v/>
      </c>
      <c r="AD1775" s="2" t="str">
        <f t="shared" si="989"/>
        <v/>
      </c>
      <c r="AF1775" t="s">
        <v>20</v>
      </c>
    </row>
    <row r="1776" spans="1:32" ht="15.75" thickBot="1">
      <c r="A1776" s="23"/>
      <c r="B1776" s="23"/>
      <c r="C1776" s="50" t="s">
        <v>21</v>
      </c>
      <c r="D1776" s="51">
        <f t="shared" ref="D1776:L1776" si="1009">IF(D1773=0,0,D1775/D1773)</f>
        <v>0</v>
      </c>
      <c r="E1776" s="51">
        <f t="shared" si="1009"/>
        <v>0</v>
      </c>
      <c r="F1776" s="51">
        <f t="shared" si="1009"/>
        <v>0</v>
      </c>
      <c r="G1776" s="51">
        <f t="shared" si="1009"/>
        <v>0</v>
      </c>
      <c r="H1776" s="51">
        <f t="shared" si="1009"/>
        <v>0</v>
      </c>
      <c r="I1776" s="51">
        <f t="shared" si="1009"/>
        <v>0</v>
      </c>
      <c r="J1776" s="51">
        <f t="shared" si="1009"/>
        <v>0</v>
      </c>
      <c r="K1776" s="51">
        <f t="shared" si="1009"/>
        <v>0</v>
      </c>
      <c r="L1776" s="51">
        <f t="shared" si="1009"/>
        <v>0</v>
      </c>
      <c r="M1776" s="51">
        <f>IF(M1773=0,0,M1775/M1773)</f>
        <v>0</v>
      </c>
      <c r="N1776" s="51">
        <f>IF(N1773=0,0,N1775/N1773)</f>
        <v>0</v>
      </c>
      <c r="O1776" s="51">
        <f>IF(O1773=0,0,O1775/O1773)</f>
        <v>0</v>
      </c>
      <c r="P1776" s="52">
        <f>IF(P1773=0,0,P1775/P1773)</f>
        <v>0</v>
      </c>
      <c r="Q1776" s="23"/>
      <c r="R1776" s="53" t="s">
        <v>20</v>
      </c>
      <c r="S1776" s="23"/>
      <c r="T1776" s="23" t="str">
        <f>IF(COUNTIF('[3]Correpondance  PREPA MARG'!A:A,'Prépa marge'!C1776)=0,IF(U1775="démarque connue (valeur)","",T1775),'Prépa marge'!C1776)</f>
        <v/>
      </c>
      <c r="U1776" s="23" t="str">
        <f t="shared" si="991"/>
        <v/>
      </c>
      <c r="V1776" t="str">
        <f>IF(U1776="","",IF(U1776="CA HT",SUMIF('[3]Correpondance  PREPA MARG'!A:A,'Prépa marge'!T1776,'[3]Correpondance  PREPA MARG'!CO:CO),""))</f>
        <v/>
      </c>
      <c r="W1776" t="str">
        <f t="shared" si="985"/>
        <v/>
      </c>
      <c r="X1776" t="str">
        <f>IF(U1776="","",IF(AND(U1776="Marge ABACO (valeur)",X1770=""),SUMIF('[3]Correpondance  PREPA MARG'!A:A,'Prépa marge'!T1776,'[3]Correpondance  PREPA MARG'!DB:DB),""))</f>
        <v/>
      </c>
      <c r="Y1776" t="str">
        <f>IF(U1776="","",IF(U1776="Frais accessoires",SUMIF('[3]Correpondance  PREPA MARG'!A:A,'Prépa marge'!T1776,'[3]Correpondance  PREPA MARG'!AO:AO),""))</f>
        <v/>
      </c>
      <c r="Z1776" t="str">
        <f>IF(U1776="","",IF(U1776="Cotisation Centrale",SUMIF('[3]Correpondance  PREPA MARG'!A:A,'Prépa marge'!T1776,'[3]Correpondance  PREPA MARG'!BO:BO),""))</f>
        <v/>
      </c>
      <c r="AA1776" t="str">
        <f>IF(U1776="","",IF(U1776="CA HT REEL",SUMIF('[3]Correpondance  PREPA MARG'!A:A,'Prépa marge'!T1776,'[3]Correpondance  PREPA MARG'!AB:AB),""))</f>
        <v/>
      </c>
      <c r="AB1776" t="str">
        <f>IF(U1776="","",IF(U1776="CAMV REEL",SUMIF('[3]Correpondance  PREPA MARG'!A:A,'Prépa marge'!T1776,'[3]Correpondance  PREPA MARG'!BB:BB),""))</f>
        <v/>
      </c>
      <c r="AC1776" t="str">
        <f>IF(U1776="","",IF(U1776="démarque connue (valeur)",SUMIF('[3]Correpondance  PREPA MARG'!A:A,'Prépa marge'!T1776,'[3]Correpondance  PREPA MARG'!DO:DO),""))</f>
        <v/>
      </c>
      <c r="AD1776" s="2" t="str">
        <f t="shared" si="989"/>
        <v/>
      </c>
      <c r="AF1776" t="s">
        <v>20</v>
      </c>
    </row>
    <row r="1777" spans="1:32">
      <c r="A1777" s="23"/>
      <c r="B1777" s="23"/>
      <c r="C1777" s="54" t="s">
        <v>3</v>
      </c>
      <c r="D1777" s="35"/>
      <c r="E1777" s="36"/>
      <c r="F1777" s="36"/>
      <c r="G1777" s="36"/>
      <c r="H1777" s="36"/>
      <c r="I1777" s="55"/>
      <c r="J1777" s="55"/>
      <c r="K1777" s="36"/>
      <c r="L1777" s="36"/>
      <c r="M1777" s="36"/>
      <c r="N1777" s="36"/>
      <c r="O1777" s="37"/>
      <c r="P1777" s="56">
        <f>SUM(D1777:O1777)</f>
        <v>0</v>
      </c>
      <c r="Q1777" s="23"/>
      <c r="R1777" s="57" t="s">
        <v>20</v>
      </c>
      <c r="S1777" s="23"/>
      <c r="T1777" s="23" t="str">
        <f>IF(COUNTIF('[3]Correpondance  PREPA MARG'!A:A,'Prépa marge'!C1777)=0,IF(U1776="démarque connue (valeur)","",T1776),'Prépa marge'!C1777)</f>
        <v/>
      </c>
      <c r="U1777" s="23" t="str">
        <f t="shared" si="991"/>
        <v>Frais accessoires</v>
      </c>
      <c r="V1777" t="str">
        <f>IF(U1777="","",IF(U1777="CA HT",SUMIF('[3]Correpondance  PREPA MARG'!A:A,'Prépa marge'!T1777,'[3]Correpondance  PREPA MARG'!CO:CO),""))</f>
        <v/>
      </c>
      <c r="W1777" t="str">
        <f t="shared" si="985"/>
        <v/>
      </c>
      <c r="X1777" t="str">
        <f>IF(U1777="","",IF(AND(U1777="Marge ABACO (valeur)",X1771=""),SUMIF('[3]Correpondance  PREPA MARG'!A:A,'Prépa marge'!T1777,'[3]Correpondance  PREPA MARG'!DB:DB),""))</f>
        <v/>
      </c>
      <c r="Y1777">
        <f>IF(U1777="","",IF(U1777="Frais accessoires",SUMIF('[3]Correpondance  PREPA MARG'!A:A,'Prépa marge'!T1777,'[3]Correpondance  PREPA MARG'!AO:AO),""))</f>
        <v>0</v>
      </c>
      <c r="Z1777" t="str">
        <f>IF(U1777="","",IF(U1777="Cotisation Centrale",SUMIF('[3]Correpondance  PREPA MARG'!A:A,'Prépa marge'!T1777,'[3]Correpondance  PREPA MARG'!BO:BO),""))</f>
        <v/>
      </c>
      <c r="AA1777" t="str">
        <f>IF(U1777="","",IF(U1777="CA HT REEL",SUMIF('[3]Correpondance  PREPA MARG'!A:A,'Prépa marge'!T1777,'[3]Correpondance  PREPA MARG'!AB:AB),""))</f>
        <v/>
      </c>
      <c r="AB1777" t="str">
        <f>IF(U1777="","",IF(U1777="CAMV REEL",SUMIF('[3]Correpondance  PREPA MARG'!A:A,'Prépa marge'!T1777,'[3]Correpondance  PREPA MARG'!BB:BB),""))</f>
        <v/>
      </c>
      <c r="AC1777" t="str">
        <f>IF(U1777="","",IF(U1777="démarque connue (valeur)",SUMIF('[3]Correpondance  PREPA MARG'!A:A,'Prépa marge'!T1777,'[3]Correpondance  PREPA MARG'!DO:DO),""))</f>
        <v/>
      </c>
      <c r="AD1777" s="2" t="str">
        <f t="shared" si="989"/>
        <v/>
      </c>
      <c r="AF1777" t="s">
        <v>20</v>
      </c>
    </row>
    <row r="1778" spans="1:32" ht="15.75" thickBot="1">
      <c r="A1778" s="23"/>
      <c r="B1778" s="23"/>
      <c r="C1778" s="58" t="s">
        <v>4</v>
      </c>
      <c r="D1778" s="41"/>
      <c r="E1778" s="42"/>
      <c r="F1778" s="42"/>
      <c r="G1778" s="42"/>
      <c r="H1778" s="42"/>
      <c r="I1778" s="42"/>
      <c r="J1778" s="42"/>
      <c r="K1778" s="42"/>
      <c r="L1778" s="42"/>
      <c r="M1778" s="42"/>
      <c r="N1778" s="42"/>
      <c r="O1778" s="43"/>
      <c r="P1778" s="56">
        <f>SUM(D1778:O1778)</f>
        <v>0</v>
      </c>
      <c r="Q1778" s="23"/>
      <c r="R1778" s="57" t="s">
        <v>20</v>
      </c>
      <c r="S1778" s="23"/>
      <c r="T1778" s="23" t="str">
        <f>IF(COUNTIF('[3]Correpondance  PREPA MARG'!A:A,'Prépa marge'!C1778)=0,IF(U1777="démarque connue (valeur)","",T1777),'Prépa marge'!C1778)</f>
        <v/>
      </c>
      <c r="U1778" s="23" t="str">
        <f t="shared" si="991"/>
        <v>Cotisation Centrale</v>
      </c>
      <c r="V1778" t="str">
        <f>IF(U1778="","",IF(U1778="CA HT",SUMIF('[3]Correpondance  PREPA MARG'!A:A,'Prépa marge'!T1778,'[3]Correpondance  PREPA MARG'!CO:CO),""))</f>
        <v/>
      </c>
      <c r="W1778" t="str">
        <f t="shared" si="985"/>
        <v/>
      </c>
      <c r="X1778" t="str">
        <f>IF(U1778="","",IF(AND(U1778="Marge ABACO (valeur)",X1772=""),SUMIF('[3]Correpondance  PREPA MARG'!A:A,'Prépa marge'!T1778,'[3]Correpondance  PREPA MARG'!DB:DB),""))</f>
        <v/>
      </c>
      <c r="Y1778" t="str">
        <f>IF(U1778="","",IF(U1778="Frais accessoires",SUMIF('[3]Correpondance  PREPA MARG'!A:A,'Prépa marge'!T1778,'[3]Correpondance  PREPA MARG'!AO:AO),""))</f>
        <v/>
      </c>
      <c r="Z1778">
        <f>IF(U1778="","",IF(U1778="Cotisation Centrale",SUMIF('[3]Correpondance  PREPA MARG'!A:A,'Prépa marge'!T1778,'[3]Correpondance  PREPA MARG'!BO:BO),""))</f>
        <v>0</v>
      </c>
      <c r="AA1778" t="str">
        <f>IF(U1778="","",IF(U1778="CA HT REEL",SUMIF('[3]Correpondance  PREPA MARG'!A:A,'Prépa marge'!T1778,'[3]Correpondance  PREPA MARG'!AB:AB),""))</f>
        <v/>
      </c>
      <c r="AB1778" t="str">
        <f>IF(U1778="","",IF(U1778="CAMV REEL",SUMIF('[3]Correpondance  PREPA MARG'!A:A,'Prépa marge'!T1778,'[3]Correpondance  PREPA MARG'!BB:BB),""))</f>
        <v/>
      </c>
      <c r="AC1778" t="str">
        <f>IF(U1778="","",IF(U1778="démarque connue (valeur)",SUMIF('[3]Correpondance  PREPA MARG'!A:A,'Prépa marge'!T1778,'[3]Correpondance  PREPA MARG'!DO:DO),""))</f>
        <v/>
      </c>
      <c r="AD1778" s="2" t="str">
        <f t="shared" si="989"/>
        <v/>
      </c>
      <c r="AF1778" t="s">
        <v>20</v>
      </c>
    </row>
    <row r="1779" spans="1:32">
      <c r="A1779" s="23"/>
      <c r="B1779" s="23"/>
      <c r="C1779" s="59" t="s">
        <v>22</v>
      </c>
      <c r="D1779" s="60">
        <f t="shared" ref="D1779:L1779" si="1010">IF(D1785&lt;&gt;0,(D1777+D1778)/D1785,0)</f>
        <v>0</v>
      </c>
      <c r="E1779" s="60">
        <f t="shared" si="1010"/>
        <v>0</v>
      </c>
      <c r="F1779" s="60">
        <f t="shared" si="1010"/>
        <v>0</v>
      </c>
      <c r="G1779" s="60">
        <f t="shared" si="1010"/>
        <v>0</v>
      </c>
      <c r="H1779" s="60">
        <f t="shared" si="1010"/>
        <v>0</v>
      </c>
      <c r="I1779" s="60">
        <f t="shared" si="1010"/>
        <v>0</v>
      </c>
      <c r="J1779" s="60">
        <f t="shared" si="1010"/>
        <v>0</v>
      </c>
      <c r="K1779" s="60">
        <f t="shared" si="1010"/>
        <v>0</v>
      </c>
      <c r="L1779" s="60">
        <f t="shared" si="1010"/>
        <v>0</v>
      </c>
      <c r="M1779" s="60">
        <f>IF(M1785&lt;&gt;0,(M1777+M1778)/M1785,0)</f>
        <v>0</v>
      </c>
      <c r="N1779" s="60">
        <f>IF(N1785&lt;&gt;0,(N1777+N1778)/N1785,0)</f>
        <v>0</v>
      </c>
      <c r="O1779" s="60">
        <f>IF(O1785&lt;&gt;0,(O1777+O1778)/O1785,0)</f>
        <v>0</v>
      </c>
      <c r="P1779" s="61">
        <f>IF(P1785&lt;&gt;0,(P1777+P1778)/P1785,0)</f>
        <v>0</v>
      </c>
      <c r="Q1779" s="23"/>
      <c r="R1779" s="62" t="s">
        <v>20</v>
      </c>
      <c r="S1779" s="23"/>
      <c r="T1779" s="23" t="str">
        <f>IF(COUNTIF('[3]Correpondance  PREPA MARG'!A:A,'Prépa marge'!C1779)=0,IF(U1778="démarque connue (valeur)","",T1778),'Prépa marge'!C1779)</f>
        <v/>
      </c>
      <c r="U1779" s="23" t="str">
        <f t="shared" si="991"/>
        <v/>
      </c>
      <c r="V1779" t="str">
        <f>IF(U1779="","",IF(U1779="CA HT",SUMIF('[3]Correpondance  PREPA MARG'!A:A,'Prépa marge'!T1779,'[3]Correpondance  PREPA MARG'!CO:CO),""))</f>
        <v/>
      </c>
      <c r="W1779" t="str">
        <f t="shared" si="985"/>
        <v/>
      </c>
      <c r="X1779" t="str">
        <f>IF(U1779="","",IF(AND(U1779="Marge ABACO (valeur)",X1773=""),SUMIF('[3]Correpondance  PREPA MARG'!A:A,'Prépa marge'!T1779,'[3]Correpondance  PREPA MARG'!DB:DB),""))</f>
        <v/>
      </c>
      <c r="Y1779" t="str">
        <f>IF(U1779="","",IF(U1779="Frais accessoires",SUMIF('[3]Correpondance  PREPA MARG'!A:A,'Prépa marge'!T1779,'[3]Correpondance  PREPA MARG'!AO:AO),""))</f>
        <v/>
      </c>
      <c r="Z1779" t="str">
        <f>IF(U1779="","",IF(U1779="Cotisation Centrale",SUMIF('[3]Correpondance  PREPA MARG'!A:A,'Prépa marge'!T1779,'[3]Correpondance  PREPA MARG'!BO:BO),""))</f>
        <v/>
      </c>
      <c r="AA1779" t="str">
        <f>IF(U1779="","",IF(U1779="CA HT REEL",SUMIF('[3]Correpondance  PREPA MARG'!A:A,'Prépa marge'!T1779,'[3]Correpondance  PREPA MARG'!AB:AB),""))</f>
        <v/>
      </c>
      <c r="AB1779" t="str">
        <f>IF(U1779="","",IF(U1779="CAMV REEL",SUMIF('[3]Correpondance  PREPA MARG'!A:A,'Prépa marge'!T1779,'[3]Correpondance  PREPA MARG'!BB:BB),""))</f>
        <v/>
      </c>
      <c r="AC1779" t="str">
        <f>IF(U1779="","",IF(U1779="démarque connue (valeur)",SUMIF('[3]Correpondance  PREPA MARG'!A:A,'Prépa marge'!T1779,'[3]Correpondance  PREPA MARG'!DO:DO),""))</f>
        <v/>
      </c>
      <c r="AD1779" s="2" t="str">
        <f t="shared" si="989"/>
        <v/>
      </c>
      <c r="AF1779" t="s">
        <v>20</v>
      </c>
    </row>
    <row r="1780" spans="1:32">
      <c r="A1780" s="23"/>
      <c r="B1780" s="23"/>
      <c r="C1780" s="63" t="s">
        <v>23</v>
      </c>
      <c r="D1780" s="64">
        <f>D1774+D1777+D1778</f>
        <v>0</v>
      </c>
      <c r="E1780" s="64">
        <f t="shared" ref="E1780:L1780" si="1011">E1774+E1777+E1778</f>
        <v>0</v>
      </c>
      <c r="F1780" s="64">
        <f t="shared" si="1011"/>
        <v>0</v>
      </c>
      <c r="G1780" s="64">
        <f t="shared" si="1011"/>
        <v>0</v>
      </c>
      <c r="H1780" s="64">
        <f t="shared" si="1011"/>
        <v>0</v>
      </c>
      <c r="I1780" s="64">
        <f t="shared" si="1011"/>
        <v>0</v>
      </c>
      <c r="J1780" s="64">
        <f t="shared" si="1011"/>
        <v>0</v>
      </c>
      <c r="K1780" s="64">
        <f t="shared" si="1011"/>
        <v>0</v>
      </c>
      <c r="L1780" s="64">
        <f t="shared" si="1011"/>
        <v>0</v>
      </c>
      <c r="M1780" s="64">
        <f>M1774+M1777+M1778</f>
        <v>0</v>
      </c>
      <c r="N1780" s="64">
        <f>N1774+N1777+N1778</f>
        <v>0</v>
      </c>
      <c r="O1780" s="64">
        <f>O1774+O1777+O1778</f>
        <v>0</v>
      </c>
      <c r="P1780" s="65">
        <f>SUM(D1780:O1780)</f>
        <v>0</v>
      </c>
      <c r="Q1780" s="23"/>
      <c r="R1780" s="66" t="s">
        <v>20</v>
      </c>
      <c r="S1780" s="23"/>
      <c r="T1780" s="23" t="str">
        <f>IF(COUNTIF('[3]Correpondance  PREPA MARG'!A:A,'Prépa marge'!C1780)=0,IF(U1779="démarque connue (valeur)","",T1779),'Prépa marge'!C1780)</f>
        <v/>
      </c>
      <c r="U1780" s="23" t="str">
        <f t="shared" si="991"/>
        <v/>
      </c>
      <c r="V1780" t="str">
        <f>IF(U1780="","",IF(U1780="CA HT",SUMIF('[3]Correpondance  PREPA MARG'!A:A,'Prépa marge'!T1780,'[3]Correpondance  PREPA MARG'!CO:CO),""))</f>
        <v/>
      </c>
      <c r="W1780" t="str">
        <f t="shared" si="985"/>
        <v/>
      </c>
      <c r="X1780" t="str">
        <f>IF(U1780="","",IF(AND(U1780="Marge ABACO (valeur)",X1774=""),SUMIF('[3]Correpondance  PREPA MARG'!A:A,'Prépa marge'!T1780,'[3]Correpondance  PREPA MARG'!DB:DB),""))</f>
        <v/>
      </c>
      <c r="Y1780" t="str">
        <f>IF(U1780="","",IF(U1780="Frais accessoires",SUMIF('[3]Correpondance  PREPA MARG'!A:A,'Prépa marge'!T1780,'[3]Correpondance  PREPA MARG'!AO:AO),""))</f>
        <v/>
      </c>
      <c r="Z1780" t="str">
        <f>IF(U1780="","",IF(U1780="Cotisation Centrale",SUMIF('[3]Correpondance  PREPA MARG'!A:A,'Prépa marge'!T1780,'[3]Correpondance  PREPA MARG'!BO:BO),""))</f>
        <v/>
      </c>
      <c r="AA1780" t="str">
        <f>IF(U1780="","",IF(U1780="CA HT REEL",SUMIF('[3]Correpondance  PREPA MARG'!A:A,'Prépa marge'!T1780,'[3]Correpondance  PREPA MARG'!AB:AB),""))</f>
        <v/>
      </c>
      <c r="AB1780" t="str">
        <f>IF(U1780="","",IF(U1780="CAMV REEL",SUMIF('[3]Correpondance  PREPA MARG'!A:A,'Prépa marge'!T1780,'[3]Correpondance  PREPA MARG'!BB:BB),""))</f>
        <v/>
      </c>
      <c r="AC1780" t="str">
        <f>IF(U1780="","",IF(U1780="démarque connue (valeur)",SUMIF('[3]Correpondance  PREPA MARG'!A:A,'Prépa marge'!T1780,'[3]Correpondance  PREPA MARG'!DO:DO),""))</f>
        <v/>
      </c>
      <c r="AD1780" s="2" t="str">
        <f t="shared" si="989"/>
        <v/>
      </c>
      <c r="AF1780" t="s">
        <v>20</v>
      </c>
    </row>
    <row r="1781" spans="1:32">
      <c r="A1781" s="23"/>
      <c r="B1781" s="23"/>
      <c r="C1781" s="63" t="s">
        <v>19</v>
      </c>
      <c r="D1781" s="64">
        <f t="shared" ref="D1781:L1781" si="1012">D1773-D1780</f>
        <v>0</v>
      </c>
      <c r="E1781" s="64">
        <f t="shared" si="1012"/>
        <v>0</v>
      </c>
      <c r="F1781" s="64">
        <f t="shared" si="1012"/>
        <v>0</v>
      </c>
      <c r="G1781" s="64">
        <f t="shared" si="1012"/>
        <v>0</v>
      </c>
      <c r="H1781" s="64">
        <f t="shared" si="1012"/>
        <v>0</v>
      </c>
      <c r="I1781" s="64">
        <f t="shared" si="1012"/>
        <v>0</v>
      </c>
      <c r="J1781" s="64">
        <f t="shared" si="1012"/>
        <v>0</v>
      </c>
      <c r="K1781" s="64">
        <f t="shared" si="1012"/>
        <v>0</v>
      </c>
      <c r="L1781" s="64">
        <f t="shared" si="1012"/>
        <v>0</v>
      </c>
      <c r="M1781" s="64">
        <f>M1773-M1780</f>
        <v>0</v>
      </c>
      <c r="N1781" s="64">
        <f>N1773-N1780</f>
        <v>0</v>
      </c>
      <c r="O1781" s="64">
        <f>O1773-O1780</f>
        <v>0</v>
      </c>
      <c r="P1781" s="65">
        <f>SUM(D1781:O1781)</f>
        <v>0</v>
      </c>
      <c r="Q1781" s="23"/>
      <c r="R1781" s="66" t="s">
        <v>20</v>
      </c>
      <c r="S1781" s="23"/>
      <c r="T1781" s="23" t="str">
        <f>IF(COUNTIF('[3]Correpondance  PREPA MARG'!A:A,'Prépa marge'!C1781)=0,IF(U1780="démarque connue (valeur)","",T1780),'Prépa marge'!C1781)</f>
        <v/>
      </c>
      <c r="U1781" s="23" t="str">
        <f t="shared" si="991"/>
        <v>Marge ABACO (valeur)</v>
      </c>
      <c r="V1781" t="str">
        <f>IF(U1781="","",IF(U1781="CA HT",SUMIF('[3]Correpondance  PREPA MARG'!A:A,'Prépa marge'!T1781,'[3]Correpondance  PREPA MARG'!CO:CO),""))</f>
        <v/>
      </c>
      <c r="W1781" t="str">
        <f t="shared" si="985"/>
        <v/>
      </c>
      <c r="X1781" t="str">
        <f>IF(U1781="","",IF(AND(U1781="Marge ABACO (valeur)",X1775=""),SUMIF('[3]Correpondance  PREPA MARG'!A:A,'Prépa marge'!T1781,'[3]Correpondance  PREPA MARG'!DB:DB),""))</f>
        <v/>
      </c>
      <c r="Y1781" t="str">
        <f>IF(U1781="","",IF(U1781="Frais accessoires",SUMIF('[3]Correpondance  PREPA MARG'!A:A,'Prépa marge'!T1781,'[3]Correpondance  PREPA MARG'!AO:AO),""))</f>
        <v/>
      </c>
      <c r="Z1781" t="str">
        <f>IF(U1781="","",IF(U1781="Cotisation Centrale",SUMIF('[3]Correpondance  PREPA MARG'!A:A,'Prépa marge'!T1781,'[3]Correpondance  PREPA MARG'!BO:BO),""))</f>
        <v/>
      </c>
      <c r="AA1781" t="str">
        <f>IF(U1781="","",IF(U1781="CA HT REEL",SUMIF('[3]Correpondance  PREPA MARG'!A:A,'Prépa marge'!T1781,'[3]Correpondance  PREPA MARG'!AB:AB),""))</f>
        <v/>
      </c>
      <c r="AB1781" t="str">
        <f>IF(U1781="","",IF(U1781="CAMV REEL",SUMIF('[3]Correpondance  PREPA MARG'!A:A,'Prépa marge'!T1781,'[3]Correpondance  PREPA MARG'!BB:BB),""))</f>
        <v/>
      </c>
      <c r="AC1781" t="str">
        <f>IF(U1781="","",IF(U1781="démarque connue (valeur)",SUMIF('[3]Correpondance  PREPA MARG'!A:A,'Prépa marge'!T1781,'[3]Correpondance  PREPA MARG'!DO:DO),""))</f>
        <v/>
      </c>
      <c r="AD1781" s="2" t="str">
        <f t="shared" si="989"/>
        <v/>
      </c>
      <c r="AF1781" t="s">
        <v>20</v>
      </c>
    </row>
    <row r="1782" spans="1:32">
      <c r="A1782" s="23"/>
      <c r="B1782" s="23"/>
      <c r="C1782" s="50" t="s">
        <v>24</v>
      </c>
      <c r="D1782" s="67">
        <f t="shared" ref="D1782:L1782" si="1013">IF(D1773=0,0,D1781/D1773)</f>
        <v>0</v>
      </c>
      <c r="E1782" s="67">
        <f t="shared" si="1013"/>
        <v>0</v>
      </c>
      <c r="F1782" s="67">
        <f t="shared" si="1013"/>
        <v>0</v>
      </c>
      <c r="G1782" s="67">
        <f t="shared" si="1013"/>
        <v>0</v>
      </c>
      <c r="H1782" s="67">
        <f t="shared" si="1013"/>
        <v>0</v>
      </c>
      <c r="I1782" s="67">
        <f t="shared" si="1013"/>
        <v>0</v>
      </c>
      <c r="J1782" s="67">
        <f t="shared" si="1013"/>
        <v>0</v>
      </c>
      <c r="K1782" s="67">
        <f t="shared" si="1013"/>
        <v>0</v>
      </c>
      <c r="L1782" s="67">
        <f t="shared" si="1013"/>
        <v>0</v>
      </c>
      <c r="M1782" s="67">
        <f>IF(M1773=0,0,M1781/M1773)</f>
        <v>0</v>
      </c>
      <c r="N1782" s="67">
        <f>IF(N1773=0,0,N1781/N1773)</f>
        <v>0</v>
      </c>
      <c r="O1782" s="67">
        <f>IF(O1773=0,0,O1781/O1773)</f>
        <v>0</v>
      </c>
      <c r="P1782" s="67">
        <f>IF(P1773=0,0,P1781/P1773)</f>
        <v>0</v>
      </c>
      <c r="Q1782" s="23"/>
      <c r="R1782" s="68" t="s">
        <v>20</v>
      </c>
      <c r="S1782" s="23"/>
      <c r="T1782" s="23" t="str">
        <f>IF(COUNTIF('[3]Correpondance  PREPA MARG'!A:A,'Prépa marge'!C1782)=0,IF(U1781="démarque connue (valeur)","",T1781),'Prépa marge'!C1782)</f>
        <v/>
      </c>
      <c r="U1782" s="23" t="str">
        <f t="shared" si="991"/>
        <v/>
      </c>
      <c r="V1782" t="str">
        <f>IF(U1782="","",IF(U1782="CA HT",SUMIF('[3]Correpondance  PREPA MARG'!A:A,'Prépa marge'!T1782,'[3]Correpondance  PREPA MARG'!CO:CO),""))</f>
        <v/>
      </c>
      <c r="W1782" t="str">
        <f t="shared" si="985"/>
        <v/>
      </c>
      <c r="X1782" t="str">
        <f>IF(U1782="","",IF(AND(U1782="Marge ABACO (valeur)",X1776=""),SUMIF('[3]Correpondance  PREPA MARG'!A:A,'Prépa marge'!T1782,'[3]Correpondance  PREPA MARG'!DB:DB),""))</f>
        <v/>
      </c>
      <c r="Y1782" t="str">
        <f>IF(U1782="","",IF(U1782="Frais accessoires",SUMIF('[3]Correpondance  PREPA MARG'!A:A,'Prépa marge'!T1782,'[3]Correpondance  PREPA MARG'!AO:AO),""))</f>
        <v/>
      </c>
      <c r="Z1782" t="str">
        <f>IF(U1782="","",IF(U1782="Cotisation Centrale",SUMIF('[3]Correpondance  PREPA MARG'!A:A,'Prépa marge'!T1782,'[3]Correpondance  PREPA MARG'!BO:BO),""))</f>
        <v/>
      </c>
      <c r="AA1782" t="str">
        <f>IF(U1782="","",IF(U1782="CA HT REEL",SUMIF('[3]Correpondance  PREPA MARG'!A:A,'Prépa marge'!T1782,'[3]Correpondance  PREPA MARG'!AB:AB),""))</f>
        <v/>
      </c>
      <c r="AB1782" t="str">
        <f>IF(U1782="","",IF(U1782="CAMV REEL",SUMIF('[3]Correpondance  PREPA MARG'!A:A,'Prépa marge'!T1782,'[3]Correpondance  PREPA MARG'!BB:BB),""))</f>
        <v/>
      </c>
      <c r="AC1782" t="str">
        <f>IF(U1782="","",IF(U1782="démarque connue (valeur)",SUMIF('[3]Correpondance  PREPA MARG'!A:A,'Prépa marge'!T1782,'[3]Correpondance  PREPA MARG'!DO:DO),""))</f>
        <v/>
      </c>
      <c r="AD1782" s="2" t="str">
        <f t="shared" si="989"/>
        <v/>
      </c>
      <c r="AF1782" t="s">
        <v>20</v>
      </c>
    </row>
    <row r="1783" spans="1:32">
      <c r="A1783" s="23"/>
      <c r="B1783" s="23"/>
      <c r="C1783" s="23"/>
      <c r="D1783" s="23"/>
      <c r="E1783" s="23"/>
      <c r="F1783" s="23"/>
      <c r="G1783" s="23"/>
      <c r="H1783" s="23"/>
      <c r="I1783" s="23"/>
      <c r="J1783" s="23"/>
      <c r="K1783" s="23"/>
      <c r="L1783" s="23"/>
      <c r="M1783" s="23"/>
      <c r="N1783" s="23"/>
      <c r="O1783" s="23"/>
      <c r="P1783" s="23"/>
      <c r="Q1783" s="23"/>
      <c r="R1783" s="29" t="s">
        <v>20</v>
      </c>
      <c r="S1783" s="23"/>
      <c r="T1783" s="23" t="str">
        <f>IF(COUNTIF('[3]Correpondance  PREPA MARG'!A:A,'Prépa marge'!C1783)=0,IF(U1782="démarque connue (valeur)","",T1782),'Prépa marge'!C1783)</f>
        <v/>
      </c>
      <c r="U1783" s="23" t="str">
        <f t="shared" si="991"/>
        <v/>
      </c>
      <c r="V1783" t="str">
        <f>IF(U1783="","",IF(U1783="CA HT",SUMIF('[3]Correpondance  PREPA MARG'!A:A,'Prépa marge'!T1783,'[3]Correpondance  PREPA MARG'!CO:CO),""))</f>
        <v/>
      </c>
      <c r="W1783" t="str">
        <f t="shared" si="985"/>
        <v/>
      </c>
      <c r="X1783" t="str">
        <f>IF(U1783="","",IF(AND(U1783="Marge ABACO (valeur)",X1777=""),SUMIF('[3]Correpondance  PREPA MARG'!A:A,'Prépa marge'!T1783,'[3]Correpondance  PREPA MARG'!DB:DB),""))</f>
        <v/>
      </c>
      <c r="Y1783" t="str">
        <f>IF(U1783="","",IF(U1783="Frais accessoires",SUMIF('[3]Correpondance  PREPA MARG'!A:A,'Prépa marge'!T1783,'[3]Correpondance  PREPA MARG'!AO:AO),""))</f>
        <v/>
      </c>
      <c r="Z1783" t="str">
        <f>IF(U1783="","",IF(U1783="Cotisation Centrale",SUMIF('[3]Correpondance  PREPA MARG'!A:A,'Prépa marge'!T1783,'[3]Correpondance  PREPA MARG'!BO:BO),""))</f>
        <v/>
      </c>
      <c r="AA1783" t="str">
        <f>IF(U1783="","",IF(U1783="CA HT REEL",SUMIF('[3]Correpondance  PREPA MARG'!A:A,'Prépa marge'!T1783,'[3]Correpondance  PREPA MARG'!AB:AB),""))</f>
        <v/>
      </c>
      <c r="AB1783" t="str">
        <f>IF(U1783="","",IF(U1783="CAMV REEL",SUMIF('[3]Correpondance  PREPA MARG'!A:A,'Prépa marge'!T1783,'[3]Correpondance  PREPA MARG'!BB:BB),""))</f>
        <v/>
      </c>
      <c r="AC1783" t="str">
        <f>IF(U1783="","",IF(U1783="démarque connue (valeur)",SUMIF('[3]Correpondance  PREPA MARG'!A:A,'Prépa marge'!T1783,'[3]Correpondance  PREPA MARG'!DO:DO),""))</f>
        <v/>
      </c>
      <c r="AD1783" s="2" t="str">
        <f t="shared" si="989"/>
        <v/>
      </c>
      <c r="AF1783" t="s">
        <v>20</v>
      </c>
    </row>
    <row r="1784" spans="1:32" ht="15.75" thickBot="1">
      <c r="A1784" s="23"/>
      <c r="B1784" s="23"/>
      <c r="C1784" s="30" t="s">
        <v>25</v>
      </c>
      <c r="D1784" s="31"/>
      <c r="E1784" s="31"/>
      <c r="F1784" s="31"/>
      <c r="G1784" s="31"/>
      <c r="H1784" s="31"/>
      <c r="I1784" s="31"/>
      <c r="J1784" s="31"/>
      <c r="K1784" s="31"/>
      <c r="L1784" s="31"/>
      <c r="M1784" s="31"/>
      <c r="N1784" s="31"/>
      <c r="O1784" s="31"/>
      <c r="P1784" s="32"/>
      <c r="Q1784" s="23"/>
      <c r="R1784" s="33" t="s">
        <v>20</v>
      </c>
      <c r="S1784" s="23"/>
      <c r="T1784" s="23" t="str">
        <f>IF(COUNTIF('[3]Correpondance  PREPA MARG'!A:A,'Prépa marge'!C1784)=0,IF(U1783="démarque connue (valeur)","",T1783),'Prépa marge'!C1784)</f>
        <v/>
      </c>
      <c r="U1784" s="23" t="str">
        <f t="shared" si="991"/>
        <v/>
      </c>
      <c r="V1784" t="str">
        <f>IF(U1784="","",IF(U1784="CA HT",SUMIF('[3]Correpondance  PREPA MARG'!A:A,'Prépa marge'!T1784,'[3]Correpondance  PREPA MARG'!CO:CO),""))</f>
        <v/>
      </c>
      <c r="W1784" t="str">
        <f t="shared" si="985"/>
        <v/>
      </c>
      <c r="X1784" t="str">
        <f>IF(U1784="","",IF(AND(U1784="Marge ABACO (valeur)",X1778=""),SUMIF('[3]Correpondance  PREPA MARG'!A:A,'Prépa marge'!T1784,'[3]Correpondance  PREPA MARG'!DB:DB),""))</f>
        <v/>
      </c>
      <c r="Y1784" t="str">
        <f>IF(U1784="","",IF(U1784="Frais accessoires",SUMIF('[3]Correpondance  PREPA MARG'!A:A,'Prépa marge'!T1784,'[3]Correpondance  PREPA MARG'!AO:AO),""))</f>
        <v/>
      </c>
      <c r="Z1784" t="str">
        <f>IF(U1784="","",IF(U1784="Cotisation Centrale",SUMIF('[3]Correpondance  PREPA MARG'!A:A,'Prépa marge'!T1784,'[3]Correpondance  PREPA MARG'!BO:BO),""))</f>
        <v/>
      </c>
      <c r="AA1784" t="str">
        <f>IF(U1784="","",IF(U1784="CA HT REEL",SUMIF('[3]Correpondance  PREPA MARG'!A:A,'Prépa marge'!T1784,'[3]Correpondance  PREPA MARG'!AB:AB),""))</f>
        <v/>
      </c>
      <c r="AB1784" t="str">
        <f>IF(U1784="","",IF(U1784="CAMV REEL",SUMIF('[3]Correpondance  PREPA MARG'!A:A,'Prépa marge'!T1784,'[3]Correpondance  PREPA MARG'!BB:BB),""))</f>
        <v/>
      </c>
      <c r="AC1784" t="str">
        <f>IF(U1784="","",IF(U1784="démarque connue (valeur)",SUMIF('[3]Correpondance  PREPA MARG'!A:A,'Prépa marge'!T1784,'[3]Correpondance  PREPA MARG'!DO:DO),""))</f>
        <v/>
      </c>
      <c r="AD1784" s="2" t="str">
        <f t="shared" si="989"/>
        <v/>
      </c>
      <c r="AF1784" t="s">
        <v>20</v>
      </c>
    </row>
    <row r="1785" spans="1:32">
      <c r="A1785" s="23"/>
      <c r="B1785" s="23"/>
      <c r="C1785" s="69" t="s">
        <v>5</v>
      </c>
      <c r="D1785" s="35"/>
      <c r="E1785" s="36"/>
      <c r="F1785" s="36"/>
      <c r="G1785" s="36"/>
      <c r="H1785" s="36"/>
      <c r="I1785" s="36"/>
      <c r="J1785" s="55"/>
      <c r="K1785" s="55"/>
      <c r="L1785" s="55"/>
      <c r="M1785" s="55"/>
      <c r="N1785" s="55"/>
      <c r="O1785" s="70"/>
      <c r="P1785" s="38">
        <f>SUM(D1785:O1785)</f>
        <v>0</v>
      </c>
      <c r="Q1785" s="23"/>
      <c r="R1785" s="39" t="s">
        <v>20</v>
      </c>
      <c r="S1785" s="23"/>
      <c r="T1785" s="23" t="str">
        <f>IF(COUNTIF('[3]Correpondance  PREPA MARG'!A:A,'Prépa marge'!C1785)=0,IF(U1784="démarque connue (valeur)","",T1784),'Prépa marge'!C1785)</f>
        <v/>
      </c>
      <c r="U1785" s="23" t="str">
        <f t="shared" si="991"/>
        <v>CA HT REEL</v>
      </c>
      <c r="V1785" t="str">
        <f>IF(U1785="","",IF(U1785="CA HT",SUMIF('[3]Correpondance  PREPA MARG'!A:A,'Prépa marge'!T1785,'[3]Correpondance  PREPA MARG'!CO:CO),""))</f>
        <v/>
      </c>
      <c r="W1785" t="str">
        <f t="shared" si="985"/>
        <v/>
      </c>
      <c r="X1785" t="str">
        <f>IF(U1785="","",IF(AND(U1785="Marge ABACO (valeur)",X1779=""),SUMIF('[3]Correpondance  PREPA MARG'!A:A,'Prépa marge'!T1785,'[3]Correpondance  PREPA MARG'!DB:DB),""))</f>
        <v/>
      </c>
      <c r="Y1785" t="str">
        <f>IF(U1785="","",IF(U1785="Frais accessoires",SUMIF('[3]Correpondance  PREPA MARG'!A:A,'Prépa marge'!T1785,'[3]Correpondance  PREPA MARG'!AO:AO),""))</f>
        <v/>
      </c>
      <c r="Z1785" t="str">
        <f>IF(U1785="","",IF(U1785="Cotisation Centrale",SUMIF('[3]Correpondance  PREPA MARG'!A:A,'Prépa marge'!T1785,'[3]Correpondance  PREPA MARG'!BO:BO),""))</f>
        <v/>
      </c>
      <c r="AA1785">
        <f>IF(U1785="","",IF(U1785="CA HT REEL",SUMIF('[3]Correpondance  PREPA MARG'!A:A,'Prépa marge'!T1785,'[3]Correpondance  PREPA MARG'!AB:AB),""))</f>
        <v>0</v>
      </c>
      <c r="AB1785" t="str">
        <f>IF(U1785="","",IF(U1785="CAMV REEL",SUMIF('[3]Correpondance  PREPA MARG'!A:A,'Prépa marge'!T1785,'[3]Correpondance  PREPA MARG'!BB:BB),""))</f>
        <v/>
      </c>
      <c r="AC1785" t="str">
        <f>IF(U1785="","",IF(U1785="démarque connue (valeur)",SUMIF('[3]Correpondance  PREPA MARG'!A:A,'Prépa marge'!T1785,'[3]Correpondance  PREPA MARG'!DO:DO),""))</f>
        <v/>
      </c>
      <c r="AD1785" s="2" t="str">
        <f t="shared" si="989"/>
        <v/>
      </c>
      <c r="AF1785" t="s">
        <v>20</v>
      </c>
    </row>
    <row r="1786" spans="1:32" ht="15.75" thickBot="1">
      <c r="A1786" s="23"/>
      <c r="B1786" s="23"/>
      <c r="C1786" s="58" t="s">
        <v>6</v>
      </c>
      <c r="D1786" s="41"/>
      <c r="E1786" s="42"/>
      <c r="F1786" s="42"/>
      <c r="G1786" s="42"/>
      <c r="H1786" s="42"/>
      <c r="I1786" s="42"/>
      <c r="J1786" s="71"/>
      <c r="K1786" s="71"/>
      <c r="L1786" s="71"/>
      <c r="M1786" s="71"/>
      <c r="N1786" s="71"/>
      <c r="O1786" s="72"/>
      <c r="P1786" s="56">
        <f>SUM(D1786:O1786)</f>
        <v>0</v>
      </c>
      <c r="Q1786" s="23"/>
      <c r="R1786" s="57" t="s">
        <v>20</v>
      </c>
      <c r="S1786" s="23"/>
      <c r="T1786" s="23" t="str">
        <f>IF(COUNTIF('[3]Correpondance  PREPA MARG'!A:A,'Prépa marge'!C1786)=0,IF(U1785="démarque connue (valeur)","",T1785),'Prépa marge'!C1786)</f>
        <v/>
      </c>
      <c r="U1786" s="23" t="str">
        <f t="shared" si="991"/>
        <v>CAMV REEL</v>
      </c>
      <c r="V1786" t="str">
        <f>IF(U1786="","",IF(U1786="CA HT",SUMIF('[3]Correpondance  PREPA MARG'!A:A,'Prépa marge'!T1786,'[3]Correpondance  PREPA MARG'!CO:CO),""))</f>
        <v/>
      </c>
      <c r="W1786" t="str">
        <f t="shared" si="985"/>
        <v/>
      </c>
      <c r="X1786" t="str">
        <f>IF(U1786="","",IF(AND(U1786="Marge ABACO (valeur)",X1780=""),SUMIF('[3]Correpondance  PREPA MARG'!A:A,'Prépa marge'!T1786,'[3]Correpondance  PREPA MARG'!DB:DB),""))</f>
        <v/>
      </c>
      <c r="Y1786" t="str">
        <f>IF(U1786="","",IF(U1786="Frais accessoires",SUMIF('[3]Correpondance  PREPA MARG'!A:A,'Prépa marge'!T1786,'[3]Correpondance  PREPA MARG'!AO:AO),""))</f>
        <v/>
      </c>
      <c r="Z1786" t="str">
        <f>IF(U1786="","",IF(U1786="Cotisation Centrale",SUMIF('[3]Correpondance  PREPA MARG'!A:A,'Prépa marge'!T1786,'[3]Correpondance  PREPA MARG'!BO:BO),""))</f>
        <v/>
      </c>
      <c r="AA1786" t="str">
        <f>IF(U1786="","",IF(U1786="CA HT REEL",SUMIF('[3]Correpondance  PREPA MARG'!A:A,'Prépa marge'!T1786,'[3]Correpondance  PREPA MARG'!AB:AB),""))</f>
        <v/>
      </c>
      <c r="AB1786">
        <f>IF(U1786="","",IF(U1786="CAMV REEL",SUMIF('[3]Correpondance  PREPA MARG'!A:A,'Prépa marge'!T1786,'[3]Correpondance  PREPA MARG'!BB:BB),""))</f>
        <v>0</v>
      </c>
      <c r="AC1786" t="str">
        <f>IF(U1786="","",IF(U1786="démarque connue (valeur)",SUMIF('[3]Correpondance  PREPA MARG'!A:A,'Prépa marge'!T1786,'[3]Correpondance  PREPA MARG'!DO:DO),""))</f>
        <v/>
      </c>
      <c r="AD1786" s="2" t="str">
        <f t="shared" si="989"/>
        <v/>
      </c>
      <c r="AF1786" t="s">
        <v>20</v>
      </c>
    </row>
    <row r="1787" spans="1:32">
      <c r="A1787" s="23"/>
      <c r="B1787" s="23"/>
      <c r="C1787" s="59" t="s">
        <v>26</v>
      </c>
      <c r="D1787" s="73">
        <f t="shared" ref="D1787:L1787" si="1014">D1785-D1786-D1777-D1778</f>
        <v>0</v>
      </c>
      <c r="E1787" s="73">
        <f t="shared" si="1014"/>
        <v>0</v>
      </c>
      <c r="F1787" s="73">
        <f t="shared" si="1014"/>
        <v>0</v>
      </c>
      <c r="G1787" s="73">
        <f t="shared" si="1014"/>
        <v>0</v>
      </c>
      <c r="H1787" s="73">
        <f t="shared" si="1014"/>
        <v>0</v>
      </c>
      <c r="I1787" s="73">
        <f t="shared" si="1014"/>
        <v>0</v>
      </c>
      <c r="J1787" s="73">
        <f t="shared" si="1014"/>
        <v>0</v>
      </c>
      <c r="K1787" s="73">
        <f t="shared" si="1014"/>
        <v>0</v>
      </c>
      <c r="L1787" s="73">
        <f t="shared" si="1014"/>
        <v>0</v>
      </c>
      <c r="M1787" s="73">
        <f>M1785-M1786-M1777-M1778</f>
        <v>0</v>
      </c>
      <c r="N1787" s="73">
        <f>N1785-N1786-N1777-N1778</f>
        <v>0</v>
      </c>
      <c r="O1787" s="73">
        <f>O1785-O1786-O1777-O1778</f>
        <v>0</v>
      </c>
      <c r="P1787" s="74">
        <f>SUM(D1787:O1787)</f>
        <v>0</v>
      </c>
      <c r="Q1787" s="23"/>
      <c r="R1787" s="57" t="s">
        <v>20</v>
      </c>
      <c r="S1787" s="23"/>
      <c r="T1787" s="23" t="str">
        <f>IF(COUNTIF('[3]Correpondance  PREPA MARG'!A:A,'Prépa marge'!C1787)=0,IF(U1786="démarque connue (valeur)","",T1786),'Prépa marge'!C1787)</f>
        <v/>
      </c>
      <c r="U1787" s="23" t="str">
        <f t="shared" si="991"/>
        <v/>
      </c>
      <c r="V1787" t="str">
        <f>IF(U1787="","",IF(U1787="CA HT",SUMIF('[3]Correpondance  PREPA MARG'!A:A,'Prépa marge'!T1787,'[3]Correpondance  PREPA MARG'!CO:CO),""))</f>
        <v/>
      </c>
      <c r="W1787" t="str">
        <f t="shared" si="985"/>
        <v/>
      </c>
      <c r="X1787" t="str">
        <f>IF(U1787="","",IF(AND(U1787="Marge ABACO (valeur)",X1781=""),SUMIF('[3]Correpondance  PREPA MARG'!A:A,'Prépa marge'!T1787,'[3]Correpondance  PREPA MARG'!DB:DB),""))</f>
        <v/>
      </c>
      <c r="Y1787" t="str">
        <f>IF(U1787="","",IF(U1787="Frais accessoires",SUMIF('[3]Correpondance  PREPA MARG'!A:A,'Prépa marge'!T1787,'[3]Correpondance  PREPA MARG'!AO:AO),""))</f>
        <v/>
      </c>
      <c r="Z1787" t="str">
        <f>IF(U1787="","",IF(U1787="Cotisation Centrale",SUMIF('[3]Correpondance  PREPA MARG'!A:A,'Prépa marge'!T1787,'[3]Correpondance  PREPA MARG'!BO:BO),""))</f>
        <v/>
      </c>
      <c r="AA1787" t="str">
        <f>IF(U1787="","",IF(U1787="CA HT REEL",SUMIF('[3]Correpondance  PREPA MARG'!A:A,'Prépa marge'!T1787,'[3]Correpondance  PREPA MARG'!AB:AB),""))</f>
        <v/>
      </c>
      <c r="AB1787" t="str">
        <f>IF(U1787="","",IF(U1787="CAMV REEL",SUMIF('[3]Correpondance  PREPA MARG'!A:A,'Prépa marge'!T1787,'[3]Correpondance  PREPA MARG'!BB:BB),""))</f>
        <v/>
      </c>
      <c r="AC1787" t="str">
        <f>IF(U1787="","",IF(U1787="démarque connue (valeur)",SUMIF('[3]Correpondance  PREPA MARG'!A:A,'Prépa marge'!T1787,'[3]Correpondance  PREPA MARG'!DO:DO),""))</f>
        <v/>
      </c>
      <c r="AD1787" s="2" t="str">
        <f t="shared" si="989"/>
        <v/>
      </c>
      <c r="AF1787" t="s">
        <v>20</v>
      </c>
    </row>
    <row r="1788" spans="1:32">
      <c r="A1788" s="23"/>
      <c r="B1788" s="23"/>
      <c r="C1788" s="50" t="s">
        <v>27</v>
      </c>
      <c r="D1788" s="67">
        <f t="shared" ref="D1788:L1788" si="1015">IF(D1810="ABACO","     néant",IF(D1773=0,0,D1787/D1785))</f>
        <v>0</v>
      </c>
      <c r="E1788" s="67">
        <f t="shared" si="1015"/>
        <v>0</v>
      </c>
      <c r="F1788" s="67">
        <f t="shared" si="1015"/>
        <v>0</v>
      </c>
      <c r="G1788" s="67">
        <f t="shared" si="1015"/>
        <v>0</v>
      </c>
      <c r="H1788" s="67">
        <f t="shared" si="1015"/>
        <v>0</v>
      </c>
      <c r="I1788" s="67">
        <f t="shared" si="1015"/>
        <v>0</v>
      </c>
      <c r="J1788" s="67">
        <f t="shared" si="1015"/>
        <v>0</v>
      </c>
      <c r="K1788" s="67">
        <f t="shared" si="1015"/>
        <v>0</v>
      </c>
      <c r="L1788" s="67">
        <f t="shared" si="1015"/>
        <v>0</v>
      </c>
      <c r="M1788" s="67" t="str">
        <f>IF(M1810="ABACO","     néant",IF(M1773=0,0,M1787/M1785))</f>
        <v xml:space="preserve">     néant</v>
      </c>
      <c r="N1788" s="67" t="str">
        <f>IF(N1810="ABACO","     néant",IF(N1773=0,0,N1787/N1785))</f>
        <v xml:space="preserve">     néant</v>
      </c>
      <c r="O1788" s="67" t="str">
        <f>IF(O1810="ABACO","     néant",IF(O1773=0,0,O1787/O1785))</f>
        <v xml:space="preserve">     néant</v>
      </c>
      <c r="P1788" s="67">
        <f>IF(P1810="ABACO","     néant",IF(P1773=0,0,P1787/P1785))</f>
        <v>0</v>
      </c>
      <c r="Q1788" s="23"/>
      <c r="R1788" s="68" t="s">
        <v>20</v>
      </c>
      <c r="S1788" s="23"/>
      <c r="T1788" s="23" t="str">
        <f>IF(COUNTIF('[3]Correpondance  PREPA MARG'!A:A,'Prépa marge'!C1788)=0,IF(U1787="démarque connue (valeur)","",T1787),'Prépa marge'!C1788)</f>
        <v/>
      </c>
      <c r="U1788" s="23" t="str">
        <f t="shared" si="991"/>
        <v/>
      </c>
      <c r="V1788" t="str">
        <f>IF(U1788="","",IF(U1788="CA HT",SUMIF('[3]Correpondance  PREPA MARG'!A:A,'Prépa marge'!T1788,'[3]Correpondance  PREPA MARG'!CO:CO),""))</f>
        <v/>
      </c>
      <c r="W1788" t="str">
        <f t="shared" si="985"/>
        <v/>
      </c>
      <c r="X1788" t="str">
        <f>IF(U1788="","",IF(AND(U1788="Marge ABACO (valeur)",X1782=""),SUMIF('[3]Correpondance  PREPA MARG'!A:A,'Prépa marge'!T1788,'[3]Correpondance  PREPA MARG'!DB:DB),""))</f>
        <v/>
      </c>
      <c r="Y1788" t="str">
        <f>IF(U1788="","",IF(U1788="Frais accessoires",SUMIF('[3]Correpondance  PREPA MARG'!A:A,'Prépa marge'!T1788,'[3]Correpondance  PREPA MARG'!AO:AO),""))</f>
        <v/>
      </c>
      <c r="Z1788" t="str">
        <f>IF(U1788="","",IF(U1788="Cotisation Centrale",SUMIF('[3]Correpondance  PREPA MARG'!A:A,'Prépa marge'!T1788,'[3]Correpondance  PREPA MARG'!BO:BO),""))</f>
        <v/>
      </c>
      <c r="AA1788" t="str">
        <f>IF(U1788="","",IF(U1788="CA HT REEL",SUMIF('[3]Correpondance  PREPA MARG'!A:A,'Prépa marge'!T1788,'[3]Correpondance  PREPA MARG'!AB:AB),""))</f>
        <v/>
      </c>
      <c r="AB1788" t="str">
        <f>IF(U1788="","",IF(U1788="CAMV REEL",SUMIF('[3]Correpondance  PREPA MARG'!A:A,'Prépa marge'!T1788,'[3]Correpondance  PREPA MARG'!BB:BB),""))</f>
        <v/>
      </c>
      <c r="AC1788" t="str">
        <f>IF(U1788="","",IF(U1788="démarque connue (valeur)",SUMIF('[3]Correpondance  PREPA MARG'!A:A,'Prépa marge'!T1788,'[3]Correpondance  PREPA MARG'!DO:DO),""))</f>
        <v/>
      </c>
      <c r="AD1788" s="2" t="str">
        <f t="shared" si="989"/>
        <v/>
      </c>
      <c r="AF1788" t="s">
        <v>20</v>
      </c>
    </row>
    <row r="1789" spans="1:32">
      <c r="A1789" s="23"/>
      <c r="B1789" s="23"/>
      <c r="C1789" s="23"/>
      <c r="D1789" s="23"/>
      <c r="E1789" s="23"/>
      <c r="F1789" s="23"/>
      <c r="G1789" s="23"/>
      <c r="H1789" s="23"/>
      <c r="I1789" s="23"/>
      <c r="J1789" s="23"/>
      <c r="K1789" s="23"/>
      <c r="L1789" s="23"/>
      <c r="M1789" s="23"/>
      <c r="N1789" s="23"/>
      <c r="O1789" s="23"/>
      <c r="P1789" s="23"/>
      <c r="Q1789" s="23"/>
      <c r="R1789" s="29" t="s">
        <v>20</v>
      </c>
      <c r="S1789" s="23"/>
      <c r="T1789" s="23" t="str">
        <f>IF(COUNTIF('[3]Correpondance  PREPA MARG'!A:A,'Prépa marge'!C1789)=0,IF(U1788="démarque connue (valeur)","",T1788),'Prépa marge'!C1789)</f>
        <v/>
      </c>
      <c r="U1789" s="23" t="str">
        <f t="shared" si="991"/>
        <v/>
      </c>
      <c r="V1789" t="str">
        <f>IF(U1789="","",IF(U1789="CA HT",SUMIF('[3]Correpondance  PREPA MARG'!A:A,'Prépa marge'!T1789,'[3]Correpondance  PREPA MARG'!CO:CO),""))</f>
        <v/>
      </c>
      <c r="W1789" t="str">
        <f t="shared" si="985"/>
        <v/>
      </c>
      <c r="X1789" t="str">
        <f>IF(U1789="","",IF(AND(U1789="Marge ABACO (valeur)",X1783=""),SUMIF('[3]Correpondance  PREPA MARG'!A:A,'Prépa marge'!T1789,'[3]Correpondance  PREPA MARG'!DB:DB),""))</f>
        <v/>
      </c>
      <c r="Y1789" t="str">
        <f>IF(U1789="","",IF(U1789="Frais accessoires",SUMIF('[3]Correpondance  PREPA MARG'!A:A,'Prépa marge'!T1789,'[3]Correpondance  PREPA MARG'!AO:AO),""))</f>
        <v/>
      </c>
      <c r="Z1789" t="str">
        <f>IF(U1789="","",IF(U1789="Cotisation Centrale",SUMIF('[3]Correpondance  PREPA MARG'!A:A,'Prépa marge'!T1789,'[3]Correpondance  PREPA MARG'!BO:BO),""))</f>
        <v/>
      </c>
      <c r="AA1789" t="str">
        <f>IF(U1789="","",IF(U1789="CA HT REEL",SUMIF('[3]Correpondance  PREPA MARG'!A:A,'Prépa marge'!T1789,'[3]Correpondance  PREPA MARG'!AB:AB),""))</f>
        <v/>
      </c>
      <c r="AB1789" t="str">
        <f>IF(U1789="","",IF(U1789="CAMV REEL",SUMIF('[3]Correpondance  PREPA MARG'!A:A,'Prépa marge'!T1789,'[3]Correpondance  PREPA MARG'!BB:BB),""))</f>
        <v/>
      </c>
      <c r="AC1789" t="str">
        <f>IF(U1789="","",IF(U1789="démarque connue (valeur)",SUMIF('[3]Correpondance  PREPA MARG'!A:A,'Prépa marge'!T1789,'[3]Correpondance  PREPA MARG'!DO:DO),""))</f>
        <v/>
      </c>
      <c r="AD1789" s="2" t="str">
        <f t="shared" si="989"/>
        <v/>
      </c>
      <c r="AF1789" t="s">
        <v>20</v>
      </c>
    </row>
    <row r="1790" spans="1:32">
      <c r="A1790" s="23"/>
      <c r="B1790" s="23"/>
      <c r="C1790" s="75" t="s">
        <v>28</v>
      </c>
      <c r="D1790" s="76">
        <f t="shared" ref="D1790:L1790" si="1016">IF(D1810="ABACO","       NA",D1782-D1788)</f>
        <v>0</v>
      </c>
      <c r="E1790" s="76">
        <f t="shared" si="1016"/>
        <v>0</v>
      </c>
      <c r="F1790" s="76">
        <f t="shared" si="1016"/>
        <v>0</v>
      </c>
      <c r="G1790" s="76">
        <f t="shared" si="1016"/>
        <v>0</v>
      </c>
      <c r="H1790" s="76">
        <f t="shared" si="1016"/>
        <v>0</v>
      </c>
      <c r="I1790" s="76">
        <f t="shared" si="1016"/>
        <v>0</v>
      </c>
      <c r="J1790" s="76">
        <f t="shared" si="1016"/>
        <v>0</v>
      </c>
      <c r="K1790" s="76">
        <f t="shared" si="1016"/>
        <v>0</v>
      </c>
      <c r="L1790" s="76">
        <f t="shared" si="1016"/>
        <v>0</v>
      </c>
      <c r="M1790" s="76" t="str">
        <f>IF(M1810="ABACO","       NA",M1782-M1788)</f>
        <v xml:space="preserve">       NA</v>
      </c>
      <c r="N1790" s="76" t="str">
        <f>IF(N1810="ABACO","       NA",N1782-N1788)</f>
        <v xml:space="preserve">       NA</v>
      </c>
      <c r="O1790" s="76" t="str">
        <f>IF(O1810="ABACO","       NA",O1782-O1788)</f>
        <v xml:space="preserve">       NA</v>
      </c>
      <c r="P1790" s="76">
        <f>IF(P1810="ABACO","       NA",P1782-P1788)</f>
        <v>0</v>
      </c>
      <c r="Q1790" s="23"/>
      <c r="R1790" s="77" t="s">
        <v>20</v>
      </c>
      <c r="S1790" s="23"/>
      <c r="T1790" s="23" t="str">
        <f>IF(COUNTIF('[3]Correpondance  PREPA MARG'!A:A,'Prépa marge'!C1790)=0,IF(U1789="démarque connue (valeur)","",T1789),'Prépa marge'!C1790)</f>
        <v/>
      </c>
      <c r="U1790" s="23" t="str">
        <f t="shared" si="991"/>
        <v/>
      </c>
      <c r="V1790" t="str">
        <f>IF(U1790="","",IF(U1790="CA HT",SUMIF('[3]Correpondance  PREPA MARG'!A:A,'Prépa marge'!T1790,'[3]Correpondance  PREPA MARG'!CO:CO),""))</f>
        <v/>
      </c>
      <c r="W1790" t="str">
        <f t="shared" si="985"/>
        <v/>
      </c>
      <c r="X1790" t="str">
        <f>IF(U1790="","",IF(AND(U1790="Marge ABACO (valeur)",X1784=""),SUMIF('[3]Correpondance  PREPA MARG'!A:A,'Prépa marge'!T1790,'[3]Correpondance  PREPA MARG'!DB:DB),""))</f>
        <v/>
      </c>
      <c r="Y1790" t="str">
        <f>IF(U1790="","",IF(U1790="Frais accessoires",SUMIF('[3]Correpondance  PREPA MARG'!A:A,'Prépa marge'!T1790,'[3]Correpondance  PREPA MARG'!AO:AO),""))</f>
        <v/>
      </c>
      <c r="Z1790" t="str">
        <f>IF(U1790="","",IF(U1790="Cotisation Centrale",SUMIF('[3]Correpondance  PREPA MARG'!A:A,'Prépa marge'!T1790,'[3]Correpondance  PREPA MARG'!BO:BO),""))</f>
        <v/>
      </c>
      <c r="AA1790" t="str">
        <f>IF(U1790="","",IF(U1790="CA HT REEL",SUMIF('[3]Correpondance  PREPA MARG'!A:A,'Prépa marge'!T1790,'[3]Correpondance  PREPA MARG'!AB:AB),""))</f>
        <v/>
      </c>
      <c r="AB1790" t="str">
        <f>IF(U1790="","",IF(U1790="CAMV REEL",SUMIF('[3]Correpondance  PREPA MARG'!A:A,'Prépa marge'!T1790,'[3]Correpondance  PREPA MARG'!BB:BB),""))</f>
        <v/>
      </c>
      <c r="AC1790" t="str">
        <f>IF(U1790="","",IF(U1790="démarque connue (valeur)",SUMIF('[3]Correpondance  PREPA MARG'!A:A,'Prépa marge'!T1790,'[3]Correpondance  PREPA MARG'!DO:DO),""))</f>
        <v/>
      </c>
      <c r="AD1790" s="2" t="str">
        <f t="shared" si="989"/>
        <v/>
      </c>
      <c r="AF1790" t="s">
        <v>20</v>
      </c>
    </row>
    <row r="1791" spans="1:32">
      <c r="A1791" s="23"/>
      <c r="B1791" s="23"/>
      <c r="C1791" s="23"/>
      <c r="D1791" s="23"/>
      <c r="E1791" s="23"/>
      <c r="F1791" s="23"/>
      <c r="G1791" s="23"/>
      <c r="H1791" s="23"/>
      <c r="I1791" s="23"/>
      <c r="J1791" s="23"/>
      <c r="K1791" s="23"/>
      <c r="L1791" s="23"/>
      <c r="M1791" s="23"/>
      <c r="N1791" s="23"/>
      <c r="O1791" s="23"/>
      <c r="P1791" s="23"/>
      <c r="Q1791" s="23"/>
      <c r="R1791" s="29" t="s">
        <v>20</v>
      </c>
      <c r="S1791" s="23"/>
      <c r="T1791" s="23" t="str">
        <f>IF(COUNTIF('[3]Correpondance  PREPA MARG'!A:A,'Prépa marge'!C1791)=0,IF(U1790="démarque connue (valeur)","",T1790),'Prépa marge'!C1791)</f>
        <v/>
      </c>
      <c r="U1791" s="23" t="str">
        <f t="shared" si="991"/>
        <v/>
      </c>
      <c r="V1791" t="str">
        <f>IF(U1791="","",IF(U1791="CA HT",SUMIF('[3]Correpondance  PREPA MARG'!A:A,'Prépa marge'!T1791,'[3]Correpondance  PREPA MARG'!CO:CO),""))</f>
        <v/>
      </c>
      <c r="W1791" t="str">
        <f t="shared" si="985"/>
        <v/>
      </c>
      <c r="X1791" t="str">
        <f>IF(U1791="","",IF(AND(U1791="Marge ABACO (valeur)",X1785=""),SUMIF('[3]Correpondance  PREPA MARG'!A:A,'Prépa marge'!T1791,'[3]Correpondance  PREPA MARG'!DB:DB),""))</f>
        <v/>
      </c>
      <c r="Y1791" t="str">
        <f>IF(U1791="","",IF(U1791="Frais accessoires",SUMIF('[3]Correpondance  PREPA MARG'!A:A,'Prépa marge'!T1791,'[3]Correpondance  PREPA MARG'!AO:AO),""))</f>
        <v/>
      </c>
      <c r="Z1791" t="str">
        <f>IF(U1791="","",IF(U1791="Cotisation Centrale",SUMIF('[3]Correpondance  PREPA MARG'!A:A,'Prépa marge'!T1791,'[3]Correpondance  PREPA MARG'!BO:BO),""))</f>
        <v/>
      </c>
      <c r="AA1791" t="str">
        <f>IF(U1791="","",IF(U1791="CA HT REEL",SUMIF('[3]Correpondance  PREPA MARG'!A:A,'Prépa marge'!T1791,'[3]Correpondance  PREPA MARG'!AB:AB),""))</f>
        <v/>
      </c>
      <c r="AB1791" t="str">
        <f>IF(U1791="","",IF(U1791="CAMV REEL",SUMIF('[3]Correpondance  PREPA MARG'!A:A,'Prépa marge'!T1791,'[3]Correpondance  PREPA MARG'!BB:BB),""))</f>
        <v/>
      </c>
      <c r="AC1791" t="str">
        <f>IF(U1791="","",IF(U1791="démarque connue (valeur)",SUMIF('[3]Correpondance  PREPA MARG'!A:A,'Prépa marge'!T1791,'[3]Correpondance  PREPA MARG'!DO:DO),""))</f>
        <v/>
      </c>
      <c r="AD1791" s="2" t="str">
        <f t="shared" si="989"/>
        <v/>
      </c>
      <c r="AF1791" t="s">
        <v>20</v>
      </c>
    </row>
    <row r="1792" spans="1:32" ht="15.75" thickBot="1">
      <c r="A1792" s="23"/>
      <c r="B1792" s="23"/>
      <c r="C1792" s="30" t="s">
        <v>29</v>
      </c>
      <c r="D1792" s="31"/>
      <c r="E1792" s="31"/>
      <c r="F1792" s="31"/>
      <c r="G1792" s="31"/>
      <c r="H1792" s="31"/>
      <c r="I1792" s="31"/>
      <c r="J1792" s="31"/>
      <c r="K1792" s="31"/>
      <c r="L1792" s="31"/>
      <c r="M1792" s="31"/>
      <c r="N1792" s="31"/>
      <c r="O1792" s="31"/>
      <c r="P1792" s="32"/>
      <c r="Q1792" s="23"/>
      <c r="R1792" s="33" t="s">
        <v>20</v>
      </c>
      <c r="S1792" s="23"/>
      <c r="T1792" s="23" t="str">
        <f>IF(COUNTIF('[3]Correpondance  PREPA MARG'!A:A,'Prépa marge'!C1792)=0,IF(U1791="démarque connue (valeur)","",T1791),'Prépa marge'!C1792)</f>
        <v/>
      </c>
      <c r="U1792" s="23" t="str">
        <f t="shared" si="991"/>
        <v/>
      </c>
      <c r="V1792" t="str">
        <f>IF(U1792="","",IF(U1792="CA HT",SUMIF('[3]Correpondance  PREPA MARG'!A:A,'Prépa marge'!T1792,'[3]Correpondance  PREPA MARG'!CO:CO),""))</f>
        <v/>
      </c>
      <c r="W1792" t="str">
        <f t="shared" si="985"/>
        <v/>
      </c>
      <c r="X1792" t="str">
        <f>IF(U1792="","",IF(AND(U1792="Marge ABACO (valeur)",X1786=""),SUMIF('[3]Correpondance  PREPA MARG'!A:A,'Prépa marge'!T1792,'[3]Correpondance  PREPA MARG'!DB:DB),""))</f>
        <v/>
      </c>
      <c r="Y1792" t="str">
        <f>IF(U1792="","",IF(U1792="Frais accessoires",SUMIF('[3]Correpondance  PREPA MARG'!A:A,'Prépa marge'!T1792,'[3]Correpondance  PREPA MARG'!AO:AO),""))</f>
        <v/>
      </c>
      <c r="Z1792" t="str">
        <f>IF(U1792="","",IF(U1792="Cotisation Centrale",SUMIF('[3]Correpondance  PREPA MARG'!A:A,'Prépa marge'!T1792,'[3]Correpondance  PREPA MARG'!BO:BO),""))</f>
        <v/>
      </c>
      <c r="AA1792" t="str">
        <f>IF(U1792="","",IF(U1792="CA HT REEL",SUMIF('[3]Correpondance  PREPA MARG'!A:A,'Prépa marge'!T1792,'[3]Correpondance  PREPA MARG'!AB:AB),""))</f>
        <v/>
      </c>
      <c r="AB1792" t="str">
        <f>IF(U1792="","",IF(U1792="CAMV REEL",SUMIF('[3]Correpondance  PREPA MARG'!A:A,'Prépa marge'!T1792,'[3]Correpondance  PREPA MARG'!BB:BB),""))</f>
        <v/>
      </c>
      <c r="AC1792" t="str">
        <f>IF(U1792="","",IF(U1792="démarque connue (valeur)",SUMIF('[3]Correpondance  PREPA MARG'!A:A,'Prépa marge'!T1792,'[3]Correpondance  PREPA MARG'!DO:DO),""))</f>
        <v/>
      </c>
      <c r="AD1792" s="2" t="str">
        <f t="shared" si="989"/>
        <v/>
      </c>
      <c r="AF1792" t="s">
        <v>20</v>
      </c>
    </row>
    <row r="1793" spans="1:32" ht="15.75" thickBot="1">
      <c r="A1793" s="23"/>
      <c r="B1793" s="23"/>
      <c r="C1793" s="54" t="s">
        <v>7</v>
      </c>
      <c r="D1793" s="78"/>
      <c r="E1793" s="79"/>
      <c r="F1793" s="79"/>
      <c r="G1793" s="79"/>
      <c r="H1793" s="79"/>
      <c r="I1793" s="79"/>
      <c r="J1793" s="79"/>
      <c r="K1793" s="79"/>
      <c r="L1793" s="79"/>
      <c r="M1793" s="79"/>
      <c r="N1793" s="79"/>
      <c r="O1793" s="80"/>
      <c r="P1793" s="44">
        <f>SUM(D1793:O1793)</f>
        <v>0</v>
      </c>
      <c r="Q1793" s="23"/>
      <c r="R1793" s="45" t="s">
        <v>20</v>
      </c>
      <c r="S1793" s="23"/>
      <c r="T1793" s="23" t="str">
        <f>IF(COUNTIF('[3]Correpondance  PREPA MARG'!A:A,'Prépa marge'!C1793)=0,IF(U1792="démarque connue (valeur)","",T1792),'Prépa marge'!C1793)</f>
        <v/>
      </c>
      <c r="U1793" s="23" t="str">
        <f t="shared" si="991"/>
        <v>démarque connue (valeur)</v>
      </c>
      <c r="V1793" t="str">
        <f>IF(U1793="","",IF(U1793="CA HT",SUMIF('[3]Correpondance  PREPA MARG'!A:A,'Prépa marge'!T1793,'[3]Correpondance  PREPA MARG'!CO:CO),""))</f>
        <v/>
      </c>
      <c r="W1793" t="str">
        <f t="shared" si="985"/>
        <v/>
      </c>
      <c r="X1793" t="str">
        <f>IF(U1793="","",IF(AND(U1793="Marge ABACO (valeur)",X1787=""),SUMIF('[3]Correpondance  PREPA MARG'!A:A,'Prépa marge'!T1793,'[3]Correpondance  PREPA MARG'!DB:DB),""))</f>
        <v/>
      </c>
      <c r="Y1793" t="str">
        <f>IF(U1793="","",IF(U1793="Frais accessoires",SUMIF('[3]Correpondance  PREPA MARG'!A:A,'Prépa marge'!T1793,'[3]Correpondance  PREPA MARG'!AO:AO),""))</f>
        <v/>
      </c>
      <c r="Z1793" t="str">
        <f>IF(U1793="","",IF(U1793="Cotisation Centrale",SUMIF('[3]Correpondance  PREPA MARG'!A:A,'Prépa marge'!T1793,'[3]Correpondance  PREPA MARG'!BO:BO),""))</f>
        <v/>
      </c>
      <c r="AA1793" t="str">
        <f>IF(U1793="","",IF(U1793="CA HT REEL",SUMIF('[3]Correpondance  PREPA MARG'!A:A,'Prépa marge'!T1793,'[3]Correpondance  PREPA MARG'!AB:AB),""))</f>
        <v/>
      </c>
      <c r="AB1793" t="str">
        <f>IF(U1793="","",IF(U1793="CAMV REEL",SUMIF('[3]Correpondance  PREPA MARG'!A:A,'Prépa marge'!T1793,'[3]Correpondance  PREPA MARG'!BB:BB),""))</f>
        <v/>
      </c>
      <c r="AC1793">
        <f>IF(U1793="","",IF(U1793="démarque connue (valeur)",SUMIF('[3]Correpondance  PREPA MARG'!A:A,'Prépa marge'!T1793,'[3]Correpondance  PREPA MARG'!DO:DO),""))</f>
        <v>0</v>
      </c>
      <c r="AD1793" s="2" t="str">
        <f t="shared" si="989"/>
        <v/>
      </c>
      <c r="AF1793" t="s">
        <v>20</v>
      </c>
    </row>
    <row r="1794" spans="1:32" ht="15.75" thickBot="1">
      <c r="A1794" s="23"/>
      <c r="B1794" s="23"/>
      <c r="C1794" s="59" t="s">
        <v>30</v>
      </c>
      <c r="D1794" s="81">
        <f t="shared" ref="D1794:L1794" si="1017">IF(D1785=0,0,D1793/D1785)</f>
        <v>0</v>
      </c>
      <c r="E1794" s="81">
        <f t="shared" si="1017"/>
        <v>0</v>
      </c>
      <c r="F1794" s="81">
        <f t="shared" si="1017"/>
        <v>0</v>
      </c>
      <c r="G1794" s="81">
        <f t="shared" si="1017"/>
        <v>0</v>
      </c>
      <c r="H1794" s="81">
        <f t="shared" si="1017"/>
        <v>0</v>
      </c>
      <c r="I1794" s="81">
        <f t="shared" si="1017"/>
        <v>0</v>
      </c>
      <c r="J1794" s="81">
        <f t="shared" si="1017"/>
        <v>0</v>
      </c>
      <c r="K1794" s="81">
        <f t="shared" si="1017"/>
        <v>0</v>
      </c>
      <c r="L1794" s="81">
        <f t="shared" si="1017"/>
        <v>0</v>
      </c>
      <c r="M1794" s="81">
        <f>IF(M1785=0,0,M1793/M1785)</f>
        <v>0</v>
      </c>
      <c r="N1794" s="81">
        <f>IF(N1785=0,0,N1793/N1785)</f>
        <v>0</v>
      </c>
      <c r="O1794" s="81">
        <f>IF(O1785=0,0,O1793/O1785)</f>
        <v>0</v>
      </c>
      <c r="P1794" s="82">
        <f>IF(P1785=0,0,P1793/P1785)</f>
        <v>0</v>
      </c>
      <c r="Q1794" s="23"/>
      <c r="R1794" s="83" t="s">
        <v>20</v>
      </c>
      <c r="S1794" s="23"/>
      <c r="T1794" s="23" t="str">
        <f>IF(COUNTIF('[3]Correpondance  PREPA MARG'!A:A,'Prépa marge'!C1794)=0,IF(U1793="démarque connue (valeur)","",T1793),'Prépa marge'!C1794)</f>
        <v/>
      </c>
      <c r="U1794" s="23" t="str">
        <f t="shared" si="991"/>
        <v/>
      </c>
      <c r="V1794" t="str">
        <f>IF(U1794="","",IF(U1794="CA HT",SUMIF('[3]Correpondance  PREPA MARG'!A:A,'Prépa marge'!T1794,'[3]Correpondance  PREPA MARG'!CO:CO),""))</f>
        <v/>
      </c>
      <c r="W1794" t="str">
        <f t="shared" si="985"/>
        <v/>
      </c>
      <c r="X1794" t="str">
        <f>IF(U1794="","",IF(AND(U1794="Marge ABACO (valeur)",X1788=""),SUMIF('[3]Correpondance  PREPA MARG'!A:A,'Prépa marge'!T1794,'[3]Correpondance  PREPA MARG'!DB:DB),""))</f>
        <v/>
      </c>
      <c r="Y1794" t="str">
        <f>IF(U1794="","",IF(U1794="Frais accessoires",SUMIF('[3]Correpondance  PREPA MARG'!A:A,'Prépa marge'!T1794,'[3]Correpondance  PREPA MARG'!AO:AO),""))</f>
        <v/>
      </c>
      <c r="Z1794" t="str">
        <f>IF(U1794="","",IF(U1794="Cotisation Centrale",SUMIF('[3]Correpondance  PREPA MARG'!A:A,'Prépa marge'!T1794,'[3]Correpondance  PREPA MARG'!BO:BO),""))</f>
        <v/>
      </c>
      <c r="AA1794" t="str">
        <f>IF(U1794="","",IF(U1794="CA HT REEL",SUMIF('[3]Correpondance  PREPA MARG'!A:A,'Prépa marge'!T1794,'[3]Correpondance  PREPA MARG'!AB:AB),""))</f>
        <v/>
      </c>
      <c r="AB1794" t="str">
        <f>IF(U1794="","",IF(U1794="CAMV REEL",SUMIF('[3]Correpondance  PREPA MARG'!A:A,'Prépa marge'!T1794,'[3]Correpondance  PREPA MARG'!BB:BB),""))</f>
        <v/>
      </c>
      <c r="AC1794" t="str">
        <f>IF(U1794="","",IF(U1794="démarque connue (valeur)",SUMIF('[3]Correpondance  PREPA MARG'!A:A,'Prépa marge'!T1794,'[3]Correpondance  PREPA MARG'!DO:DO),""))</f>
        <v/>
      </c>
      <c r="AD1794" s="2" t="str">
        <f t="shared" si="989"/>
        <v/>
      </c>
      <c r="AF1794" t="s">
        <v>20</v>
      </c>
    </row>
    <row r="1795" spans="1:32" ht="15.75" thickBot="1">
      <c r="A1795" s="23"/>
      <c r="B1795" s="23"/>
      <c r="C1795" s="84" t="s">
        <v>31</v>
      </c>
      <c r="D1795" s="85"/>
      <c r="E1795" s="86"/>
      <c r="F1795" s="86"/>
      <c r="G1795" s="86"/>
      <c r="H1795" s="86"/>
      <c r="I1795" s="86"/>
      <c r="J1795" s="86"/>
      <c r="K1795" s="86"/>
      <c r="L1795" s="86"/>
      <c r="M1795" s="86"/>
      <c r="N1795" s="86"/>
      <c r="O1795" s="87"/>
      <c r="P1795" s="88">
        <f>IF(P1785&lt;&gt;0,P1796/P1785,0)</f>
        <v>0</v>
      </c>
      <c r="Q1795" s="23"/>
      <c r="R1795" s="83" t="s">
        <v>20</v>
      </c>
      <c r="S1795" s="23"/>
      <c r="T1795" s="23" t="str">
        <f>IF(COUNTIF('[3]Correpondance  PREPA MARG'!A:A,'Prépa marge'!C1795)=0,IF(U1794="démarque connue (valeur)","",T1794),'Prépa marge'!C1795)</f>
        <v/>
      </c>
      <c r="U1795" s="23" t="str">
        <f t="shared" si="991"/>
        <v/>
      </c>
      <c r="V1795" t="str">
        <f>IF(U1795="","",IF(U1795="CA HT",SUMIF('[3]Correpondance  PREPA MARG'!A:A,'Prépa marge'!T1795,'[3]Correpondance  PREPA MARG'!CO:CO),""))</f>
        <v/>
      </c>
      <c r="W1795" t="str">
        <f t="shared" si="985"/>
        <v/>
      </c>
      <c r="X1795" t="str">
        <f>IF(U1795="","",IF(AND(U1795="Marge ABACO (valeur)",X1789=""),SUMIF('[3]Correpondance  PREPA MARG'!A:A,'Prépa marge'!T1795,'[3]Correpondance  PREPA MARG'!DB:DB),""))</f>
        <v/>
      </c>
      <c r="Y1795" t="str">
        <f>IF(U1795="","",IF(U1795="Frais accessoires",SUMIF('[3]Correpondance  PREPA MARG'!A:A,'Prépa marge'!T1795,'[3]Correpondance  PREPA MARG'!AO:AO),""))</f>
        <v/>
      </c>
      <c r="Z1795" t="str">
        <f>IF(U1795="","",IF(U1795="Cotisation Centrale",SUMIF('[3]Correpondance  PREPA MARG'!A:A,'Prépa marge'!T1795,'[3]Correpondance  PREPA MARG'!BO:BO),""))</f>
        <v/>
      </c>
      <c r="AA1795" t="str">
        <f>IF(U1795="","",IF(U1795="CA HT REEL",SUMIF('[3]Correpondance  PREPA MARG'!A:A,'Prépa marge'!T1795,'[3]Correpondance  PREPA MARG'!AB:AB),""))</f>
        <v/>
      </c>
      <c r="AB1795" t="str">
        <f>IF(U1795="","",IF(U1795="CAMV REEL",SUMIF('[3]Correpondance  PREPA MARG'!A:A,'Prépa marge'!T1795,'[3]Correpondance  PREPA MARG'!BB:BB),""))</f>
        <v/>
      </c>
      <c r="AC1795" t="str">
        <f>IF(U1795="","",IF(U1795="démarque connue (valeur)",SUMIF('[3]Correpondance  PREPA MARG'!A:A,'Prépa marge'!T1795,'[3]Correpondance  PREPA MARG'!DO:DO),""))</f>
        <v/>
      </c>
      <c r="AD1795" s="2" t="str">
        <f t="shared" si="989"/>
        <v/>
      </c>
      <c r="AF1795" t="s">
        <v>20</v>
      </c>
    </row>
    <row r="1796" spans="1:32" ht="15.75" thickBot="1">
      <c r="A1796" s="23"/>
      <c r="B1796" s="23"/>
      <c r="C1796" s="89" t="s">
        <v>32</v>
      </c>
      <c r="D1796" s="47">
        <f t="shared" ref="D1796:L1796" si="1018">D1785*D1795</f>
        <v>0</v>
      </c>
      <c r="E1796" s="47">
        <f t="shared" si="1018"/>
        <v>0</v>
      </c>
      <c r="F1796" s="47">
        <f t="shared" si="1018"/>
        <v>0</v>
      </c>
      <c r="G1796" s="47">
        <f t="shared" si="1018"/>
        <v>0</v>
      </c>
      <c r="H1796" s="47">
        <f t="shared" si="1018"/>
        <v>0</v>
      </c>
      <c r="I1796" s="47">
        <f t="shared" si="1018"/>
        <v>0</v>
      </c>
      <c r="J1796" s="47">
        <f t="shared" si="1018"/>
        <v>0</v>
      </c>
      <c r="K1796" s="47">
        <f t="shared" si="1018"/>
        <v>0</v>
      </c>
      <c r="L1796" s="47">
        <f t="shared" si="1018"/>
        <v>0</v>
      </c>
      <c r="M1796" s="47">
        <f>M1785*M1795</f>
        <v>0</v>
      </c>
      <c r="N1796" s="47">
        <f>N1785*N1795</f>
        <v>0</v>
      </c>
      <c r="O1796" s="47">
        <f>O1785*O1795</f>
        <v>0</v>
      </c>
      <c r="P1796" s="90">
        <f>SUM(D1796:O1796)</f>
        <v>0</v>
      </c>
      <c r="Q1796" s="23"/>
      <c r="R1796" s="91" t="s">
        <v>20</v>
      </c>
      <c r="S1796" s="92"/>
      <c r="T1796" s="23" t="str">
        <f>IF(COUNTIF('[3]Correpondance  PREPA MARG'!A:A,'Prépa marge'!C1796)=0,IF(U1795="démarque connue (valeur)","",T1795),'Prépa marge'!C1796)</f>
        <v/>
      </c>
      <c r="U1796" s="23" t="str">
        <f t="shared" si="991"/>
        <v/>
      </c>
      <c r="V1796" t="str">
        <f>IF(U1796="","",IF(U1796="CA HT",SUMIF('[3]Correpondance  PREPA MARG'!A:A,'Prépa marge'!T1796,'[3]Correpondance  PREPA MARG'!CO:CO),""))</f>
        <v/>
      </c>
      <c r="W1796" t="str">
        <f t="shared" si="985"/>
        <v/>
      </c>
      <c r="X1796" t="str">
        <f>IF(U1796="","",IF(AND(U1796="Marge ABACO (valeur)",X1790=""),SUMIF('[3]Correpondance  PREPA MARG'!A:A,'Prépa marge'!T1796,'[3]Correpondance  PREPA MARG'!DB:DB),""))</f>
        <v/>
      </c>
      <c r="Y1796" t="str">
        <f>IF(U1796="","",IF(U1796="Frais accessoires",SUMIF('[3]Correpondance  PREPA MARG'!A:A,'Prépa marge'!T1796,'[3]Correpondance  PREPA MARG'!AO:AO),""))</f>
        <v/>
      </c>
      <c r="Z1796" t="str">
        <f>IF(U1796="","",IF(U1796="Cotisation Centrale",SUMIF('[3]Correpondance  PREPA MARG'!A:A,'Prépa marge'!T1796,'[3]Correpondance  PREPA MARG'!BO:BO),""))</f>
        <v/>
      </c>
      <c r="AA1796" t="str">
        <f>IF(U1796="","",IF(U1796="CA HT REEL",SUMIF('[3]Correpondance  PREPA MARG'!A:A,'Prépa marge'!T1796,'[3]Correpondance  PREPA MARG'!AB:AB),""))</f>
        <v/>
      </c>
      <c r="AB1796" t="str">
        <f>IF(U1796="","",IF(U1796="CAMV REEL",SUMIF('[3]Correpondance  PREPA MARG'!A:A,'Prépa marge'!T1796,'[3]Correpondance  PREPA MARG'!BB:BB),""))</f>
        <v/>
      </c>
      <c r="AC1796" t="str">
        <f>IF(U1796="","",IF(U1796="démarque connue (valeur)",SUMIF('[3]Correpondance  PREPA MARG'!A:A,'Prépa marge'!T1796,'[3]Correpondance  PREPA MARG'!DO:DO),""))</f>
        <v/>
      </c>
      <c r="AD1796" s="2" t="str">
        <f t="shared" si="989"/>
        <v/>
      </c>
      <c r="AF1796" t="s">
        <v>20</v>
      </c>
    </row>
    <row r="1797" spans="1:32" ht="15.75" thickBot="1">
      <c r="A1797" s="23"/>
      <c r="B1797" s="23"/>
      <c r="C1797" s="84" t="s">
        <v>33</v>
      </c>
      <c r="D1797" s="93"/>
      <c r="E1797" s="94"/>
      <c r="F1797" s="94"/>
      <c r="G1797" s="94"/>
      <c r="H1797" s="94"/>
      <c r="I1797" s="94"/>
      <c r="J1797" s="94"/>
      <c r="K1797" s="94"/>
      <c r="L1797" s="94"/>
      <c r="M1797" s="94"/>
      <c r="N1797" s="94"/>
      <c r="O1797" s="95"/>
      <c r="P1797" s="96">
        <f>SUM(D1797:O1797)</f>
        <v>0</v>
      </c>
      <c r="Q1797" s="23"/>
      <c r="R1797" s="91" t="s">
        <v>20</v>
      </c>
      <c r="S1797" s="92"/>
      <c r="T1797" s="23" t="str">
        <f>IF(COUNTIF('[3]Correpondance  PREPA MARG'!A:A,'Prépa marge'!C1797)=0,IF(U1796="démarque connue (valeur)","",T1796),'Prépa marge'!C1797)</f>
        <v/>
      </c>
      <c r="U1797" s="23" t="str">
        <f t="shared" si="991"/>
        <v/>
      </c>
      <c r="V1797" t="str">
        <f>IF(U1797="","",IF(U1797="CA HT",SUMIF('[3]Correpondance  PREPA MARG'!A:A,'Prépa marge'!T1797,'[3]Correpondance  PREPA MARG'!CO:CO),""))</f>
        <v/>
      </c>
      <c r="W1797" t="str">
        <f t="shared" si="985"/>
        <v/>
      </c>
      <c r="X1797" t="str">
        <f>IF(U1797="","",IF(AND(U1797="Marge ABACO (valeur)",X1791=""),SUMIF('[3]Correpondance  PREPA MARG'!A:A,'Prépa marge'!T1797,'[3]Correpondance  PREPA MARG'!DB:DB),""))</f>
        <v/>
      </c>
      <c r="Y1797" t="str">
        <f>IF(U1797="","",IF(U1797="Frais accessoires",SUMIF('[3]Correpondance  PREPA MARG'!A:A,'Prépa marge'!T1797,'[3]Correpondance  PREPA MARG'!AO:AO),""))</f>
        <v/>
      </c>
      <c r="Z1797" t="str">
        <f>IF(U1797="","",IF(U1797="Cotisation Centrale",SUMIF('[3]Correpondance  PREPA MARG'!A:A,'Prépa marge'!T1797,'[3]Correpondance  PREPA MARG'!BO:BO),""))</f>
        <v/>
      </c>
      <c r="AA1797" t="str">
        <f>IF(U1797="","",IF(U1797="CA HT REEL",SUMIF('[3]Correpondance  PREPA MARG'!A:A,'Prépa marge'!T1797,'[3]Correpondance  PREPA MARG'!AB:AB),""))</f>
        <v/>
      </c>
      <c r="AB1797" t="str">
        <f>IF(U1797="","",IF(U1797="CAMV REEL",SUMIF('[3]Correpondance  PREPA MARG'!A:A,'Prépa marge'!T1797,'[3]Correpondance  PREPA MARG'!BB:BB),""))</f>
        <v/>
      </c>
      <c r="AC1797" t="str">
        <f>IF(U1797="","",IF(U1797="démarque connue (valeur)",SUMIF('[3]Correpondance  PREPA MARG'!A:A,'Prépa marge'!T1797,'[3]Correpondance  PREPA MARG'!DO:DO),""))</f>
        <v/>
      </c>
      <c r="AD1797" s="2" t="str">
        <f t="shared" si="989"/>
        <v/>
      </c>
      <c r="AF1797" t="s">
        <v>20</v>
      </c>
    </row>
    <row r="1798" spans="1:32">
      <c r="A1798" s="23"/>
      <c r="B1798" s="23"/>
      <c r="C1798" s="59" t="s">
        <v>34</v>
      </c>
      <c r="D1798" s="81">
        <f t="shared" ref="D1798:L1798" si="1019">IF(D1785&lt;&gt;0,D1797/D1785,0)</f>
        <v>0</v>
      </c>
      <c r="E1798" s="81">
        <f t="shared" si="1019"/>
        <v>0</v>
      </c>
      <c r="F1798" s="81">
        <f t="shared" si="1019"/>
        <v>0</v>
      </c>
      <c r="G1798" s="81">
        <f t="shared" si="1019"/>
        <v>0</v>
      </c>
      <c r="H1798" s="81">
        <f t="shared" si="1019"/>
        <v>0</v>
      </c>
      <c r="I1798" s="81">
        <f t="shared" si="1019"/>
        <v>0</v>
      </c>
      <c r="J1798" s="81">
        <f t="shared" si="1019"/>
        <v>0</v>
      </c>
      <c r="K1798" s="81">
        <f t="shared" si="1019"/>
        <v>0</v>
      </c>
      <c r="L1798" s="81">
        <f t="shared" si="1019"/>
        <v>0</v>
      </c>
      <c r="M1798" s="81">
        <f>IF(M1785&lt;&gt;0,M1797/M1785,0)</f>
        <v>0</v>
      </c>
      <c r="N1798" s="81">
        <f>IF(N1785&lt;&gt;0,N1797/N1785,0)</f>
        <v>0</v>
      </c>
      <c r="O1798" s="81">
        <f>IF(O1785&lt;&gt;0,O1797/O1785,0)</f>
        <v>0</v>
      </c>
      <c r="P1798" s="82">
        <f>IF(P1785&lt;&gt;0,P1797/P1785,0)</f>
        <v>0</v>
      </c>
      <c r="Q1798" s="23"/>
      <c r="R1798" s="83" t="s">
        <v>20</v>
      </c>
      <c r="S1798" s="97"/>
      <c r="T1798" s="23" t="str">
        <f>IF(COUNTIF('[3]Correpondance  PREPA MARG'!A:A,'Prépa marge'!C1798)=0,IF(U1797="démarque connue (valeur)","",T1797),'Prépa marge'!C1798)</f>
        <v/>
      </c>
      <c r="U1798" s="23" t="str">
        <f t="shared" si="991"/>
        <v/>
      </c>
      <c r="V1798" t="str">
        <f>IF(U1798="","",IF(U1798="CA HT",SUMIF('[3]Correpondance  PREPA MARG'!A:A,'Prépa marge'!T1798,'[3]Correpondance  PREPA MARG'!CO:CO),""))</f>
        <v/>
      </c>
      <c r="W1798" t="str">
        <f t="shared" si="985"/>
        <v/>
      </c>
      <c r="X1798" t="str">
        <f>IF(U1798="","",IF(AND(U1798="Marge ABACO (valeur)",X1792=""),SUMIF('[3]Correpondance  PREPA MARG'!A:A,'Prépa marge'!T1798,'[3]Correpondance  PREPA MARG'!DB:DB),""))</f>
        <v/>
      </c>
      <c r="Y1798" t="str">
        <f>IF(U1798="","",IF(U1798="Frais accessoires",SUMIF('[3]Correpondance  PREPA MARG'!A:A,'Prépa marge'!T1798,'[3]Correpondance  PREPA MARG'!AO:AO),""))</f>
        <v/>
      </c>
      <c r="Z1798" t="str">
        <f>IF(U1798="","",IF(U1798="Cotisation Centrale",SUMIF('[3]Correpondance  PREPA MARG'!A:A,'Prépa marge'!T1798,'[3]Correpondance  PREPA MARG'!BO:BO),""))</f>
        <v/>
      </c>
      <c r="AA1798" t="str">
        <f>IF(U1798="","",IF(U1798="CA HT REEL",SUMIF('[3]Correpondance  PREPA MARG'!A:A,'Prépa marge'!T1798,'[3]Correpondance  PREPA MARG'!AB:AB),""))</f>
        <v/>
      </c>
      <c r="AB1798" t="str">
        <f>IF(U1798="","",IF(U1798="CAMV REEL",SUMIF('[3]Correpondance  PREPA MARG'!A:A,'Prépa marge'!T1798,'[3]Correpondance  PREPA MARG'!BB:BB),""))</f>
        <v/>
      </c>
      <c r="AC1798" t="str">
        <f>IF(U1798="","",IF(U1798="démarque connue (valeur)",SUMIF('[3]Correpondance  PREPA MARG'!A:A,'Prépa marge'!T1798,'[3]Correpondance  PREPA MARG'!DO:DO),""))</f>
        <v/>
      </c>
      <c r="AD1798" s="2" t="str">
        <f t="shared" si="989"/>
        <v/>
      </c>
      <c r="AF1798" t="s">
        <v>20</v>
      </c>
    </row>
    <row r="1799" spans="1:32">
      <c r="A1799" s="23"/>
      <c r="B1799" s="23"/>
      <c r="C1799" s="59" t="s">
        <v>35</v>
      </c>
      <c r="D1799" s="98">
        <f>D1773-D1785</f>
        <v>0</v>
      </c>
      <c r="E1799" s="98">
        <f>E1773-E1785</f>
        <v>0</v>
      </c>
      <c r="F1799" s="98">
        <f>F1773-F1785</f>
        <v>0</v>
      </c>
      <c r="G1799" s="98">
        <f t="shared" ref="G1799:L1799" si="1020">G1773-G1785</f>
        <v>0</v>
      </c>
      <c r="H1799" s="98">
        <f t="shared" si="1020"/>
        <v>0</v>
      </c>
      <c r="I1799" s="98">
        <f t="shared" si="1020"/>
        <v>0</v>
      </c>
      <c r="J1799" s="98">
        <f t="shared" si="1020"/>
        <v>0</v>
      </c>
      <c r="K1799" s="98">
        <f t="shared" si="1020"/>
        <v>0</v>
      </c>
      <c r="L1799" s="98">
        <f t="shared" si="1020"/>
        <v>0</v>
      </c>
      <c r="M1799" s="98">
        <f>M1773-M1785</f>
        <v>0</v>
      </c>
      <c r="N1799" s="98">
        <f>N1773-N1785</f>
        <v>0</v>
      </c>
      <c r="O1799" s="98">
        <f>O1773-O1785</f>
        <v>0</v>
      </c>
      <c r="P1799" s="74">
        <f>SUM(D1799:O1799)</f>
        <v>0</v>
      </c>
      <c r="Q1799" s="23"/>
      <c r="R1799" s="57" t="s">
        <v>20</v>
      </c>
      <c r="S1799" s="92"/>
      <c r="T1799" s="23" t="str">
        <f>IF(COUNTIF('[3]Correpondance  PREPA MARG'!A:A,'Prépa marge'!C1799)=0,IF(U1798="démarque connue (valeur)","",T1798),'Prépa marge'!C1799)</f>
        <v/>
      </c>
      <c r="U1799" s="23" t="str">
        <f t="shared" si="991"/>
        <v/>
      </c>
      <c r="V1799" t="str">
        <f>IF(U1799="","",IF(U1799="CA HT",SUMIF('[3]Correpondance  PREPA MARG'!A:A,'Prépa marge'!T1799,'[3]Correpondance  PREPA MARG'!CO:CO),""))</f>
        <v/>
      </c>
      <c r="W1799" t="str">
        <f t="shared" ref="W1799:W1862" si="1021">IF(AND(V1798&lt;&gt;"",X1800&lt;&gt;""),V1798-X1800,"")</f>
        <v/>
      </c>
      <c r="X1799" t="str">
        <f>IF(U1799="","",IF(AND(U1799="Marge ABACO (valeur)",X1793=""),SUMIF('[3]Correpondance  PREPA MARG'!A:A,'Prépa marge'!T1799,'[3]Correpondance  PREPA MARG'!DB:DB),""))</f>
        <v/>
      </c>
      <c r="Y1799" t="str">
        <f>IF(U1799="","",IF(U1799="Frais accessoires",SUMIF('[3]Correpondance  PREPA MARG'!A:A,'Prépa marge'!T1799,'[3]Correpondance  PREPA MARG'!AO:AO),""))</f>
        <v/>
      </c>
      <c r="Z1799" t="str">
        <f>IF(U1799="","",IF(U1799="Cotisation Centrale",SUMIF('[3]Correpondance  PREPA MARG'!A:A,'Prépa marge'!T1799,'[3]Correpondance  PREPA MARG'!BO:BO),""))</f>
        <v/>
      </c>
      <c r="AA1799" t="str">
        <f>IF(U1799="","",IF(U1799="CA HT REEL",SUMIF('[3]Correpondance  PREPA MARG'!A:A,'Prépa marge'!T1799,'[3]Correpondance  PREPA MARG'!AB:AB),""))</f>
        <v/>
      </c>
      <c r="AB1799" t="str">
        <f>IF(U1799="","",IF(U1799="CAMV REEL",SUMIF('[3]Correpondance  PREPA MARG'!A:A,'Prépa marge'!T1799,'[3]Correpondance  PREPA MARG'!BB:BB),""))</f>
        <v/>
      </c>
      <c r="AC1799" t="str">
        <f>IF(U1799="","",IF(U1799="démarque connue (valeur)",SUMIF('[3]Correpondance  PREPA MARG'!A:A,'Prépa marge'!T1799,'[3]Correpondance  PREPA MARG'!DO:DO),""))</f>
        <v/>
      </c>
      <c r="AD1799" s="2" t="str">
        <f t="shared" si="989"/>
        <v/>
      </c>
      <c r="AF1799" t="s">
        <v>20</v>
      </c>
    </row>
    <row r="1800" spans="1:32">
      <c r="A1800" s="23"/>
      <c r="B1800" s="23"/>
      <c r="C1800" s="59" t="s">
        <v>22</v>
      </c>
      <c r="D1800" s="99">
        <f t="shared" ref="D1800:L1800" si="1022">IF(D1785&lt;&gt;0,D1799/D1785,0)</f>
        <v>0</v>
      </c>
      <c r="E1800" s="99">
        <f t="shared" si="1022"/>
        <v>0</v>
      </c>
      <c r="F1800" s="99">
        <f t="shared" si="1022"/>
        <v>0</v>
      </c>
      <c r="G1800" s="99">
        <f t="shared" si="1022"/>
        <v>0</v>
      </c>
      <c r="H1800" s="99">
        <f t="shared" si="1022"/>
        <v>0</v>
      </c>
      <c r="I1800" s="99">
        <f t="shared" si="1022"/>
        <v>0</v>
      </c>
      <c r="J1800" s="99">
        <f t="shared" si="1022"/>
        <v>0</v>
      </c>
      <c r="K1800" s="99">
        <f t="shared" si="1022"/>
        <v>0</v>
      </c>
      <c r="L1800" s="99">
        <f t="shared" si="1022"/>
        <v>0</v>
      </c>
      <c r="M1800" s="99">
        <f>IF(M1785&lt;&gt;0,M1799/M1785,0)</f>
        <v>0</v>
      </c>
      <c r="N1800" s="99">
        <f>IF(N1785&lt;&gt;0,N1799/N1785,0)</f>
        <v>0</v>
      </c>
      <c r="O1800" s="99">
        <f>IF(O1785&lt;&gt;0,O1799/O1785,0)</f>
        <v>0</v>
      </c>
      <c r="P1800" s="61">
        <f>IF(P1785&lt;&gt;0,P1799/P1785,0)</f>
        <v>0</v>
      </c>
      <c r="Q1800" s="23"/>
      <c r="R1800" s="62" t="s">
        <v>20</v>
      </c>
      <c r="S1800" s="92"/>
      <c r="T1800" s="23" t="str">
        <f>IF(COUNTIF('[3]Correpondance  PREPA MARG'!A:A,'Prépa marge'!C1800)=0,IF(U1799="démarque connue (valeur)","",T1799),'Prépa marge'!C1800)</f>
        <v/>
      </c>
      <c r="U1800" s="23" t="str">
        <f t="shared" si="991"/>
        <v/>
      </c>
      <c r="V1800" t="str">
        <f>IF(U1800="","",IF(U1800="CA HT",SUMIF('[3]Correpondance  PREPA MARG'!A:A,'Prépa marge'!T1800,'[3]Correpondance  PREPA MARG'!CO:CO),""))</f>
        <v/>
      </c>
      <c r="W1800" t="str">
        <f t="shared" si="1021"/>
        <v/>
      </c>
      <c r="X1800" t="str">
        <f>IF(U1800="","",IF(AND(U1800="Marge ABACO (valeur)",X1794=""),SUMIF('[3]Correpondance  PREPA MARG'!A:A,'Prépa marge'!T1800,'[3]Correpondance  PREPA MARG'!DB:DB),""))</f>
        <v/>
      </c>
      <c r="Y1800" t="str">
        <f>IF(U1800="","",IF(U1800="Frais accessoires",SUMIF('[3]Correpondance  PREPA MARG'!A:A,'Prépa marge'!T1800,'[3]Correpondance  PREPA MARG'!AO:AO),""))</f>
        <v/>
      </c>
      <c r="Z1800" t="str">
        <f>IF(U1800="","",IF(U1800="Cotisation Centrale",SUMIF('[3]Correpondance  PREPA MARG'!A:A,'Prépa marge'!T1800,'[3]Correpondance  PREPA MARG'!BO:BO),""))</f>
        <v/>
      </c>
      <c r="AA1800" t="str">
        <f>IF(U1800="","",IF(U1800="CA HT REEL",SUMIF('[3]Correpondance  PREPA MARG'!A:A,'Prépa marge'!T1800,'[3]Correpondance  PREPA MARG'!AB:AB),""))</f>
        <v/>
      </c>
      <c r="AB1800" t="str">
        <f>IF(U1800="","",IF(U1800="CAMV REEL",SUMIF('[3]Correpondance  PREPA MARG'!A:A,'Prépa marge'!T1800,'[3]Correpondance  PREPA MARG'!BB:BB),""))</f>
        <v/>
      </c>
      <c r="AC1800" t="str">
        <f>IF(U1800="","",IF(U1800="démarque connue (valeur)",SUMIF('[3]Correpondance  PREPA MARG'!A:A,'Prépa marge'!T1800,'[3]Correpondance  PREPA MARG'!DO:DO),""))</f>
        <v/>
      </c>
      <c r="AD1800" s="2" t="str">
        <f t="shared" si="989"/>
        <v/>
      </c>
      <c r="AF1800" t="s">
        <v>20</v>
      </c>
    </row>
    <row r="1801" spans="1:32">
      <c r="A1801" s="23"/>
      <c r="B1801" s="23"/>
      <c r="C1801" s="100" t="s">
        <v>36</v>
      </c>
      <c r="D1801" s="47">
        <f t="shared" ref="D1801:L1801" si="1023">D1781-D1793-D1796-D1797-D1799</f>
        <v>0</v>
      </c>
      <c r="E1801" s="47">
        <f t="shared" si="1023"/>
        <v>0</v>
      </c>
      <c r="F1801" s="47">
        <f t="shared" si="1023"/>
        <v>0</v>
      </c>
      <c r="G1801" s="47">
        <f t="shared" si="1023"/>
        <v>0</v>
      </c>
      <c r="H1801" s="47">
        <f t="shared" si="1023"/>
        <v>0</v>
      </c>
      <c r="I1801" s="47">
        <f t="shared" si="1023"/>
        <v>0</v>
      </c>
      <c r="J1801" s="47">
        <f t="shared" si="1023"/>
        <v>0</v>
      </c>
      <c r="K1801" s="47">
        <f t="shared" si="1023"/>
        <v>0</v>
      </c>
      <c r="L1801" s="47">
        <f t="shared" si="1023"/>
        <v>0</v>
      </c>
      <c r="M1801" s="47">
        <f>M1781-M1793-M1796-M1797-M1799</f>
        <v>0</v>
      </c>
      <c r="N1801" s="47">
        <f>N1781-N1793-N1796-N1797-N1799</f>
        <v>0</v>
      </c>
      <c r="O1801" s="47">
        <f>O1781-O1793-O1796-O1797-O1799</f>
        <v>0</v>
      </c>
      <c r="P1801" s="101">
        <f>SUM(D1801:O1801)</f>
        <v>0</v>
      </c>
      <c r="Q1801" s="23"/>
      <c r="R1801" s="102" t="s">
        <v>20</v>
      </c>
      <c r="S1801" s="92"/>
      <c r="T1801" s="23" t="str">
        <f>IF(COUNTIF('[3]Correpondance  PREPA MARG'!A:A,'Prépa marge'!C1801)=0,IF(U1800="démarque connue (valeur)","",T1800),'Prépa marge'!C1801)</f>
        <v/>
      </c>
      <c r="U1801" s="23" t="str">
        <f t="shared" si="991"/>
        <v/>
      </c>
      <c r="V1801" t="str">
        <f>IF(U1801="","",IF(U1801="CA HT",SUMIF('[3]Correpondance  PREPA MARG'!A:A,'Prépa marge'!T1801,'[3]Correpondance  PREPA MARG'!CO:CO),""))</f>
        <v/>
      </c>
      <c r="W1801" t="str">
        <f t="shared" si="1021"/>
        <v/>
      </c>
      <c r="X1801" t="str">
        <f>IF(U1801="","",IF(AND(U1801="Marge ABACO (valeur)",X1795=""),SUMIF('[3]Correpondance  PREPA MARG'!A:A,'Prépa marge'!T1801,'[3]Correpondance  PREPA MARG'!DB:DB),""))</f>
        <v/>
      </c>
      <c r="Y1801" t="str">
        <f>IF(U1801="","",IF(U1801="Frais accessoires",SUMIF('[3]Correpondance  PREPA MARG'!A:A,'Prépa marge'!T1801,'[3]Correpondance  PREPA MARG'!AO:AO),""))</f>
        <v/>
      </c>
      <c r="Z1801" t="str">
        <f>IF(U1801="","",IF(U1801="Cotisation Centrale",SUMIF('[3]Correpondance  PREPA MARG'!A:A,'Prépa marge'!T1801,'[3]Correpondance  PREPA MARG'!BO:BO),""))</f>
        <v/>
      </c>
      <c r="AA1801" t="str">
        <f>IF(U1801="","",IF(U1801="CA HT REEL",SUMIF('[3]Correpondance  PREPA MARG'!A:A,'Prépa marge'!T1801,'[3]Correpondance  PREPA MARG'!AB:AB),""))</f>
        <v/>
      </c>
      <c r="AB1801" t="str">
        <f>IF(U1801="","",IF(U1801="CAMV REEL",SUMIF('[3]Correpondance  PREPA MARG'!A:A,'Prépa marge'!T1801,'[3]Correpondance  PREPA MARG'!BB:BB),""))</f>
        <v/>
      </c>
      <c r="AC1801" t="str">
        <f>IF(U1801="","",IF(U1801="démarque connue (valeur)",SUMIF('[3]Correpondance  PREPA MARG'!A:A,'Prépa marge'!T1801,'[3]Correpondance  PREPA MARG'!DO:DO),""))</f>
        <v/>
      </c>
      <c r="AD1801" s="2" t="str">
        <f t="shared" si="989"/>
        <v/>
      </c>
      <c r="AF1801" t="s">
        <v>20</v>
      </c>
    </row>
    <row r="1802" spans="1:32">
      <c r="A1802" s="23"/>
      <c r="B1802" s="23"/>
      <c r="C1802" s="50" t="s">
        <v>37</v>
      </c>
      <c r="D1802" s="67">
        <f t="shared" ref="D1802:L1802" si="1024">D1794+D1795+D1798+D1800</f>
        <v>0</v>
      </c>
      <c r="E1802" s="67">
        <f t="shared" si="1024"/>
        <v>0</v>
      </c>
      <c r="F1802" s="67">
        <f t="shared" si="1024"/>
        <v>0</v>
      </c>
      <c r="G1802" s="67">
        <f t="shared" si="1024"/>
        <v>0</v>
      </c>
      <c r="H1802" s="67">
        <f t="shared" si="1024"/>
        <v>0</v>
      </c>
      <c r="I1802" s="67">
        <f t="shared" si="1024"/>
        <v>0</v>
      </c>
      <c r="J1802" s="67">
        <f t="shared" si="1024"/>
        <v>0</v>
      </c>
      <c r="K1802" s="67">
        <f t="shared" si="1024"/>
        <v>0</v>
      </c>
      <c r="L1802" s="67">
        <f t="shared" si="1024"/>
        <v>0</v>
      </c>
      <c r="M1802" s="67">
        <f>M1794+M1795+M1798+M1800</f>
        <v>0</v>
      </c>
      <c r="N1802" s="67">
        <f>N1794+N1795+N1798+N1800</f>
        <v>0</v>
      </c>
      <c r="O1802" s="67">
        <f>O1794+O1795+O1798+O1800</f>
        <v>0</v>
      </c>
      <c r="P1802" s="67">
        <f>P1794+P1795+P1798+P1800</f>
        <v>0</v>
      </c>
      <c r="Q1802" s="23"/>
      <c r="R1802" s="68" t="s">
        <v>20</v>
      </c>
      <c r="S1802" s="92"/>
      <c r="T1802" s="23" t="str">
        <f>IF(COUNTIF('[3]Correpondance  PREPA MARG'!A:A,'Prépa marge'!C1802)=0,IF(U1801="démarque connue (valeur)","",T1801),'Prépa marge'!C1802)</f>
        <v/>
      </c>
      <c r="U1802" s="23" t="str">
        <f t="shared" si="991"/>
        <v/>
      </c>
      <c r="V1802" t="str">
        <f>IF(U1802="","",IF(U1802="CA HT",SUMIF('[3]Correpondance  PREPA MARG'!A:A,'Prépa marge'!T1802,'[3]Correpondance  PREPA MARG'!CO:CO),""))</f>
        <v/>
      </c>
      <c r="W1802" t="str">
        <f t="shared" si="1021"/>
        <v/>
      </c>
      <c r="X1802" t="str">
        <f>IF(U1802="","",IF(AND(U1802="Marge ABACO (valeur)",X1796=""),SUMIF('[3]Correpondance  PREPA MARG'!A:A,'Prépa marge'!T1802,'[3]Correpondance  PREPA MARG'!DB:DB),""))</f>
        <v/>
      </c>
      <c r="Y1802" t="str">
        <f>IF(U1802="","",IF(U1802="Frais accessoires",SUMIF('[3]Correpondance  PREPA MARG'!A:A,'Prépa marge'!T1802,'[3]Correpondance  PREPA MARG'!AO:AO),""))</f>
        <v/>
      </c>
      <c r="Z1802" t="str">
        <f>IF(U1802="","",IF(U1802="Cotisation Centrale",SUMIF('[3]Correpondance  PREPA MARG'!A:A,'Prépa marge'!T1802,'[3]Correpondance  PREPA MARG'!BO:BO),""))</f>
        <v/>
      </c>
      <c r="AA1802" t="str">
        <f>IF(U1802="","",IF(U1802="CA HT REEL",SUMIF('[3]Correpondance  PREPA MARG'!A:A,'Prépa marge'!T1802,'[3]Correpondance  PREPA MARG'!AB:AB),""))</f>
        <v/>
      </c>
      <c r="AB1802" t="str">
        <f>IF(U1802="","",IF(U1802="CAMV REEL",SUMIF('[3]Correpondance  PREPA MARG'!A:A,'Prépa marge'!T1802,'[3]Correpondance  PREPA MARG'!BB:BB),""))</f>
        <v/>
      </c>
      <c r="AC1802" t="str">
        <f>IF(U1802="","",IF(U1802="démarque connue (valeur)",SUMIF('[3]Correpondance  PREPA MARG'!A:A,'Prépa marge'!T1802,'[3]Correpondance  PREPA MARG'!DO:DO),""))</f>
        <v/>
      </c>
      <c r="AD1802" s="2" t="str">
        <f t="shared" si="989"/>
        <v/>
      </c>
      <c r="AF1802" t="s">
        <v>20</v>
      </c>
    </row>
    <row r="1803" spans="1:32">
      <c r="A1803" s="23"/>
      <c r="B1803" s="23"/>
      <c r="C1803" s="50" t="s">
        <v>38</v>
      </c>
      <c r="D1803" s="103">
        <f t="shared" ref="D1803:L1803" si="1025">D1793+D1796+D1797+D1799</f>
        <v>0</v>
      </c>
      <c r="E1803" s="103">
        <f t="shared" si="1025"/>
        <v>0</v>
      </c>
      <c r="F1803" s="103">
        <f t="shared" si="1025"/>
        <v>0</v>
      </c>
      <c r="G1803" s="103">
        <f t="shared" si="1025"/>
        <v>0</v>
      </c>
      <c r="H1803" s="103">
        <f t="shared" si="1025"/>
        <v>0</v>
      </c>
      <c r="I1803" s="103">
        <f t="shared" si="1025"/>
        <v>0</v>
      </c>
      <c r="J1803" s="103">
        <f t="shared" si="1025"/>
        <v>0</v>
      </c>
      <c r="K1803" s="103">
        <f t="shared" si="1025"/>
        <v>0</v>
      </c>
      <c r="L1803" s="103">
        <f t="shared" si="1025"/>
        <v>0</v>
      </c>
      <c r="M1803" s="103">
        <f>M1793+M1796+M1797+M1799</f>
        <v>0</v>
      </c>
      <c r="N1803" s="103">
        <f>N1793+N1796+N1797+N1799</f>
        <v>0</v>
      </c>
      <c r="O1803" s="103">
        <f>O1793+O1796+O1797+O1799</f>
        <v>0</v>
      </c>
      <c r="P1803" s="103">
        <f>P1793+P1796+P1797+P1799</f>
        <v>0</v>
      </c>
      <c r="Q1803" s="23"/>
      <c r="R1803" s="104" t="s">
        <v>20</v>
      </c>
      <c r="S1803" s="92"/>
      <c r="T1803" s="23" t="str">
        <f>IF(COUNTIF('[3]Correpondance  PREPA MARG'!A:A,'Prépa marge'!C1803)=0,IF(U1802="démarque connue (valeur)","",T1802),'Prépa marge'!C1803)</f>
        <v/>
      </c>
      <c r="U1803" s="23" t="str">
        <f t="shared" si="991"/>
        <v/>
      </c>
      <c r="V1803" t="str">
        <f>IF(U1803="","",IF(U1803="CA HT",SUMIF('[3]Correpondance  PREPA MARG'!A:A,'Prépa marge'!T1803,'[3]Correpondance  PREPA MARG'!CO:CO),""))</f>
        <v/>
      </c>
      <c r="W1803" t="str">
        <f t="shared" si="1021"/>
        <v/>
      </c>
      <c r="X1803" t="str">
        <f>IF(U1803="","",IF(AND(U1803="Marge ABACO (valeur)",X1797=""),SUMIF('[3]Correpondance  PREPA MARG'!A:A,'Prépa marge'!T1803,'[3]Correpondance  PREPA MARG'!DB:DB),""))</f>
        <v/>
      </c>
      <c r="Y1803" t="str">
        <f>IF(U1803="","",IF(U1803="Frais accessoires",SUMIF('[3]Correpondance  PREPA MARG'!A:A,'Prépa marge'!T1803,'[3]Correpondance  PREPA MARG'!AO:AO),""))</f>
        <v/>
      </c>
      <c r="Z1803" t="str">
        <f>IF(U1803="","",IF(U1803="Cotisation Centrale",SUMIF('[3]Correpondance  PREPA MARG'!A:A,'Prépa marge'!T1803,'[3]Correpondance  PREPA MARG'!BO:BO),""))</f>
        <v/>
      </c>
      <c r="AA1803" t="str">
        <f>IF(U1803="","",IF(U1803="CA HT REEL",SUMIF('[3]Correpondance  PREPA MARG'!A:A,'Prépa marge'!T1803,'[3]Correpondance  PREPA MARG'!AB:AB),""))</f>
        <v/>
      </c>
      <c r="AB1803" t="str">
        <f>IF(U1803="","",IF(U1803="CAMV REEL",SUMIF('[3]Correpondance  PREPA MARG'!A:A,'Prépa marge'!T1803,'[3]Correpondance  PREPA MARG'!BB:BB),""))</f>
        <v/>
      </c>
      <c r="AC1803" t="str">
        <f>IF(U1803="","",IF(U1803="démarque connue (valeur)",SUMIF('[3]Correpondance  PREPA MARG'!A:A,'Prépa marge'!T1803,'[3]Correpondance  PREPA MARG'!DO:DO),""))</f>
        <v/>
      </c>
      <c r="AD1803" s="2" t="str">
        <f t="shared" ref="AD1803:AD1866" si="1026">IF(SUM(V1803:AC1803)=0,"",IF(U1803="Marge ABACO (valeur)","",SUM(V1803:AC1803)-P1803))</f>
        <v/>
      </c>
      <c r="AF1803" t="s">
        <v>20</v>
      </c>
    </row>
    <row r="1804" spans="1:32">
      <c r="A1804" s="23"/>
      <c r="B1804" s="23"/>
      <c r="C1804" s="23"/>
      <c r="D1804" s="23"/>
      <c r="E1804" s="23"/>
      <c r="F1804" s="23"/>
      <c r="G1804" s="23"/>
      <c r="H1804" s="23"/>
      <c r="I1804" s="23"/>
      <c r="J1804" s="23"/>
      <c r="K1804" s="23"/>
      <c r="L1804" s="23"/>
      <c r="M1804" s="23"/>
      <c r="N1804" s="23"/>
      <c r="O1804" s="23"/>
      <c r="P1804" s="23"/>
      <c r="Q1804" s="23"/>
      <c r="R1804" s="29" t="s">
        <v>20</v>
      </c>
      <c r="S1804" s="23"/>
      <c r="T1804" s="23" t="str">
        <f>IF(COUNTIF('[3]Correpondance  PREPA MARG'!A:A,'Prépa marge'!C1804)=0,IF(U1803="démarque connue (valeur)","",T1803),'Prépa marge'!C1804)</f>
        <v/>
      </c>
      <c r="U1804" s="23" t="str">
        <f t="shared" ref="U1804:U1867" si="1027">IF(OR(C1804="CA HT",C1804="PRMV ABACO",C1804="Frais accessoires",C1804="Cotisation Centrale",C1804="CA HT REEL",C1804="CAMV REEL",C1804="démarque connue (valeur)",C1804="Marge ABACO (valeur)"),C1804,"")</f>
        <v/>
      </c>
      <c r="V1804" t="str">
        <f>IF(U1804="","",IF(U1804="CA HT",SUMIF('[3]Correpondance  PREPA MARG'!A:A,'Prépa marge'!T1804,'[3]Correpondance  PREPA MARG'!CO:CO),""))</f>
        <v/>
      </c>
      <c r="W1804" t="str">
        <f t="shared" si="1021"/>
        <v/>
      </c>
      <c r="X1804" t="str">
        <f>IF(U1804="","",IF(AND(U1804="Marge ABACO (valeur)",X1798=""),SUMIF('[3]Correpondance  PREPA MARG'!A:A,'Prépa marge'!T1804,'[3]Correpondance  PREPA MARG'!DB:DB),""))</f>
        <v/>
      </c>
      <c r="Y1804" t="str">
        <f>IF(U1804="","",IF(U1804="Frais accessoires",SUMIF('[3]Correpondance  PREPA MARG'!A:A,'Prépa marge'!T1804,'[3]Correpondance  PREPA MARG'!AO:AO),""))</f>
        <v/>
      </c>
      <c r="Z1804" t="str">
        <f>IF(U1804="","",IF(U1804="Cotisation Centrale",SUMIF('[3]Correpondance  PREPA MARG'!A:A,'Prépa marge'!T1804,'[3]Correpondance  PREPA MARG'!BO:BO),""))</f>
        <v/>
      </c>
      <c r="AA1804" t="str">
        <f>IF(U1804="","",IF(U1804="CA HT REEL",SUMIF('[3]Correpondance  PREPA MARG'!A:A,'Prépa marge'!T1804,'[3]Correpondance  PREPA MARG'!AB:AB),""))</f>
        <v/>
      </c>
      <c r="AB1804" t="str">
        <f>IF(U1804="","",IF(U1804="CAMV REEL",SUMIF('[3]Correpondance  PREPA MARG'!A:A,'Prépa marge'!T1804,'[3]Correpondance  PREPA MARG'!BB:BB),""))</f>
        <v/>
      </c>
      <c r="AC1804" t="str">
        <f>IF(U1804="","",IF(U1804="démarque connue (valeur)",SUMIF('[3]Correpondance  PREPA MARG'!A:A,'Prépa marge'!T1804,'[3]Correpondance  PREPA MARG'!DO:DO),""))</f>
        <v/>
      </c>
      <c r="AD1804" s="2" t="str">
        <f t="shared" si="1026"/>
        <v/>
      </c>
      <c r="AF1804" t="s">
        <v>20</v>
      </c>
    </row>
    <row r="1805" spans="1:32">
      <c r="A1805" s="23"/>
      <c r="B1805" s="23"/>
      <c r="C1805" s="30" t="s">
        <v>39</v>
      </c>
      <c r="D1805" s="105"/>
      <c r="E1805" s="105"/>
      <c r="F1805" s="105"/>
      <c r="G1805" s="105"/>
      <c r="H1805" s="105"/>
      <c r="I1805" s="105"/>
      <c r="J1805" s="105"/>
      <c r="K1805" s="105"/>
      <c r="L1805" s="105"/>
      <c r="M1805" s="105"/>
      <c r="N1805" s="105"/>
      <c r="O1805" s="105"/>
      <c r="P1805" s="32"/>
      <c r="Q1805" s="23"/>
      <c r="R1805" s="33" t="s">
        <v>20</v>
      </c>
      <c r="S1805" s="92"/>
      <c r="T1805" s="23" t="str">
        <f>IF(COUNTIF('[3]Correpondance  PREPA MARG'!A:A,'Prépa marge'!C1805)=0,IF(U1804="démarque connue (valeur)","",T1804),'Prépa marge'!C1805)</f>
        <v/>
      </c>
      <c r="U1805" s="23" t="str">
        <f t="shared" si="1027"/>
        <v/>
      </c>
      <c r="V1805" t="str">
        <f>IF(U1805="","",IF(U1805="CA HT",SUMIF('[3]Correpondance  PREPA MARG'!A:A,'Prépa marge'!T1805,'[3]Correpondance  PREPA MARG'!CO:CO),""))</f>
        <v/>
      </c>
      <c r="W1805" t="str">
        <f t="shared" si="1021"/>
        <v/>
      </c>
      <c r="X1805" t="str">
        <f>IF(U1805="","",IF(AND(U1805="Marge ABACO (valeur)",X1799=""),SUMIF('[3]Correpondance  PREPA MARG'!A:A,'Prépa marge'!T1805,'[3]Correpondance  PREPA MARG'!DB:DB),""))</f>
        <v/>
      </c>
      <c r="Y1805" t="str">
        <f>IF(U1805="","",IF(U1805="Frais accessoires",SUMIF('[3]Correpondance  PREPA MARG'!A:A,'Prépa marge'!T1805,'[3]Correpondance  PREPA MARG'!AO:AO),""))</f>
        <v/>
      </c>
      <c r="Z1805" t="str">
        <f>IF(U1805="","",IF(U1805="Cotisation Centrale",SUMIF('[3]Correpondance  PREPA MARG'!A:A,'Prépa marge'!T1805,'[3]Correpondance  PREPA MARG'!BO:BO),""))</f>
        <v/>
      </c>
      <c r="AA1805" t="str">
        <f>IF(U1805="","",IF(U1805="CA HT REEL",SUMIF('[3]Correpondance  PREPA MARG'!A:A,'Prépa marge'!T1805,'[3]Correpondance  PREPA MARG'!AB:AB),""))</f>
        <v/>
      </c>
      <c r="AB1805" t="str">
        <f>IF(U1805="","",IF(U1805="CAMV REEL",SUMIF('[3]Correpondance  PREPA MARG'!A:A,'Prépa marge'!T1805,'[3]Correpondance  PREPA MARG'!BB:BB),""))</f>
        <v/>
      </c>
      <c r="AC1805" t="str">
        <f>IF(U1805="","",IF(U1805="démarque connue (valeur)",SUMIF('[3]Correpondance  PREPA MARG'!A:A,'Prépa marge'!T1805,'[3]Correpondance  PREPA MARG'!DO:DO),""))</f>
        <v/>
      </c>
      <c r="AD1805" s="2" t="str">
        <f t="shared" si="1026"/>
        <v/>
      </c>
      <c r="AF1805" t="s">
        <v>20</v>
      </c>
    </row>
    <row r="1806" spans="1:32">
      <c r="A1806" s="23"/>
      <c r="B1806" s="23"/>
      <c r="C1806" s="106" t="s">
        <v>40</v>
      </c>
      <c r="D1806" s="107">
        <f t="shared" ref="D1806:L1806" si="1028">IF(D1785&lt;&gt;0,D1801/D1785,0)</f>
        <v>0</v>
      </c>
      <c r="E1806" s="107">
        <f t="shared" si="1028"/>
        <v>0</v>
      </c>
      <c r="F1806" s="107">
        <f t="shared" si="1028"/>
        <v>0</v>
      </c>
      <c r="G1806" s="107">
        <f t="shared" si="1028"/>
        <v>0</v>
      </c>
      <c r="H1806" s="107">
        <f t="shared" si="1028"/>
        <v>0</v>
      </c>
      <c r="I1806" s="107">
        <f t="shared" si="1028"/>
        <v>0</v>
      </c>
      <c r="J1806" s="107">
        <f t="shared" si="1028"/>
        <v>0</v>
      </c>
      <c r="K1806" s="107">
        <f t="shared" si="1028"/>
        <v>0</v>
      </c>
      <c r="L1806" s="107">
        <f t="shared" si="1028"/>
        <v>0</v>
      </c>
      <c r="M1806" s="107">
        <f>IF(M1785&lt;&gt;0,M1801/M1785,0)</f>
        <v>0</v>
      </c>
      <c r="N1806" s="107">
        <f>IF(N1785&lt;&gt;0,N1801/N1785,0)</f>
        <v>0</v>
      </c>
      <c r="O1806" s="107">
        <f>IF(O1785&lt;&gt;0,O1801/O1785,0)</f>
        <v>0</v>
      </c>
      <c r="P1806" s="107">
        <f>IF(P1785&lt;&gt;0,P1801/P1785,0)</f>
        <v>0</v>
      </c>
      <c r="Q1806" s="23"/>
      <c r="R1806" s="108" t="s">
        <v>20</v>
      </c>
      <c r="S1806" s="92"/>
      <c r="T1806" s="23" t="str">
        <f>IF(COUNTIF('[3]Correpondance  PREPA MARG'!A:A,'Prépa marge'!C1806)=0,IF(U1805="démarque connue (valeur)","",T1805),'Prépa marge'!C1806)</f>
        <v/>
      </c>
      <c r="U1806" s="23" t="str">
        <f t="shared" si="1027"/>
        <v/>
      </c>
      <c r="V1806" t="str">
        <f>IF(U1806="","",IF(U1806="CA HT",SUMIF('[3]Correpondance  PREPA MARG'!A:A,'Prépa marge'!T1806,'[3]Correpondance  PREPA MARG'!CO:CO),""))</f>
        <v/>
      </c>
      <c r="W1806" t="str">
        <f t="shared" si="1021"/>
        <v/>
      </c>
      <c r="X1806" t="str">
        <f>IF(U1806="","",IF(AND(U1806="Marge ABACO (valeur)",X1800=""),SUMIF('[3]Correpondance  PREPA MARG'!A:A,'Prépa marge'!T1806,'[3]Correpondance  PREPA MARG'!DB:DB),""))</f>
        <v/>
      </c>
      <c r="Y1806" t="str">
        <f>IF(U1806="","",IF(U1806="Frais accessoires",SUMIF('[3]Correpondance  PREPA MARG'!A:A,'Prépa marge'!T1806,'[3]Correpondance  PREPA MARG'!AO:AO),""))</f>
        <v/>
      </c>
      <c r="Z1806" t="str">
        <f>IF(U1806="","",IF(U1806="Cotisation Centrale",SUMIF('[3]Correpondance  PREPA MARG'!A:A,'Prépa marge'!T1806,'[3]Correpondance  PREPA MARG'!BO:BO),""))</f>
        <v/>
      </c>
      <c r="AA1806" t="str">
        <f>IF(U1806="","",IF(U1806="CA HT REEL",SUMIF('[3]Correpondance  PREPA MARG'!A:A,'Prépa marge'!T1806,'[3]Correpondance  PREPA MARG'!AB:AB),""))</f>
        <v/>
      </c>
      <c r="AB1806" t="str">
        <f>IF(U1806="","",IF(U1806="CAMV REEL",SUMIF('[3]Correpondance  PREPA MARG'!A:A,'Prépa marge'!T1806,'[3]Correpondance  PREPA MARG'!BB:BB),""))</f>
        <v/>
      </c>
      <c r="AC1806" t="str">
        <f>IF(U1806="","",IF(U1806="démarque connue (valeur)",SUMIF('[3]Correpondance  PREPA MARG'!A:A,'Prépa marge'!T1806,'[3]Correpondance  PREPA MARG'!DO:DO),""))</f>
        <v/>
      </c>
      <c r="AD1806" s="2" t="str">
        <f t="shared" si="1026"/>
        <v/>
      </c>
      <c r="AF1806" t="s">
        <v>20</v>
      </c>
    </row>
    <row r="1807" spans="1:32">
      <c r="A1807" s="23"/>
      <c r="B1807" s="23"/>
      <c r="C1807" s="109" t="s">
        <v>41</v>
      </c>
      <c r="D1807" s="110">
        <f>D1801</f>
        <v>0</v>
      </c>
      <c r="E1807" s="110">
        <f t="shared" ref="E1807:L1807" si="1029">D1807+E1801</f>
        <v>0</v>
      </c>
      <c r="F1807" s="110">
        <f t="shared" si="1029"/>
        <v>0</v>
      </c>
      <c r="G1807" s="110">
        <f t="shared" si="1029"/>
        <v>0</v>
      </c>
      <c r="H1807" s="110">
        <f t="shared" si="1029"/>
        <v>0</v>
      </c>
      <c r="I1807" s="110">
        <f t="shared" si="1029"/>
        <v>0</v>
      </c>
      <c r="J1807" s="110">
        <f t="shared" si="1029"/>
        <v>0</v>
      </c>
      <c r="K1807" s="110">
        <f t="shared" si="1029"/>
        <v>0</v>
      </c>
      <c r="L1807" s="110">
        <f t="shared" si="1029"/>
        <v>0</v>
      </c>
      <c r="M1807" s="110">
        <f>L1807+M1801</f>
        <v>0</v>
      </c>
      <c r="N1807" s="110">
        <f>M1807+N1801</f>
        <v>0</v>
      </c>
      <c r="O1807" s="110">
        <f>N1807+O1801</f>
        <v>0</v>
      </c>
      <c r="P1807" s="111"/>
      <c r="Q1807" s="23"/>
      <c r="R1807" s="112" t="s">
        <v>20</v>
      </c>
      <c r="S1807" s="92"/>
      <c r="T1807" s="23" t="str">
        <f>IF(COUNTIF('[3]Correpondance  PREPA MARG'!A:A,'Prépa marge'!C1807)=0,IF(U1806="démarque connue (valeur)","",T1806),'Prépa marge'!C1807)</f>
        <v/>
      </c>
      <c r="U1807" s="23" t="str">
        <f t="shared" si="1027"/>
        <v/>
      </c>
      <c r="V1807" t="str">
        <f>IF(U1807="","",IF(U1807="CA HT",SUMIF('[3]Correpondance  PREPA MARG'!A:A,'Prépa marge'!T1807,'[3]Correpondance  PREPA MARG'!CO:CO),""))</f>
        <v/>
      </c>
      <c r="W1807" t="str">
        <f t="shared" si="1021"/>
        <v/>
      </c>
      <c r="X1807" t="str">
        <f>IF(U1807="","",IF(AND(U1807="Marge ABACO (valeur)",X1801=""),SUMIF('[3]Correpondance  PREPA MARG'!A:A,'Prépa marge'!T1807,'[3]Correpondance  PREPA MARG'!DB:DB),""))</f>
        <v/>
      </c>
      <c r="Y1807" t="str">
        <f>IF(U1807="","",IF(U1807="Frais accessoires",SUMIF('[3]Correpondance  PREPA MARG'!A:A,'Prépa marge'!T1807,'[3]Correpondance  PREPA MARG'!AO:AO),""))</f>
        <v/>
      </c>
      <c r="Z1807" t="str">
        <f>IF(U1807="","",IF(U1807="Cotisation Centrale",SUMIF('[3]Correpondance  PREPA MARG'!A:A,'Prépa marge'!T1807,'[3]Correpondance  PREPA MARG'!BO:BO),""))</f>
        <v/>
      </c>
      <c r="AA1807" t="str">
        <f>IF(U1807="","",IF(U1807="CA HT REEL",SUMIF('[3]Correpondance  PREPA MARG'!A:A,'Prépa marge'!T1807,'[3]Correpondance  PREPA MARG'!AB:AB),""))</f>
        <v/>
      </c>
      <c r="AB1807" t="str">
        <f>IF(U1807="","",IF(U1807="CAMV REEL",SUMIF('[3]Correpondance  PREPA MARG'!A:A,'Prépa marge'!T1807,'[3]Correpondance  PREPA MARG'!BB:BB),""))</f>
        <v/>
      </c>
      <c r="AC1807" t="str">
        <f>IF(U1807="","",IF(U1807="démarque connue (valeur)",SUMIF('[3]Correpondance  PREPA MARG'!A:A,'Prépa marge'!T1807,'[3]Correpondance  PREPA MARG'!DO:DO),""))</f>
        <v/>
      </c>
      <c r="AD1807" s="2" t="str">
        <f t="shared" si="1026"/>
        <v/>
      </c>
      <c r="AF1807" t="s">
        <v>20</v>
      </c>
    </row>
    <row r="1808" spans="1:32">
      <c r="A1808" s="23"/>
      <c r="B1808" s="23"/>
      <c r="C1808" s="109" t="s">
        <v>42</v>
      </c>
      <c r="D1808" s="110">
        <f>D1785</f>
        <v>0</v>
      </c>
      <c r="E1808" s="110">
        <f t="shared" ref="E1808:L1808" si="1030">D1808+E1785</f>
        <v>0</v>
      </c>
      <c r="F1808" s="110">
        <f t="shared" si="1030"/>
        <v>0</v>
      </c>
      <c r="G1808" s="110">
        <f t="shared" si="1030"/>
        <v>0</v>
      </c>
      <c r="H1808" s="110">
        <f t="shared" si="1030"/>
        <v>0</v>
      </c>
      <c r="I1808" s="110">
        <f t="shared" si="1030"/>
        <v>0</v>
      </c>
      <c r="J1808" s="110">
        <f t="shared" si="1030"/>
        <v>0</v>
      </c>
      <c r="K1808" s="110">
        <f t="shared" si="1030"/>
        <v>0</v>
      </c>
      <c r="L1808" s="110">
        <f t="shared" si="1030"/>
        <v>0</v>
      </c>
      <c r="M1808" s="110">
        <f>L1808+M1785</f>
        <v>0</v>
      </c>
      <c r="N1808" s="110">
        <f>M1808+N1785</f>
        <v>0</v>
      </c>
      <c r="O1808" s="110">
        <f>N1808+O1785</f>
        <v>0</v>
      </c>
      <c r="P1808" s="111"/>
      <c r="Q1808" s="23"/>
      <c r="R1808" s="112" t="s">
        <v>20</v>
      </c>
      <c r="S1808" s="92"/>
      <c r="T1808" s="23" t="str">
        <f>IF(COUNTIF('[3]Correpondance  PREPA MARG'!A:A,'Prépa marge'!C1808)=0,IF(U1807="démarque connue (valeur)","",T1807),'Prépa marge'!C1808)</f>
        <v/>
      </c>
      <c r="U1808" s="23" t="str">
        <f t="shared" si="1027"/>
        <v/>
      </c>
      <c r="V1808" t="str">
        <f>IF(U1808="","",IF(U1808="CA HT",SUMIF('[3]Correpondance  PREPA MARG'!A:A,'Prépa marge'!T1808,'[3]Correpondance  PREPA MARG'!CO:CO),""))</f>
        <v/>
      </c>
      <c r="W1808" t="str">
        <f t="shared" si="1021"/>
        <v/>
      </c>
      <c r="X1808" t="str">
        <f>IF(U1808="","",IF(AND(U1808="Marge ABACO (valeur)",X1802=""),SUMIF('[3]Correpondance  PREPA MARG'!A:A,'Prépa marge'!T1808,'[3]Correpondance  PREPA MARG'!DB:DB),""))</f>
        <v/>
      </c>
      <c r="Y1808" t="str">
        <f>IF(U1808="","",IF(U1808="Frais accessoires",SUMIF('[3]Correpondance  PREPA MARG'!A:A,'Prépa marge'!T1808,'[3]Correpondance  PREPA MARG'!AO:AO),""))</f>
        <v/>
      </c>
      <c r="Z1808" t="str">
        <f>IF(U1808="","",IF(U1808="Cotisation Centrale",SUMIF('[3]Correpondance  PREPA MARG'!A:A,'Prépa marge'!T1808,'[3]Correpondance  PREPA MARG'!BO:BO),""))</f>
        <v/>
      </c>
      <c r="AA1808" t="str">
        <f>IF(U1808="","",IF(U1808="CA HT REEL",SUMIF('[3]Correpondance  PREPA MARG'!A:A,'Prépa marge'!T1808,'[3]Correpondance  PREPA MARG'!AB:AB),""))</f>
        <v/>
      </c>
      <c r="AB1808" t="str">
        <f>IF(U1808="","",IF(U1808="CAMV REEL",SUMIF('[3]Correpondance  PREPA MARG'!A:A,'Prépa marge'!T1808,'[3]Correpondance  PREPA MARG'!BB:BB),""))</f>
        <v/>
      </c>
      <c r="AC1808" t="str">
        <f>IF(U1808="","",IF(U1808="démarque connue (valeur)",SUMIF('[3]Correpondance  PREPA MARG'!A:A,'Prépa marge'!T1808,'[3]Correpondance  PREPA MARG'!DO:DO),""))</f>
        <v/>
      </c>
      <c r="AD1808" s="2" t="str">
        <f t="shared" si="1026"/>
        <v/>
      </c>
      <c r="AF1808" t="s">
        <v>20</v>
      </c>
    </row>
    <row r="1809" spans="1:32" ht="15.75" thickBot="1">
      <c r="A1809" s="23"/>
      <c r="B1809" s="23"/>
      <c r="C1809" s="113" t="s">
        <v>43</v>
      </c>
      <c r="D1809" s="114">
        <f>D1806</f>
        <v>0</v>
      </c>
      <c r="E1809" s="114">
        <f t="shared" ref="E1809:L1809" si="1031">IF(E1785&lt;&gt;0,E1807/E1808,0)</f>
        <v>0</v>
      </c>
      <c r="F1809" s="114">
        <f t="shared" si="1031"/>
        <v>0</v>
      </c>
      <c r="G1809" s="114">
        <f t="shared" si="1031"/>
        <v>0</v>
      </c>
      <c r="H1809" s="114">
        <f t="shared" si="1031"/>
        <v>0</v>
      </c>
      <c r="I1809" s="114">
        <f t="shared" si="1031"/>
        <v>0</v>
      </c>
      <c r="J1809" s="114">
        <f t="shared" si="1031"/>
        <v>0</v>
      </c>
      <c r="K1809" s="114">
        <f t="shared" si="1031"/>
        <v>0</v>
      </c>
      <c r="L1809" s="114">
        <f t="shared" si="1031"/>
        <v>0</v>
      </c>
      <c r="M1809" s="114">
        <f>IF(M1785&lt;&gt;0,M1807/M1808,0)</f>
        <v>0</v>
      </c>
      <c r="N1809" s="114">
        <f>IF(N1785&lt;&gt;0,N1807/N1808,0)</f>
        <v>0</v>
      </c>
      <c r="O1809" s="114">
        <f>IF(O1785&lt;&gt;0,O1807/O1808,0)</f>
        <v>0</v>
      </c>
      <c r="P1809" s="115"/>
      <c r="Q1809" s="23"/>
      <c r="R1809" s="116" t="s">
        <v>20</v>
      </c>
      <c r="S1809" s="92"/>
      <c r="T1809" s="23" t="str">
        <f>IF(COUNTIF('[3]Correpondance  PREPA MARG'!A:A,'Prépa marge'!C1809)=0,IF(U1808="démarque connue (valeur)","",T1808),'Prépa marge'!C1809)</f>
        <v/>
      </c>
      <c r="U1809" s="23" t="str">
        <f t="shared" si="1027"/>
        <v/>
      </c>
      <c r="V1809" t="str">
        <f>IF(U1809="","",IF(U1809="CA HT",SUMIF('[3]Correpondance  PREPA MARG'!A:A,'Prépa marge'!T1809,'[3]Correpondance  PREPA MARG'!CO:CO),""))</f>
        <v/>
      </c>
      <c r="W1809" t="str">
        <f t="shared" si="1021"/>
        <v/>
      </c>
      <c r="X1809" t="str">
        <f>IF(U1809="","",IF(AND(U1809="Marge ABACO (valeur)",X1803=""),SUMIF('[3]Correpondance  PREPA MARG'!A:A,'Prépa marge'!T1809,'[3]Correpondance  PREPA MARG'!DB:DB),""))</f>
        <v/>
      </c>
      <c r="Y1809" t="str">
        <f>IF(U1809="","",IF(U1809="Frais accessoires",SUMIF('[3]Correpondance  PREPA MARG'!A:A,'Prépa marge'!T1809,'[3]Correpondance  PREPA MARG'!AO:AO),""))</f>
        <v/>
      </c>
      <c r="Z1809" t="str">
        <f>IF(U1809="","",IF(U1809="Cotisation Centrale",SUMIF('[3]Correpondance  PREPA MARG'!A:A,'Prépa marge'!T1809,'[3]Correpondance  PREPA MARG'!BO:BO),""))</f>
        <v/>
      </c>
      <c r="AA1809" t="str">
        <f>IF(U1809="","",IF(U1809="CA HT REEL",SUMIF('[3]Correpondance  PREPA MARG'!A:A,'Prépa marge'!T1809,'[3]Correpondance  PREPA MARG'!AB:AB),""))</f>
        <v/>
      </c>
      <c r="AB1809" t="str">
        <f>IF(U1809="","",IF(U1809="CAMV REEL",SUMIF('[3]Correpondance  PREPA MARG'!A:A,'Prépa marge'!T1809,'[3]Correpondance  PREPA MARG'!BB:BB),""))</f>
        <v/>
      </c>
      <c r="AC1809" t="str">
        <f>IF(U1809="","",IF(U1809="démarque connue (valeur)",SUMIF('[3]Correpondance  PREPA MARG'!A:A,'Prépa marge'!T1809,'[3]Correpondance  PREPA MARG'!DO:DO),""))</f>
        <v/>
      </c>
      <c r="AD1809" s="2" t="str">
        <f t="shared" si="1026"/>
        <v/>
      </c>
      <c r="AF1809" t="s">
        <v>20</v>
      </c>
    </row>
    <row r="1810" spans="1:32" ht="15.75" thickBot="1">
      <c r="A1810" s="23"/>
      <c r="B1810" s="23"/>
      <c r="C1810" s="117" t="s">
        <v>44</v>
      </c>
      <c r="D1810" s="118" t="s">
        <v>14</v>
      </c>
      <c r="E1810" s="119" t="s">
        <v>14</v>
      </c>
      <c r="F1810" s="119" t="s">
        <v>14</v>
      </c>
      <c r="G1810" s="119" t="s">
        <v>14</v>
      </c>
      <c r="H1810" s="119" t="s">
        <v>14</v>
      </c>
      <c r="I1810" s="119" t="s">
        <v>14</v>
      </c>
      <c r="J1810" s="119" t="s">
        <v>14</v>
      </c>
      <c r="K1810" s="119" t="s">
        <v>14</v>
      </c>
      <c r="L1810" s="119" t="s">
        <v>14</v>
      </c>
      <c r="M1810" s="119" t="s">
        <v>11</v>
      </c>
      <c r="N1810" s="119" t="s">
        <v>11</v>
      </c>
      <c r="O1810" s="119" t="s">
        <v>11</v>
      </c>
      <c r="P1810" s="120" t="s">
        <v>14</v>
      </c>
      <c r="Q1810" s="23"/>
      <c r="R1810" s="121" t="s">
        <v>20</v>
      </c>
      <c r="S1810" s="92"/>
      <c r="T1810" s="23" t="str">
        <f>IF(COUNTIF('[3]Correpondance  PREPA MARG'!A:A,'Prépa marge'!C1810)=0,IF(U1809="démarque connue (valeur)","",T1809),'Prépa marge'!C1810)</f>
        <v/>
      </c>
      <c r="U1810" s="23" t="str">
        <f t="shared" si="1027"/>
        <v/>
      </c>
      <c r="V1810" t="str">
        <f>IF(U1810="","",IF(U1810="CA HT",SUMIF('[3]Correpondance  PREPA MARG'!A:A,'Prépa marge'!T1810,'[3]Correpondance  PREPA MARG'!CO:CO),""))</f>
        <v/>
      </c>
      <c r="W1810" t="str">
        <f t="shared" si="1021"/>
        <v/>
      </c>
      <c r="X1810" t="str">
        <f>IF(U1810="","",IF(AND(U1810="Marge ABACO (valeur)",X1804=""),SUMIF('[3]Correpondance  PREPA MARG'!A:A,'Prépa marge'!T1810,'[3]Correpondance  PREPA MARG'!DB:DB),""))</f>
        <v/>
      </c>
      <c r="Y1810" t="str">
        <f>IF(U1810="","",IF(U1810="Frais accessoires",SUMIF('[3]Correpondance  PREPA MARG'!A:A,'Prépa marge'!T1810,'[3]Correpondance  PREPA MARG'!AO:AO),""))</f>
        <v/>
      </c>
      <c r="Z1810" t="str">
        <f>IF(U1810="","",IF(U1810="Cotisation Centrale",SUMIF('[3]Correpondance  PREPA MARG'!A:A,'Prépa marge'!T1810,'[3]Correpondance  PREPA MARG'!BO:BO),""))</f>
        <v/>
      </c>
      <c r="AA1810" t="str">
        <f>IF(U1810="","",IF(U1810="CA HT REEL",SUMIF('[3]Correpondance  PREPA MARG'!A:A,'Prépa marge'!T1810,'[3]Correpondance  PREPA MARG'!AB:AB),""))</f>
        <v/>
      </c>
      <c r="AB1810" t="str">
        <f>IF(U1810="","",IF(U1810="CAMV REEL",SUMIF('[3]Correpondance  PREPA MARG'!A:A,'Prépa marge'!T1810,'[3]Correpondance  PREPA MARG'!BB:BB),""))</f>
        <v/>
      </c>
      <c r="AC1810" t="str">
        <f>IF(U1810="","",IF(U1810="démarque connue (valeur)",SUMIF('[3]Correpondance  PREPA MARG'!A:A,'Prépa marge'!T1810,'[3]Correpondance  PREPA MARG'!DO:DO),""))</f>
        <v/>
      </c>
      <c r="AD1810" s="2" t="str">
        <f t="shared" si="1026"/>
        <v/>
      </c>
      <c r="AF1810" t="s">
        <v>20</v>
      </c>
    </row>
    <row r="1811" spans="1:32">
      <c r="A1811" s="23"/>
      <c r="B1811" s="23"/>
      <c r="C1811" s="23"/>
      <c r="D1811" s="23"/>
      <c r="E1811" s="23"/>
      <c r="F1811" s="23"/>
      <c r="G1811" s="23"/>
      <c r="H1811" s="23"/>
      <c r="I1811" s="23"/>
      <c r="J1811" s="23"/>
      <c r="K1811" s="23"/>
      <c r="L1811" s="23"/>
      <c r="M1811" s="23"/>
      <c r="N1811" s="23"/>
      <c r="O1811" s="23"/>
      <c r="P1811" s="23"/>
      <c r="Q1811" s="23"/>
      <c r="R1811" s="29" t="s">
        <v>20</v>
      </c>
      <c r="S1811" s="92"/>
      <c r="T1811" s="23" t="str">
        <f>IF(COUNTIF('[3]Correpondance  PREPA MARG'!A:A,'Prépa marge'!C1811)=0,IF(U1810="démarque connue (valeur)","",T1810),'Prépa marge'!C1811)</f>
        <v/>
      </c>
      <c r="U1811" s="23" t="str">
        <f t="shared" si="1027"/>
        <v/>
      </c>
      <c r="V1811" t="str">
        <f>IF(U1811="","",IF(U1811="CA HT",SUMIF('[3]Correpondance  PREPA MARG'!A:A,'Prépa marge'!T1811,'[3]Correpondance  PREPA MARG'!CO:CO),""))</f>
        <v/>
      </c>
      <c r="W1811" t="str">
        <f t="shared" si="1021"/>
        <v/>
      </c>
      <c r="X1811" t="str">
        <f>IF(U1811="","",IF(AND(U1811="Marge ABACO (valeur)",X1805=""),SUMIF('[3]Correpondance  PREPA MARG'!A:A,'Prépa marge'!T1811,'[3]Correpondance  PREPA MARG'!DB:DB),""))</f>
        <v/>
      </c>
      <c r="Y1811" t="str">
        <f>IF(U1811="","",IF(U1811="Frais accessoires",SUMIF('[3]Correpondance  PREPA MARG'!A:A,'Prépa marge'!T1811,'[3]Correpondance  PREPA MARG'!AO:AO),""))</f>
        <v/>
      </c>
      <c r="Z1811" t="str">
        <f>IF(U1811="","",IF(U1811="Cotisation Centrale",SUMIF('[3]Correpondance  PREPA MARG'!A:A,'Prépa marge'!T1811,'[3]Correpondance  PREPA MARG'!BO:BO),""))</f>
        <v/>
      </c>
      <c r="AA1811" t="str">
        <f>IF(U1811="","",IF(U1811="CA HT REEL",SUMIF('[3]Correpondance  PREPA MARG'!A:A,'Prépa marge'!T1811,'[3]Correpondance  PREPA MARG'!AB:AB),""))</f>
        <v/>
      </c>
      <c r="AB1811" t="str">
        <f>IF(U1811="","",IF(U1811="CAMV REEL",SUMIF('[3]Correpondance  PREPA MARG'!A:A,'Prépa marge'!T1811,'[3]Correpondance  PREPA MARG'!BB:BB),""))</f>
        <v/>
      </c>
      <c r="AC1811" t="str">
        <f>IF(U1811="","",IF(U1811="démarque connue (valeur)",SUMIF('[3]Correpondance  PREPA MARG'!A:A,'Prépa marge'!T1811,'[3]Correpondance  PREPA MARG'!DO:DO),""))</f>
        <v/>
      </c>
      <c r="AD1811" s="2" t="str">
        <f t="shared" si="1026"/>
        <v/>
      </c>
      <c r="AF1811" t="s">
        <v>20</v>
      </c>
    </row>
    <row r="1812" spans="1:32">
      <c r="A1812" s="23"/>
      <c r="B1812" s="23"/>
      <c r="C1812" s="24" t="str">
        <f>[2]Rens!$C$59</f>
        <v>Carburant</v>
      </c>
      <c r="D1812" s="26">
        <f>+D1770</f>
        <v>41943</v>
      </c>
      <c r="E1812" s="26">
        <f t="shared" ref="E1812:L1812" si="1032">DATE(YEAR(D1812),MONTH(D1812)+2,0)</f>
        <v>41973</v>
      </c>
      <c r="F1812" s="26">
        <f t="shared" si="1032"/>
        <v>42004</v>
      </c>
      <c r="G1812" s="26">
        <f t="shared" si="1032"/>
        <v>42035</v>
      </c>
      <c r="H1812" s="26">
        <f t="shared" si="1032"/>
        <v>42063</v>
      </c>
      <c r="I1812" s="26">
        <f t="shared" si="1032"/>
        <v>42094</v>
      </c>
      <c r="J1812" s="26">
        <f t="shared" si="1032"/>
        <v>42124</v>
      </c>
      <c r="K1812" s="26">
        <f t="shared" si="1032"/>
        <v>42155</v>
      </c>
      <c r="L1812" s="26">
        <f t="shared" si="1032"/>
        <v>42185</v>
      </c>
      <c r="M1812" s="26">
        <f>DATE(YEAR(L1812),MONTH(L1812)+2,0)</f>
        <v>42216</v>
      </c>
      <c r="N1812" s="26">
        <f>DATE(YEAR(M1812),MONTH(M1812)+2,0)</f>
        <v>42247</v>
      </c>
      <c r="O1812" s="26">
        <f>DATE(YEAR(N1812),MONTH(N1812)+2,0)</f>
        <v>42277</v>
      </c>
      <c r="P1812" s="27" t="s">
        <v>16</v>
      </c>
      <c r="Q1812" s="23"/>
      <c r="R1812" s="28" t="s">
        <v>20</v>
      </c>
      <c r="S1812" s="23"/>
      <c r="T1812" s="23" t="str">
        <f>IF(COUNTIF('[3]Correpondance  PREPA MARG'!A:A,'Prépa marge'!C1812)=0,IF(U1811="démarque connue (valeur)","",T1811),'Prépa marge'!C1812)</f>
        <v>Carburant</v>
      </c>
      <c r="U1812" s="23" t="str">
        <f t="shared" si="1027"/>
        <v/>
      </c>
      <c r="V1812" t="str">
        <f>IF(U1812="","",IF(U1812="CA HT",SUMIF('[3]Correpondance  PREPA MARG'!A:A,'Prépa marge'!T1812,'[3]Correpondance  PREPA MARG'!CO:CO),""))</f>
        <v/>
      </c>
      <c r="W1812" t="str">
        <f t="shared" si="1021"/>
        <v/>
      </c>
      <c r="X1812" t="str">
        <f>IF(U1812="","",IF(AND(U1812="Marge ABACO (valeur)",X1806=""),SUMIF('[3]Correpondance  PREPA MARG'!A:A,'Prépa marge'!T1812,'[3]Correpondance  PREPA MARG'!DB:DB),""))</f>
        <v/>
      </c>
      <c r="Y1812" t="str">
        <f>IF(U1812="","",IF(U1812="Frais accessoires",SUMIF('[3]Correpondance  PREPA MARG'!A:A,'Prépa marge'!T1812,'[3]Correpondance  PREPA MARG'!AO:AO),""))</f>
        <v/>
      </c>
      <c r="Z1812" t="str">
        <f>IF(U1812="","",IF(U1812="Cotisation Centrale",SUMIF('[3]Correpondance  PREPA MARG'!A:A,'Prépa marge'!T1812,'[3]Correpondance  PREPA MARG'!BO:BO),""))</f>
        <v/>
      </c>
      <c r="AA1812" t="str">
        <f>IF(U1812="","",IF(U1812="CA HT REEL",SUMIF('[3]Correpondance  PREPA MARG'!A:A,'Prépa marge'!T1812,'[3]Correpondance  PREPA MARG'!AB:AB),""))</f>
        <v/>
      </c>
      <c r="AB1812" t="str">
        <f>IF(U1812="","",IF(U1812="CAMV REEL",SUMIF('[3]Correpondance  PREPA MARG'!A:A,'Prépa marge'!T1812,'[3]Correpondance  PREPA MARG'!BB:BB),""))</f>
        <v/>
      </c>
      <c r="AC1812" t="str">
        <f>IF(U1812="","",IF(U1812="démarque connue (valeur)",SUMIF('[3]Correpondance  PREPA MARG'!A:A,'Prépa marge'!T1812,'[3]Correpondance  PREPA MARG'!DO:DO),""))</f>
        <v/>
      </c>
      <c r="AD1812" s="2" t="str">
        <f t="shared" si="1026"/>
        <v/>
      </c>
      <c r="AF1812" t="s">
        <v>20</v>
      </c>
    </row>
    <row r="1813" spans="1:32">
      <c r="A1813" s="23"/>
      <c r="B1813" s="23"/>
      <c r="C1813" s="23"/>
      <c r="D1813" s="23"/>
      <c r="E1813" s="23"/>
      <c r="F1813" s="23"/>
      <c r="G1813" s="23"/>
      <c r="H1813" s="23"/>
      <c r="I1813" s="23"/>
      <c r="J1813" s="23"/>
      <c r="K1813" s="23"/>
      <c r="L1813" s="23"/>
      <c r="M1813" s="23"/>
      <c r="N1813" s="23"/>
      <c r="O1813" s="23"/>
      <c r="P1813" s="23"/>
      <c r="Q1813" s="23"/>
      <c r="R1813" s="29" t="s">
        <v>20</v>
      </c>
      <c r="S1813" s="23"/>
      <c r="T1813" s="23" t="str">
        <f>IF(COUNTIF('[3]Correpondance  PREPA MARG'!A:A,'Prépa marge'!C1813)=0,IF(U1812="démarque connue (valeur)","",T1812),'Prépa marge'!C1813)</f>
        <v>Carburant</v>
      </c>
      <c r="U1813" s="23" t="str">
        <f t="shared" si="1027"/>
        <v/>
      </c>
      <c r="V1813" t="str">
        <f>IF(U1813="","",IF(U1813="CA HT",SUMIF('[3]Correpondance  PREPA MARG'!A:A,'Prépa marge'!T1813,'[3]Correpondance  PREPA MARG'!CO:CO),""))</f>
        <v/>
      </c>
      <c r="W1813" t="str">
        <f t="shared" si="1021"/>
        <v/>
      </c>
      <c r="X1813" t="str">
        <f>IF(U1813="","",IF(AND(U1813="Marge ABACO (valeur)",X1807=""),SUMIF('[3]Correpondance  PREPA MARG'!A:A,'Prépa marge'!T1813,'[3]Correpondance  PREPA MARG'!DB:DB),""))</f>
        <v/>
      </c>
      <c r="Y1813" t="str">
        <f>IF(U1813="","",IF(U1813="Frais accessoires",SUMIF('[3]Correpondance  PREPA MARG'!A:A,'Prépa marge'!T1813,'[3]Correpondance  PREPA MARG'!AO:AO),""))</f>
        <v/>
      </c>
      <c r="Z1813" t="str">
        <f>IF(U1813="","",IF(U1813="Cotisation Centrale",SUMIF('[3]Correpondance  PREPA MARG'!A:A,'Prépa marge'!T1813,'[3]Correpondance  PREPA MARG'!BO:BO),""))</f>
        <v/>
      </c>
      <c r="AA1813" t="str">
        <f>IF(U1813="","",IF(U1813="CA HT REEL",SUMIF('[3]Correpondance  PREPA MARG'!A:A,'Prépa marge'!T1813,'[3]Correpondance  PREPA MARG'!AB:AB),""))</f>
        <v/>
      </c>
      <c r="AB1813" t="str">
        <f>IF(U1813="","",IF(U1813="CAMV REEL",SUMIF('[3]Correpondance  PREPA MARG'!A:A,'Prépa marge'!T1813,'[3]Correpondance  PREPA MARG'!BB:BB),""))</f>
        <v/>
      </c>
      <c r="AC1813" t="str">
        <f>IF(U1813="","",IF(U1813="démarque connue (valeur)",SUMIF('[3]Correpondance  PREPA MARG'!A:A,'Prépa marge'!T1813,'[3]Correpondance  PREPA MARG'!DO:DO),""))</f>
        <v/>
      </c>
      <c r="AD1813" s="2" t="str">
        <f t="shared" si="1026"/>
        <v/>
      </c>
      <c r="AF1813" t="s">
        <v>20</v>
      </c>
    </row>
    <row r="1814" spans="1:32" ht="15.75" thickBot="1">
      <c r="A1814" s="23"/>
      <c r="B1814" s="23"/>
      <c r="C1814" s="30" t="s">
        <v>18</v>
      </c>
      <c r="D1814" s="31"/>
      <c r="E1814" s="31"/>
      <c r="F1814" s="31"/>
      <c r="G1814" s="31"/>
      <c r="H1814" s="31"/>
      <c r="I1814" s="31"/>
      <c r="J1814" s="31"/>
      <c r="K1814" s="31"/>
      <c r="L1814" s="31"/>
      <c r="M1814" s="31"/>
      <c r="N1814" s="31"/>
      <c r="O1814" s="31"/>
      <c r="P1814" s="32"/>
      <c r="Q1814" s="23"/>
      <c r="R1814" s="33" t="s">
        <v>20</v>
      </c>
      <c r="S1814" s="23"/>
      <c r="T1814" s="23" t="str">
        <f>IF(COUNTIF('[3]Correpondance  PREPA MARG'!A:A,'Prépa marge'!C1814)=0,IF(U1813="démarque connue (valeur)","",T1813),'Prépa marge'!C1814)</f>
        <v>Carburant</v>
      </c>
      <c r="U1814" s="23" t="str">
        <f t="shared" si="1027"/>
        <v/>
      </c>
      <c r="V1814" t="str">
        <f>IF(U1814="","",IF(U1814="CA HT",SUMIF('[3]Correpondance  PREPA MARG'!A:A,'Prépa marge'!T1814,'[3]Correpondance  PREPA MARG'!CO:CO),""))</f>
        <v/>
      </c>
      <c r="W1814" t="str">
        <f t="shared" si="1021"/>
        <v/>
      </c>
      <c r="X1814" t="str">
        <f>IF(U1814="","",IF(AND(U1814="Marge ABACO (valeur)",X1808=""),SUMIF('[3]Correpondance  PREPA MARG'!A:A,'Prépa marge'!T1814,'[3]Correpondance  PREPA MARG'!DB:DB),""))</f>
        <v/>
      </c>
      <c r="Y1814" t="str">
        <f>IF(U1814="","",IF(U1814="Frais accessoires",SUMIF('[3]Correpondance  PREPA MARG'!A:A,'Prépa marge'!T1814,'[3]Correpondance  PREPA MARG'!AO:AO),""))</f>
        <v/>
      </c>
      <c r="Z1814" t="str">
        <f>IF(U1814="","",IF(U1814="Cotisation Centrale",SUMIF('[3]Correpondance  PREPA MARG'!A:A,'Prépa marge'!T1814,'[3]Correpondance  PREPA MARG'!BO:BO),""))</f>
        <v/>
      </c>
      <c r="AA1814" t="str">
        <f>IF(U1814="","",IF(U1814="CA HT REEL",SUMIF('[3]Correpondance  PREPA MARG'!A:A,'Prépa marge'!T1814,'[3]Correpondance  PREPA MARG'!AB:AB),""))</f>
        <v/>
      </c>
      <c r="AB1814" t="str">
        <f>IF(U1814="","",IF(U1814="CAMV REEL",SUMIF('[3]Correpondance  PREPA MARG'!A:A,'Prépa marge'!T1814,'[3]Correpondance  PREPA MARG'!BB:BB),""))</f>
        <v/>
      </c>
      <c r="AC1814" t="str">
        <f>IF(U1814="","",IF(U1814="démarque connue (valeur)",SUMIF('[3]Correpondance  PREPA MARG'!A:A,'Prépa marge'!T1814,'[3]Correpondance  PREPA MARG'!DO:DO),""))</f>
        <v/>
      </c>
      <c r="AD1814" s="2" t="str">
        <f t="shared" si="1026"/>
        <v/>
      </c>
      <c r="AF1814" t="s">
        <v>20</v>
      </c>
    </row>
    <row r="1815" spans="1:32">
      <c r="A1815" s="23"/>
      <c r="B1815" s="23"/>
      <c r="C1815" s="34" t="s">
        <v>0</v>
      </c>
      <c r="D1815" s="35"/>
      <c r="E1815" s="36"/>
      <c r="F1815" s="36"/>
      <c r="G1815" s="36"/>
      <c r="H1815" s="36"/>
      <c r="I1815" s="36"/>
      <c r="J1815" s="36"/>
      <c r="K1815" s="36"/>
      <c r="L1815" s="36"/>
      <c r="M1815" s="36"/>
      <c r="N1815" s="36"/>
      <c r="O1815" s="37"/>
      <c r="P1815" s="38">
        <f>SUM(D1815:O1815)</f>
        <v>0</v>
      </c>
      <c r="Q1815" s="23"/>
      <c r="R1815" s="39">
        <v>709974</v>
      </c>
      <c r="S1815" s="23"/>
      <c r="T1815" s="23" t="str">
        <f>IF(COUNTIF('[3]Correpondance  PREPA MARG'!A:A,'Prépa marge'!C1815)=0,IF(U1814="démarque connue (valeur)","",T1814),'Prépa marge'!C1815)</f>
        <v>Carburant</v>
      </c>
      <c r="U1815" s="23" t="str">
        <f t="shared" si="1027"/>
        <v>CA HT</v>
      </c>
      <c r="V1815">
        <f ca="1">IF(U1815="","",IF(U1815="CA HT",SUMIF('[3]Correpondance  PREPA MARG'!A:A,'Prépa marge'!T1815,'[3]Correpondance  PREPA MARG'!CO:CO),""))</f>
        <v>0</v>
      </c>
      <c r="W1815" t="str">
        <f t="shared" si="1021"/>
        <v/>
      </c>
      <c r="X1815" t="str">
        <f>IF(U1815="","",IF(AND(U1815="Marge ABACO (valeur)",X1809=""),SUMIF('[3]Correpondance  PREPA MARG'!A:A,'Prépa marge'!T1815,'[3]Correpondance  PREPA MARG'!DB:DB),""))</f>
        <v/>
      </c>
      <c r="Y1815" t="str">
        <f>IF(U1815="","",IF(U1815="Frais accessoires",SUMIF('[3]Correpondance  PREPA MARG'!A:A,'Prépa marge'!T1815,'[3]Correpondance  PREPA MARG'!AO:AO),""))</f>
        <v/>
      </c>
      <c r="Z1815" t="str">
        <f>IF(U1815="","",IF(U1815="Cotisation Centrale",SUMIF('[3]Correpondance  PREPA MARG'!A:A,'Prépa marge'!T1815,'[3]Correpondance  PREPA MARG'!BO:BO),""))</f>
        <v/>
      </c>
      <c r="AA1815" t="str">
        <f>IF(U1815="","",IF(U1815="CA HT REEL",SUMIF('[3]Correpondance  PREPA MARG'!A:A,'Prépa marge'!T1815,'[3]Correpondance  PREPA MARG'!AB:AB),""))</f>
        <v/>
      </c>
      <c r="AB1815" t="str">
        <f>IF(U1815="","",IF(U1815="CAMV REEL",SUMIF('[3]Correpondance  PREPA MARG'!A:A,'Prépa marge'!T1815,'[3]Correpondance  PREPA MARG'!BB:BB),""))</f>
        <v/>
      </c>
      <c r="AC1815" t="str">
        <f>IF(U1815="","",IF(U1815="démarque connue (valeur)",SUMIF('[3]Correpondance  PREPA MARG'!A:A,'Prépa marge'!T1815,'[3]Correpondance  PREPA MARG'!DO:DO),""))</f>
        <v/>
      </c>
      <c r="AD1815" s="2" t="str">
        <f t="shared" ca="1" si="1026"/>
        <v/>
      </c>
      <c r="AF1815">
        <v>748743</v>
      </c>
    </row>
    <row r="1816" spans="1:32" ht="15.75" thickBot="1">
      <c r="A1816" s="23"/>
      <c r="B1816" s="23"/>
      <c r="C1816" s="40" t="s">
        <v>1</v>
      </c>
      <c r="D1816" s="41"/>
      <c r="E1816" s="42"/>
      <c r="F1816" s="42"/>
      <c r="G1816" s="42"/>
      <c r="H1816" s="42"/>
      <c r="I1816" s="42"/>
      <c r="J1816" s="42"/>
      <c r="K1816" s="42"/>
      <c r="L1816" s="42"/>
      <c r="M1816" s="42"/>
      <c r="N1816" s="42"/>
      <c r="O1816" s="43"/>
      <c r="P1816" s="44">
        <f>SUM(D1816:O1816)</f>
        <v>0</v>
      </c>
      <c r="Q1816" s="23"/>
      <c r="R1816" s="45">
        <v>693217</v>
      </c>
      <c r="S1816" s="23"/>
      <c r="T1816" s="23" t="str">
        <f>IF(COUNTIF('[3]Correpondance  PREPA MARG'!A:A,'Prépa marge'!C1816)=0,IF(U1815="démarque connue (valeur)","",T1815),'Prépa marge'!C1816)</f>
        <v>Carburant</v>
      </c>
      <c r="U1816" s="23" t="str">
        <f t="shared" si="1027"/>
        <v>PRMV ABACO</v>
      </c>
      <c r="V1816" t="str">
        <f>IF(U1816="","",IF(U1816="CA HT",SUMIF('[3]Correpondance  PREPA MARG'!A:A,'Prépa marge'!T1816,'[3]Correpondance  PREPA MARG'!CO:CO),""))</f>
        <v/>
      </c>
      <c r="W1816">
        <f t="shared" ca="1" si="1021"/>
        <v>0</v>
      </c>
      <c r="X1816" t="str">
        <f>IF(U1816="","",IF(AND(U1816="Marge ABACO (valeur)",X1810=""),SUMIF('[3]Correpondance  PREPA MARG'!A:A,'Prépa marge'!T1816,'[3]Correpondance  PREPA MARG'!DB:DB),""))</f>
        <v/>
      </c>
      <c r="Y1816" t="str">
        <f>IF(U1816="","",IF(U1816="Frais accessoires",SUMIF('[3]Correpondance  PREPA MARG'!A:A,'Prépa marge'!T1816,'[3]Correpondance  PREPA MARG'!AO:AO),""))</f>
        <v/>
      </c>
      <c r="Z1816" t="str">
        <f>IF(U1816="","",IF(U1816="Cotisation Centrale",SUMIF('[3]Correpondance  PREPA MARG'!A:A,'Prépa marge'!T1816,'[3]Correpondance  PREPA MARG'!BO:BO),""))</f>
        <v/>
      </c>
      <c r="AA1816" t="str">
        <f>IF(U1816="","",IF(U1816="CA HT REEL",SUMIF('[3]Correpondance  PREPA MARG'!A:A,'Prépa marge'!T1816,'[3]Correpondance  PREPA MARG'!AB:AB),""))</f>
        <v/>
      </c>
      <c r="AB1816" t="str">
        <f>IF(U1816="","",IF(U1816="CAMV REEL",SUMIF('[3]Correpondance  PREPA MARG'!A:A,'Prépa marge'!T1816,'[3]Correpondance  PREPA MARG'!BB:BB),""))</f>
        <v/>
      </c>
      <c r="AC1816" t="str">
        <f>IF(U1816="","",IF(U1816="démarque connue (valeur)",SUMIF('[3]Correpondance  PREPA MARG'!A:A,'Prépa marge'!T1816,'[3]Correpondance  PREPA MARG'!DO:DO),""))</f>
        <v/>
      </c>
      <c r="AD1816" s="2" t="str">
        <f t="shared" ca="1" si="1026"/>
        <v/>
      </c>
      <c r="AF1816">
        <v>734631</v>
      </c>
    </row>
    <row r="1817" spans="1:32">
      <c r="A1817" s="23"/>
      <c r="B1817" s="23"/>
      <c r="C1817" s="46" t="s">
        <v>19</v>
      </c>
      <c r="D1817" s="47">
        <f t="shared" ref="D1817:L1817" si="1033">D1815-D1816</f>
        <v>0</v>
      </c>
      <c r="E1817" s="47">
        <f t="shared" si="1033"/>
        <v>0</v>
      </c>
      <c r="F1817" s="47">
        <f t="shared" si="1033"/>
        <v>0</v>
      </c>
      <c r="G1817" s="47">
        <f t="shared" si="1033"/>
        <v>0</v>
      </c>
      <c r="H1817" s="47">
        <f t="shared" si="1033"/>
        <v>0</v>
      </c>
      <c r="I1817" s="47">
        <f t="shared" si="1033"/>
        <v>0</v>
      </c>
      <c r="J1817" s="47">
        <f t="shared" si="1033"/>
        <v>0</v>
      </c>
      <c r="K1817" s="47">
        <f t="shared" si="1033"/>
        <v>0</v>
      </c>
      <c r="L1817" s="47">
        <f t="shared" si="1033"/>
        <v>0</v>
      </c>
      <c r="M1817" s="47">
        <f>M1815-M1816</f>
        <v>0</v>
      </c>
      <c r="N1817" s="47">
        <f>N1815-N1816</f>
        <v>0</v>
      </c>
      <c r="O1817" s="47">
        <f>O1815-O1816</f>
        <v>0</v>
      </c>
      <c r="P1817" s="48">
        <f>P1815-P1816</f>
        <v>0</v>
      </c>
      <c r="Q1817" s="23"/>
      <c r="R1817" s="49" t="s">
        <v>20</v>
      </c>
      <c r="S1817" s="23"/>
      <c r="T1817" s="23" t="str">
        <f>IF(COUNTIF('[3]Correpondance  PREPA MARG'!A:A,'Prépa marge'!C1817)=0,IF(U1816="démarque connue (valeur)","",T1816),'Prépa marge'!C1817)</f>
        <v>Carburant</v>
      </c>
      <c r="U1817" s="23" t="str">
        <f t="shared" si="1027"/>
        <v>Marge ABACO (valeur)</v>
      </c>
      <c r="V1817" t="str">
        <f>IF(U1817="","",IF(U1817="CA HT",SUMIF('[3]Correpondance  PREPA MARG'!A:A,'Prépa marge'!T1817,'[3]Correpondance  PREPA MARG'!CO:CO),""))</f>
        <v/>
      </c>
      <c r="W1817" t="str">
        <f t="shared" si="1021"/>
        <v/>
      </c>
      <c r="X1817">
        <f ca="1">IF(U1817="","",IF(AND(U1817="Marge ABACO (valeur)",X1811=""),SUMIF('[3]Correpondance  PREPA MARG'!A:A,'Prépa marge'!T1817,'[3]Correpondance  PREPA MARG'!DB:DB),""))</f>
        <v>0</v>
      </c>
      <c r="Y1817" t="str">
        <f>IF(U1817="","",IF(U1817="Frais accessoires",SUMIF('[3]Correpondance  PREPA MARG'!A:A,'Prépa marge'!T1817,'[3]Correpondance  PREPA MARG'!AO:AO),""))</f>
        <v/>
      </c>
      <c r="Z1817" t="str">
        <f>IF(U1817="","",IF(U1817="Cotisation Centrale",SUMIF('[3]Correpondance  PREPA MARG'!A:A,'Prépa marge'!T1817,'[3]Correpondance  PREPA MARG'!BO:BO),""))</f>
        <v/>
      </c>
      <c r="AA1817" t="str">
        <f>IF(U1817="","",IF(U1817="CA HT REEL",SUMIF('[3]Correpondance  PREPA MARG'!A:A,'Prépa marge'!T1817,'[3]Correpondance  PREPA MARG'!AB:AB),""))</f>
        <v/>
      </c>
      <c r="AB1817" t="str">
        <f>IF(U1817="","",IF(U1817="CAMV REEL",SUMIF('[3]Correpondance  PREPA MARG'!A:A,'Prépa marge'!T1817,'[3]Correpondance  PREPA MARG'!BB:BB),""))</f>
        <v/>
      </c>
      <c r="AC1817" t="str">
        <f>IF(U1817="","",IF(U1817="démarque connue (valeur)",SUMIF('[3]Correpondance  PREPA MARG'!A:A,'Prépa marge'!T1817,'[3]Correpondance  PREPA MARG'!DO:DO),""))</f>
        <v/>
      </c>
      <c r="AD1817" s="2" t="str">
        <f t="shared" ca="1" si="1026"/>
        <v/>
      </c>
      <c r="AF1817" t="s">
        <v>20</v>
      </c>
    </row>
    <row r="1818" spans="1:32" ht="15.75" thickBot="1">
      <c r="A1818" s="23"/>
      <c r="B1818" s="23"/>
      <c r="C1818" s="50" t="s">
        <v>21</v>
      </c>
      <c r="D1818" s="51">
        <f t="shared" ref="D1818:L1818" si="1034">IF(D1815=0,0,D1817/D1815)</f>
        <v>0</v>
      </c>
      <c r="E1818" s="51">
        <f t="shared" si="1034"/>
        <v>0</v>
      </c>
      <c r="F1818" s="51">
        <f t="shared" si="1034"/>
        <v>0</v>
      </c>
      <c r="G1818" s="51">
        <f t="shared" si="1034"/>
        <v>0</v>
      </c>
      <c r="H1818" s="51">
        <f t="shared" si="1034"/>
        <v>0</v>
      </c>
      <c r="I1818" s="51">
        <f t="shared" si="1034"/>
        <v>0</v>
      </c>
      <c r="J1818" s="51">
        <f t="shared" si="1034"/>
        <v>0</v>
      </c>
      <c r="K1818" s="51">
        <f t="shared" si="1034"/>
        <v>0</v>
      </c>
      <c r="L1818" s="51">
        <f t="shared" si="1034"/>
        <v>0</v>
      </c>
      <c r="M1818" s="51">
        <f>IF(M1815=0,0,M1817/M1815)</f>
        <v>0</v>
      </c>
      <c r="N1818" s="51">
        <f>IF(N1815=0,0,N1817/N1815)</f>
        <v>0</v>
      </c>
      <c r="O1818" s="51">
        <f>IF(O1815=0,0,O1817/O1815)</f>
        <v>0</v>
      </c>
      <c r="P1818" s="52">
        <f>IF(P1815=0,0,P1817/P1815)</f>
        <v>0</v>
      </c>
      <c r="Q1818" s="23"/>
      <c r="R1818" s="53" t="s">
        <v>20</v>
      </c>
      <c r="S1818" s="23"/>
      <c r="T1818" s="23" t="str">
        <f>IF(COUNTIF('[3]Correpondance  PREPA MARG'!A:A,'Prépa marge'!C1818)=0,IF(U1817="démarque connue (valeur)","",T1817),'Prépa marge'!C1818)</f>
        <v>Carburant</v>
      </c>
      <c r="U1818" s="23" t="str">
        <f t="shared" si="1027"/>
        <v/>
      </c>
      <c r="V1818" t="str">
        <f>IF(U1818="","",IF(U1818="CA HT",SUMIF('[3]Correpondance  PREPA MARG'!A:A,'Prépa marge'!T1818,'[3]Correpondance  PREPA MARG'!CO:CO),""))</f>
        <v/>
      </c>
      <c r="W1818" t="str">
        <f t="shared" si="1021"/>
        <v/>
      </c>
      <c r="X1818" t="str">
        <f>IF(U1818="","",IF(AND(U1818="Marge ABACO (valeur)",X1812=""),SUMIF('[3]Correpondance  PREPA MARG'!A:A,'Prépa marge'!T1818,'[3]Correpondance  PREPA MARG'!DB:DB),""))</f>
        <v/>
      </c>
      <c r="Y1818" t="str">
        <f>IF(U1818="","",IF(U1818="Frais accessoires",SUMIF('[3]Correpondance  PREPA MARG'!A:A,'Prépa marge'!T1818,'[3]Correpondance  PREPA MARG'!AO:AO),""))</f>
        <v/>
      </c>
      <c r="Z1818" t="str">
        <f>IF(U1818="","",IF(U1818="Cotisation Centrale",SUMIF('[3]Correpondance  PREPA MARG'!A:A,'Prépa marge'!T1818,'[3]Correpondance  PREPA MARG'!BO:BO),""))</f>
        <v/>
      </c>
      <c r="AA1818" t="str">
        <f>IF(U1818="","",IF(U1818="CA HT REEL",SUMIF('[3]Correpondance  PREPA MARG'!A:A,'Prépa marge'!T1818,'[3]Correpondance  PREPA MARG'!AB:AB),""))</f>
        <v/>
      </c>
      <c r="AB1818" t="str">
        <f>IF(U1818="","",IF(U1818="CAMV REEL",SUMIF('[3]Correpondance  PREPA MARG'!A:A,'Prépa marge'!T1818,'[3]Correpondance  PREPA MARG'!BB:BB),""))</f>
        <v/>
      </c>
      <c r="AC1818" t="str">
        <f>IF(U1818="","",IF(U1818="démarque connue (valeur)",SUMIF('[3]Correpondance  PREPA MARG'!A:A,'Prépa marge'!T1818,'[3]Correpondance  PREPA MARG'!DO:DO),""))</f>
        <v/>
      </c>
      <c r="AD1818" s="2" t="str">
        <f t="shared" si="1026"/>
        <v/>
      </c>
      <c r="AF1818" t="s">
        <v>20</v>
      </c>
    </row>
    <row r="1819" spans="1:32">
      <c r="A1819" s="23"/>
      <c r="B1819" s="23"/>
      <c r="C1819" s="54" t="s">
        <v>3</v>
      </c>
      <c r="D1819" s="35"/>
      <c r="E1819" s="36"/>
      <c r="F1819" s="36"/>
      <c r="G1819" s="36"/>
      <c r="H1819" s="36"/>
      <c r="I1819" s="55"/>
      <c r="J1819" s="55"/>
      <c r="K1819" s="36"/>
      <c r="L1819" s="36"/>
      <c r="M1819" s="36"/>
      <c r="N1819" s="36"/>
      <c r="O1819" s="37"/>
      <c r="P1819" s="56">
        <f>SUM(D1819:O1819)</f>
        <v>0</v>
      </c>
      <c r="Q1819" s="23"/>
      <c r="R1819" s="57" t="s">
        <v>20</v>
      </c>
      <c r="S1819" s="23"/>
      <c r="T1819" s="23" t="str">
        <f>IF(COUNTIF('[3]Correpondance  PREPA MARG'!A:A,'Prépa marge'!C1819)=0,IF(U1818="démarque connue (valeur)","",T1818),'Prépa marge'!C1819)</f>
        <v>Carburant</v>
      </c>
      <c r="U1819" s="23" t="str">
        <f t="shared" si="1027"/>
        <v>Frais accessoires</v>
      </c>
      <c r="V1819" t="str">
        <f>IF(U1819="","",IF(U1819="CA HT",SUMIF('[3]Correpondance  PREPA MARG'!A:A,'Prépa marge'!T1819,'[3]Correpondance  PREPA MARG'!CO:CO),""))</f>
        <v/>
      </c>
      <c r="W1819" t="str">
        <f t="shared" si="1021"/>
        <v/>
      </c>
      <c r="X1819" t="str">
        <f>IF(U1819="","",IF(AND(U1819="Marge ABACO (valeur)",X1813=""),SUMIF('[3]Correpondance  PREPA MARG'!A:A,'Prépa marge'!T1819,'[3]Correpondance  PREPA MARG'!DB:DB),""))</f>
        <v/>
      </c>
      <c r="Y1819">
        <f ca="1">IF(U1819="","",IF(U1819="Frais accessoires",SUMIF('[3]Correpondance  PREPA MARG'!A:A,'Prépa marge'!T1819,'[3]Correpondance  PREPA MARG'!AO:AO),""))</f>
        <v>0</v>
      </c>
      <c r="Z1819" t="str">
        <f>IF(U1819="","",IF(U1819="Cotisation Centrale",SUMIF('[3]Correpondance  PREPA MARG'!A:A,'Prépa marge'!T1819,'[3]Correpondance  PREPA MARG'!BO:BO),""))</f>
        <v/>
      </c>
      <c r="AA1819" t="str">
        <f>IF(U1819="","",IF(U1819="CA HT REEL",SUMIF('[3]Correpondance  PREPA MARG'!A:A,'Prépa marge'!T1819,'[3]Correpondance  PREPA MARG'!AB:AB),""))</f>
        <v/>
      </c>
      <c r="AB1819" t="str">
        <f>IF(U1819="","",IF(U1819="CAMV REEL",SUMIF('[3]Correpondance  PREPA MARG'!A:A,'Prépa marge'!T1819,'[3]Correpondance  PREPA MARG'!BB:BB),""))</f>
        <v/>
      </c>
      <c r="AC1819" t="str">
        <f>IF(U1819="","",IF(U1819="démarque connue (valeur)",SUMIF('[3]Correpondance  PREPA MARG'!A:A,'Prépa marge'!T1819,'[3]Correpondance  PREPA MARG'!DO:DO),""))</f>
        <v/>
      </c>
      <c r="AD1819" s="2" t="str">
        <f t="shared" ca="1" si="1026"/>
        <v/>
      </c>
      <c r="AF1819" t="s">
        <v>20</v>
      </c>
    </row>
    <row r="1820" spans="1:32" ht="15.75" thickBot="1">
      <c r="A1820" s="23"/>
      <c r="B1820" s="23"/>
      <c r="C1820" s="58" t="s">
        <v>4</v>
      </c>
      <c r="D1820" s="41"/>
      <c r="E1820" s="42"/>
      <c r="F1820" s="42"/>
      <c r="G1820" s="42"/>
      <c r="H1820" s="42"/>
      <c r="I1820" s="42"/>
      <c r="J1820" s="42"/>
      <c r="K1820" s="42"/>
      <c r="L1820" s="42"/>
      <c r="M1820" s="42"/>
      <c r="N1820" s="42"/>
      <c r="O1820" s="43"/>
      <c r="P1820" s="56">
        <f>SUM(D1820:O1820)</f>
        <v>0</v>
      </c>
      <c r="Q1820" s="23"/>
      <c r="R1820" s="57" t="s">
        <v>20</v>
      </c>
      <c r="S1820" s="23"/>
      <c r="T1820" s="23" t="str">
        <f>IF(COUNTIF('[3]Correpondance  PREPA MARG'!A:A,'Prépa marge'!C1820)=0,IF(U1819="démarque connue (valeur)","",T1819),'Prépa marge'!C1820)</f>
        <v>Carburant</v>
      </c>
      <c r="U1820" s="23" t="str">
        <f t="shared" si="1027"/>
        <v>Cotisation Centrale</v>
      </c>
      <c r="V1820" t="str">
        <f>IF(U1820="","",IF(U1820="CA HT",SUMIF('[3]Correpondance  PREPA MARG'!A:A,'Prépa marge'!T1820,'[3]Correpondance  PREPA MARG'!CO:CO),""))</f>
        <v/>
      </c>
      <c r="W1820" t="str">
        <f t="shared" si="1021"/>
        <v/>
      </c>
      <c r="X1820" t="str">
        <f>IF(U1820="","",IF(AND(U1820="Marge ABACO (valeur)",X1814=""),SUMIF('[3]Correpondance  PREPA MARG'!A:A,'Prépa marge'!T1820,'[3]Correpondance  PREPA MARG'!DB:DB),""))</f>
        <v/>
      </c>
      <c r="Y1820" t="str">
        <f>IF(U1820="","",IF(U1820="Frais accessoires",SUMIF('[3]Correpondance  PREPA MARG'!A:A,'Prépa marge'!T1820,'[3]Correpondance  PREPA MARG'!AO:AO),""))</f>
        <v/>
      </c>
      <c r="Z1820">
        <f ca="1">IF(U1820="","",IF(U1820="Cotisation Centrale",SUMIF('[3]Correpondance  PREPA MARG'!A:A,'Prépa marge'!T1820,'[3]Correpondance  PREPA MARG'!BO:BO),""))</f>
        <v>0</v>
      </c>
      <c r="AA1820" t="str">
        <f>IF(U1820="","",IF(U1820="CA HT REEL",SUMIF('[3]Correpondance  PREPA MARG'!A:A,'Prépa marge'!T1820,'[3]Correpondance  PREPA MARG'!AB:AB),""))</f>
        <v/>
      </c>
      <c r="AB1820" t="str">
        <f>IF(U1820="","",IF(U1820="CAMV REEL",SUMIF('[3]Correpondance  PREPA MARG'!A:A,'Prépa marge'!T1820,'[3]Correpondance  PREPA MARG'!BB:BB),""))</f>
        <v/>
      </c>
      <c r="AC1820" t="str">
        <f>IF(U1820="","",IF(U1820="démarque connue (valeur)",SUMIF('[3]Correpondance  PREPA MARG'!A:A,'Prépa marge'!T1820,'[3]Correpondance  PREPA MARG'!DO:DO),""))</f>
        <v/>
      </c>
      <c r="AD1820" s="2" t="str">
        <f t="shared" ca="1" si="1026"/>
        <v/>
      </c>
      <c r="AF1820" t="s">
        <v>20</v>
      </c>
    </row>
    <row r="1821" spans="1:32">
      <c r="A1821" s="23"/>
      <c r="B1821" s="23"/>
      <c r="C1821" s="59" t="s">
        <v>22</v>
      </c>
      <c r="D1821" s="60">
        <f t="shared" ref="D1821:L1821" si="1035">IF(D1827&lt;&gt;0,(D1819+D1820)/D1827,0)</f>
        <v>0</v>
      </c>
      <c r="E1821" s="60">
        <f t="shared" si="1035"/>
        <v>0</v>
      </c>
      <c r="F1821" s="60">
        <f t="shared" si="1035"/>
        <v>0</v>
      </c>
      <c r="G1821" s="60">
        <f t="shared" si="1035"/>
        <v>0</v>
      </c>
      <c r="H1821" s="60">
        <f t="shared" si="1035"/>
        <v>0</v>
      </c>
      <c r="I1821" s="60">
        <f t="shared" si="1035"/>
        <v>0</v>
      </c>
      <c r="J1821" s="60">
        <f t="shared" si="1035"/>
        <v>0</v>
      </c>
      <c r="K1821" s="60">
        <f t="shared" si="1035"/>
        <v>0</v>
      </c>
      <c r="L1821" s="60">
        <f t="shared" si="1035"/>
        <v>0</v>
      </c>
      <c r="M1821" s="60">
        <f>IF(M1827&lt;&gt;0,(M1819+M1820)/M1827,0)</f>
        <v>0</v>
      </c>
      <c r="N1821" s="60">
        <f>IF(N1827&lt;&gt;0,(N1819+N1820)/N1827,0)</f>
        <v>0</v>
      </c>
      <c r="O1821" s="60">
        <f>IF(O1827&lt;&gt;0,(O1819+O1820)/O1827,0)</f>
        <v>0</v>
      </c>
      <c r="P1821" s="61">
        <f>IF(P1827&lt;&gt;0,(P1819+P1820)/P1827,0)</f>
        <v>0</v>
      </c>
      <c r="Q1821" s="23"/>
      <c r="R1821" s="62" t="s">
        <v>20</v>
      </c>
      <c r="S1821" s="23"/>
      <c r="T1821" s="23" t="str">
        <f>IF(COUNTIF('[3]Correpondance  PREPA MARG'!A:A,'Prépa marge'!C1821)=0,IF(U1820="démarque connue (valeur)","",T1820),'Prépa marge'!C1821)</f>
        <v>Carburant</v>
      </c>
      <c r="U1821" s="23" t="str">
        <f t="shared" si="1027"/>
        <v/>
      </c>
      <c r="V1821" t="str">
        <f>IF(U1821="","",IF(U1821="CA HT",SUMIF('[3]Correpondance  PREPA MARG'!A:A,'Prépa marge'!T1821,'[3]Correpondance  PREPA MARG'!CO:CO),""))</f>
        <v/>
      </c>
      <c r="W1821" t="str">
        <f t="shared" si="1021"/>
        <v/>
      </c>
      <c r="X1821" t="str">
        <f>IF(U1821="","",IF(AND(U1821="Marge ABACO (valeur)",X1815=""),SUMIF('[3]Correpondance  PREPA MARG'!A:A,'Prépa marge'!T1821,'[3]Correpondance  PREPA MARG'!DB:DB),""))</f>
        <v/>
      </c>
      <c r="Y1821" t="str">
        <f>IF(U1821="","",IF(U1821="Frais accessoires",SUMIF('[3]Correpondance  PREPA MARG'!A:A,'Prépa marge'!T1821,'[3]Correpondance  PREPA MARG'!AO:AO),""))</f>
        <v/>
      </c>
      <c r="Z1821" t="str">
        <f>IF(U1821="","",IF(U1821="Cotisation Centrale",SUMIF('[3]Correpondance  PREPA MARG'!A:A,'Prépa marge'!T1821,'[3]Correpondance  PREPA MARG'!BO:BO),""))</f>
        <v/>
      </c>
      <c r="AA1821" t="str">
        <f>IF(U1821="","",IF(U1821="CA HT REEL",SUMIF('[3]Correpondance  PREPA MARG'!A:A,'Prépa marge'!T1821,'[3]Correpondance  PREPA MARG'!AB:AB),""))</f>
        <v/>
      </c>
      <c r="AB1821" t="str">
        <f>IF(U1821="","",IF(U1821="CAMV REEL",SUMIF('[3]Correpondance  PREPA MARG'!A:A,'Prépa marge'!T1821,'[3]Correpondance  PREPA MARG'!BB:BB),""))</f>
        <v/>
      </c>
      <c r="AC1821" t="str">
        <f>IF(U1821="","",IF(U1821="démarque connue (valeur)",SUMIF('[3]Correpondance  PREPA MARG'!A:A,'Prépa marge'!T1821,'[3]Correpondance  PREPA MARG'!DO:DO),""))</f>
        <v/>
      </c>
      <c r="AD1821" s="2" t="str">
        <f t="shared" si="1026"/>
        <v/>
      </c>
      <c r="AF1821" t="s">
        <v>20</v>
      </c>
    </row>
    <row r="1822" spans="1:32">
      <c r="A1822" s="23"/>
      <c r="B1822" s="23"/>
      <c r="C1822" s="63" t="s">
        <v>23</v>
      </c>
      <c r="D1822" s="64">
        <f>D1816+D1819+D1820</f>
        <v>0</v>
      </c>
      <c r="E1822" s="64">
        <f t="shared" ref="E1822:L1822" si="1036">E1816+E1819+E1820</f>
        <v>0</v>
      </c>
      <c r="F1822" s="64">
        <f t="shared" si="1036"/>
        <v>0</v>
      </c>
      <c r="G1822" s="64">
        <f t="shared" si="1036"/>
        <v>0</v>
      </c>
      <c r="H1822" s="64">
        <f t="shared" si="1036"/>
        <v>0</v>
      </c>
      <c r="I1822" s="64">
        <f t="shared" si="1036"/>
        <v>0</v>
      </c>
      <c r="J1822" s="64">
        <f t="shared" si="1036"/>
        <v>0</v>
      </c>
      <c r="K1822" s="64">
        <f t="shared" si="1036"/>
        <v>0</v>
      </c>
      <c r="L1822" s="64">
        <f t="shared" si="1036"/>
        <v>0</v>
      </c>
      <c r="M1822" s="64">
        <f>M1816+M1819+M1820</f>
        <v>0</v>
      </c>
      <c r="N1822" s="64">
        <f>N1816+N1819+N1820</f>
        <v>0</v>
      </c>
      <c r="O1822" s="64">
        <f>O1816+O1819+O1820</f>
        <v>0</v>
      </c>
      <c r="P1822" s="65">
        <f>SUM(D1822:O1822)</f>
        <v>0</v>
      </c>
      <c r="Q1822" s="23"/>
      <c r="R1822" s="66" t="s">
        <v>20</v>
      </c>
      <c r="S1822" s="23"/>
      <c r="T1822" s="23" t="str">
        <f>IF(COUNTIF('[3]Correpondance  PREPA MARG'!A:A,'Prépa marge'!C1822)=0,IF(U1821="démarque connue (valeur)","",T1821),'Prépa marge'!C1822)</f>
        <v>Carburant</v>
      </c>
      <c r="U1822" s="23" t="str">
        <f t="shared" si="1027"/>
        <v/>
      </c>
      <c r="V1822" t="str">
        <f>IF(U1822="","",IF(U1822="CA HT",SUMIF('[3]Correpondance  PREPA MARG'!A:A,'Prépa marge'!T1822,'[3]Correpondance  PREPA MARG'!CO:CO),""))</f>
        <v/>
      </c>
      <c r="W1822" t="str">
        <f t="shared" ca="1" si="1021"/>
        <v/>
      </c>
      <c r="X1822" t="str">
        <f>IF(U1822="","",IF(AND(U1822="Marge ABACO (valeur)",X1816=""),SUMIF('[3]Correpondance  PREPA MARG'!A:A,'Prépa marge'!T1822,'[3]Correpondance  PREPA MARG'!DB:DB),""))</f>
        <v/>
      </c>
      <c r="Y1822" t="str">
        <f>IF(U1822="","",IF(U1822="Frais accessoires",SUMIF('[3]Correpondance  PREPA MARG'!A:A,'Prépa marge'!T1822,'[3]Correpondance  PREPA MARG'!AO:AO),""))</f>
        <v/>
      </c>
      <c r="Z1822" t="str">
        <f>IF(U1822="","",IF(U1822="Cotisation Centrale",SUMIF('[3]Correpondance  PREPA MARG'!A:A,'Prépa marge'!T1822,'[3]Correpondance  PREPA MARG'!BO:BO),""))</f>
        <v/>
      </c>
      <c r="AA1822" t="str">
        <f>IF(U1822="","",IF(U1822="CA HT REEL",SUMIF('[3]Correpondance  PREPA MARG'!A:A,'Prépa marge'!T1822,'[3]Correpondance  PREPA MARG'!AB:AB),""))</f>
        <v/>
      </c>
      <c r="AB1822" t="str">
        <f>IF(U1822="","",IF(U1822="CAMV REEL",SUMIF('[3]Correpondance  PREPA MARG'!A:A,'Prépa marge'!T1822,'[3]Correpondance  PREPA MARG'!BB:BB),""))</f>
        <v/>
      </c>
      <c r="AC1822" t="str">
        <f>IF(U1822="","",IF(U1822="démarque connue (valeur)",SUMIF('[3]Correpondance  PREPA MARG'!A:A,'Prépa marge'!T1822,'[3]Correpondance  PREPA MARG'!DO:DO),""))</f>
        <v/>
      </c>
      <c r="AD1822" s="2" t="str">
        <f t="shared" ca="1" si="1026"/>
        <v/>
      </c>
      <c r="AF1822" t="s">
        <v>20</v>
      </c>
    </row>
    <row r="1823" spans="1:32">
      <c r="A1823" s="23"/>
      <c r="B1823" s="23"/>
      <c r="C1823" s="63" t="s">
        <v>19</v>
      </c>
      <c r="D1823" s="64">
        <f t="shared" ref="D1823:L1823" si="1037">D1815-D1822</f>
        <v>0</v>
      </c>
      <c r="E1823" s="64">
        <f t="shared" si="1037"/>
        <v>0</v>
      </c>
      <c r="F1823" s="64">
        <f t="shared" si="1037"/>
        <v>0</v>
      </c>
      <c r="G1823" s="64">
        <f t="shared" si="1037"/>
        <v>0</v>
      </c>
      <c r="H1823" s="64">
        <f t="shared" si="1037"/>
        <v>0</v>
      </c>
      <c r="I1823" s="64">
        <f t="shared" si="1037"/>
        <v>0</v>
      </c>
      <c r="J1823" s="64">
        <f t="shared" si="1037"/>
        <v>0</v>
      </c>
      <c r="K1823" s="64">
        <f t="shared" si="1037"/>
        <v>0</v>
      </c>
      <c r="L1823" s="64">
        <f t="shared" si="1037"/>
        <v>0</v>
      </c>
      <c r="M1823" s="64">
        <f>M1815-M1822</f>
        <v>0</v>
      </c>
      <c r="N1823" s="64">
        <f>N1815-N1822</f>
        <v>0</v>
      </c>
      <c r="O1823" s="64">
        <f>O1815-O1822</f>
        <v>0</v>
      </c>
      <c r="P1823" s="65">
        <f>SUM(D1823:O1823)</f>
        <v>0</v>
      </c>
      <c r="Q1823" s="23"/>
      <c r="R1823" s="66" t="s">
        <v>20</v>
      </c>
      <c r="S1823" s="23"/>
      <c r="T1823" s="23" t="str">
        <f>IF(COUNTIF('[3]Correpondance  PREPA MARG'!A:A,'Prépa marge'!C1823)=0,IF(U1822="démarque connue (valeur)","",T1822),'Prépa marge'!C1823)</f>
        <v>Carburant</v>
      </c>
      <c r="U1823" s="23" t="str">
        <f t="shared" si="1027"/>
        <v>Marge ABACO (valeur)</v>
      </c>
      <c r="V1823" t="str">
        <f>IF(U1823="","",IF(U1823="CA HT",SUMIF('[3]Correpondance  PREPA MARG'!A:A,'Prépa marge'!T1823,'[3]Correpondance  PREPA MARG'!CO:CO),""))</f>
        <v/>
      </c>
      <c r="W1823" t="str">
        <f t="shared" si="1021"/>
        <v/>
      </c>
      <c r="X1823" t="str">
        <f ca="1">IF(U1823="","",IF(AND(U1823="Marge ABACO (valeur)",X1817=""),SUMIF('[3]Correpondance  PREPA MARG'!A:A,'Prépa marge'!T1823,'[3]Correpondance  PREPA MARG'!DB:DB),""))</f>
        <v/>
      </c>
      <c r="Y1823" t="str">
        <f>IF(U1823="","",IF(U1823="Frais accessoires",SUMIF('[3]Correpondance  PREPA MARG'!A:A,'Prépa marge'!T1823,'[3]Correpondance  PREPA MARG'!AO:AO),""))</f>
        <v/>
      </c>
      <c r="Z1823" t="str">
        <f>IF(U1823="","",IF(U1823="Cotisation Centrale",SUMIF('[3]Correpondance  PREPA MARG'!A:A,'Prépa marge'!T1823,'[3]Correpondance  PREPA MARG'!BO:BO),""))</f>
        <v/>
      </c>
      <c r="AA1823" t="str">
        <f>IF(U1823="","",IF(U1823="CA HT REEL",SUMIF('[3]Correpondance  PREPA MARG'!A:A,'Prépa marge'!T1823,'[3]Correpondance  PREPA MARG'!AB:AB),""))</f>
        <v/>
      </c>
      <c r="AB1823" t="str">
        <f>IF(U1823="","",IF(U1823="CAMV REEL",SUMIF('[3]Correpondance  PREPA MARG'!A:A,'Prépa marge'!T1823,'[3]Correpondance  PREPA MARG'!BB:BB),""))</f>
        <v/>
      </c>
      <c r="AC1823" t="str">
        <f>IF(U1823="","",IF(U1823="démarque connue (valeur)",SUMIF('[3]Correpondance  PREPA MARG'!A:A,'Prépa marge'!T1823,'[3]Correpondance  PREPA MARG'!DO:DO),""))</f>
        <v/>
      </c>
      <c r="AD1823" s="2" t="str">
        <f t="shared" ca="1" si="1026"/>
        <v/>
      </c>
      <c r="AF1823" t="s">
        <v>20</v>
      </c>
    </row>
    <row r="1824" spans="1:32">
      <c r="A1824" s="23"/>
      <c r="B1824" s="23"/>
      <c r="C1824" s="50" t="s">
        <v>24</v>
      </c>
      <c r="D1824" s="67">
        <f t="shared" ref="D1824:L1824" si="1038">IF(D1815=0,0,D1823/D1815)</f>
        <v>0</v>
      </c>
      <c r="E1824" s="67">
        <f t="shared" si="1038"/>
        <v>0</v>
      </c>
      <c r="F1824" s="67">
        <f t="shared" si="1038"/>
        <v>0</v>
      </c>
      <c r="G1824" s="67">
        <f t="shared" si="1038"/>
        <v>0</v>
      </c>
      <c r="H1824" s="67">
        <f t="shared" si="1038"/>
        <v>0</v>
      </c>
      <c r="I1824" s="67">
        <f t="shared" si="1038"/>
        <v>0</v>
      </c>
      <c r="J1824" s="67">
        <f t="shared" si="1038"/>
        <v>0</v>
      </c>
      <c r="K1824" s="67">
        <f t="shared" si="1038"/>
        <v>0</v>
      </c>
      <c r="L1824" s="67">
        <f t="shared" si="1038"/>
        <v>0</v>
      </c>
      <c r="M1824" s="67">
        <f>IF(M1815=0,0,M1823/M1815)</f>
        <v>0</v>
      </c>
      <c r="N1824" s="67">
        <f>IF(N1815=0,0,N1823/N1815)</f>
        <v>0</v>
      </c>
      <c r="O1824" s="67">
        <f>IF(O1815=0,0,O1823/O1815)</f>
        <v>0</v>
      </c>
      <c r="P1824" s="67">
        <f>IF(P1815=0,0,P1823/P1815)</f>
        <v>0</v>
      </c>
      <c r="Q1824" s="23"/>
      <c r="R1824" s="68" t="s">
        <v>20</v>
      </c>
      <c r="S1824" s="23"/>
      <c r="T1824" s="23" t="str">
        <f>IF(COUNTIF('[3]Correpondance  PREPA MARG'!A:A,'Prépa marge'!C1824)=0,IF(U1823="démarque connue (valeur)","",T1823),'Prépa marge'!C1824)</f>
        <v>Carburant</v>
      </c>
      <c r="U1824" s="23" t="str">
        <f t="shared" si="1027"/>
        <v/>
      </c>
      <c r="V1824" t="str">
        <f>IF(U1824="","",IF(U1824="CA HT",SUMIF('[3]Correpondance  PREPA MARG'!A:A,'Prépa marge'!T1824,'[3]Correpondance  PREPA MARG'!CO:CO),""))</f>
        <v/>
      </c>
      <c r="W1824" t="str">
        <f t="shared" si="1021"/>
        <v/>
      </c>
      <c r="X1824" t="str">
        <f>IF(U1824="","",IF(AND(U1824="Marge ABACO (valeur)",X1818=""),SUMIF('[3]Correpondance  PREPA MARG'!A:A,'Prépa marge'!T1824,'[3]Correpondance  PREPA MARG'!DB:DB),""))</f>
        <v/>
      </c>
      <c r="Y1824" t="str">
        <f>IF(U1824="","",IF(U1824="Frais accessoires",SUMIF('[3]Correpondance  PREPA MARG'!A:A,'Prépa marge'!T1824,'[3]Correpondance  PREPA MARG'!AO:AO),""))</f>
        <v/>
      </c>
      <c r="Z1824" t="str">
        <f>IF(U1824="","",IF(U1824="Cotisation Centrale",SUMIF('[3]Correpondance  PREPA MARG'!A:A,'Prépa marge'!T1824,'[3]Correpondance  PREPA MARG'!BO:BO),""))</f>
        <v/>
      </c>
      <c r="AA1824" t="str">
        <f>IF(U1824="","",IF(U1824="CA HT REEL",SUMIF('[3]Correpondance  PREPA MARG'!A:A,'Prépa marge'!T1824,'[3]Correpondance  PREPA MARG'!AB:AB),""))</f>
        <v/>
      </c>
      <c r="AB1824" t="str">
        <f>IF(U1824="","",IF(U1824="CAMV REEL",SUMIF('[3]Correpondance  PREPA MARG'!A:A,'Prépa marge'!T1824,'[3]Correpondance  PREPA MARG'!BB:BB),""))</f>
        <v/>
      </c>
      <c r="AC1824" t="str">
        <f>IF(U1824="","",IF(U1824="démarque connue (valeur)",SUMIF('[3]Correpondance  PREPA MARG'!A:A,'Prépa marge'!T1824,'[3]Correpondance  PREPA MARG'!DO:DO),""))</f>
        <v/>
      </c>
      <c r="AD1824" s="2" t="str">
        <f t="shared" si="1026"/>
        <v/>
      </c>
      <c r="AF1824" t="s">
        <v>20</v>
      </c>
    </row>
    <row r="1825" spans="1:32">
      <c r="A1825" s="23"/>
      <c r="B1825" s="23"/>
      <c r="C1825" s="23"/>
      <c r="D1825" s="23"/>
      <c r="E1825" s="23"/>
      <c r="F1825" s="23"/>
      <c r="G1825" s="23"/>
      <c r="H1825" s="23"/>
      <c r="I1825" s="23"/>
      <c r="J1825" s="23"/>
      <c r="K1825" s="23"/>
      <c r="L1825" s="23"/>
      <c r="M1825" s="23"/>
      <c r="N1825" s="23"/>
      <c r="O1825" s="23"/>
      <c r="P1825" s="23"/>
      <c r="Q1825" s="23"/>
      <c r="R1825" s="29" t="s">
        <v>20</v>
      </c>
      <c r="S1825" s="23"/>
      <c r="T1825" s="23" t="str">
        <f>IF(COUNTIF('[3]Correpondance  PREPA MARG'!A:A,'Prépa marge'!C1825)=0,IF(U1824="démarque connue (valeur)","",T1824),'Prépa marge'!C1825)</f>
        <v>Carburant</v>
      </c>
      <c r="U1825" s="23" t="str">
        <f t="shared" si="1027"/>
        <v/>
      </c>
      <c r="V1825" t="str">
        <f>IF(U1825="","",IF(U1825="CA HT",SUMIF('[3]Correpondance  PREPA MARG'!A:A,'Prépa marge'!T1825,'[3]Correpondance  PREPA MARG'!CO:CO),""))</f>
        <v/>
      </c>
      <c r="W1825" t="str">
        <f t="shared" si="1021"/>
        <v/>
      </c>
      <c r="X1825" t="str">
        <f>IF(U1825="","",IF(AND(U1825="Marge ABACO (valeur)",X1819=""),SUMIF('[3]Correpondance  PREPA MARG'!A:A,'Prépa marge'!T1825,'[3]Correpondance  PREPA MARG'!DB:DB),""))</f>
        <v/>
      </c>
      <c r="Y1825" t="str">
        <f>IF(U1825="","",IF(U1825="Frais accessoires",SUMIF('[3]Correpondance  PREPA MARG'!A:A,'Prépa marge'!T1825,'[3]Correpondance  PREPA MARG'!AO:AO),""))</f>
        <v/>
      </c>
      <c r="Z1825" t="str">
        <f>IF(U1825="","",IF(U1825="Cotisation Centrale",SUMIF('[3]Correpondance  PREPA MARG'!A:A,'Prépa marge'!T1825,'[3]Correpondance  PREPA MARG'!BO:BO),""))</f>
        <v/>
      </c>
      <c r="AA1825" t="str">
        <f>IF(U1825="","",IF(U1825="CA HT REEL",SUMIF('[3]Correpondance  PREPA MARG'!A:A,'Prépa marge'!T1825,'[3]Correpondance  PREPA MARG'!AB:AB),""))</f>
        <v/>
      </c>
      <c r="AB1825" t="str">
        <f>IF(U1825="","",IF(U1825="CAMV REEL",SUMIF('[3]Correpondance  PREPA MARG'!A:A,'Prépa marge'!T1825,'[3]Correpondance  PREPA MARG'!BB:BB),""))</f>
        <v/>
      </c>
      <c r="AC1825" t="str">
        <f>IF(U1825="","",IF(U1825="démarque connue (valeur)",SUMIF('[3]Correpondance  PREPA MARG'!A:A,'Prépa marge'!T1825,'[3]Correpondance  PREPA MARG'!DO:DO),""))</f>
        <v/>
      </c>
      <c r="AD1825" s="2" t="str">
        <f t="shared" si="1026"/>
        <v/>
      </c>
      <c r="AF1825" t="s">
        <v>20</v>
      </c>
    </row>
    <row r="1826" spans="1:32" ht="15.75" thickBot="1">
      <c r="A1826" s="23"/>
      <c r="B1826" s="23"/>
      <c r="C1826" s="30" t="s">
        <v>25</v>
      </c>
      <c r="D1826" s="31"/>
      <c r="E1826" s="31"/>
      <c r="F1826" s="31"/>
      <c r="G1826" s="31"/>
      <c r="H1826" s="31"/>
      <c r="I1826" s="31"/>
      <c r="J1826" s="31"/>
      <c r="K1826" s="31"/>
      <c r="L1826" s="31"/>
      <c r="M1826" s="31"/>
      <c r="N1826" s="31"/>
      <c r="O1826" s="31"/>
      <c r="P1826" s="32"/>
      <c r="Q1826" s="23"/>
      <c r="R1826" s="33" t="s">
        <v>20</v>
      </c>
      <c r="S1826" s="23"/>
      <c r="T1826" s="23" t="str">
        <f>IF(COUNTIF('[3]Correpondance  PREPA MARG'!A:A,'Prépa marge'!C1826)=0,IF(U1825="démarque connue (valeur)","",T1825),'Prépa marge'!C1826)</f>
        <v>Carburant</v>
      </c>
      <c r="U1826" s="23" t="str">
        <f t="shared" si="1027"/>
        <v/>
      </c>
      <c r="V1826" t="str">
        <f>IF(U1826="","",IF(U1826="CA HT",SUMIF('[3]Correpondance  PREPA MARG'!A:A,'Prépa marge'!T1826,'[3]Correpondance  PREPA MARG'!CO:CO),""))</f>
        <v/>
      </c>
      <c r="W1826" t="str">
        <f t="shared" si="1021"/>
        <v/>
      </c>
      <c r="X1826" t="str">
        <f>IF(U1826="","",IF(AND(U1826="Marge ABACO (valeur)",X1820=""),SUMIF('[3]Correpondance  PREPA MARG'!A:A,'Prépa marge'!T1826,'[3]Correpondance  PREPA MARG'!DB:DB),""))</f>
        <v/>
      </c>
      <c r="Y1826" t="str">
        <f>IF(U1826="","",IF(U1826="Frais accessoires",SUMIF('[3]Correpondance  PREPA MARG'!A:A,'Prépa marge'!T1826,'[3]Correpondance  PREPA MARG'!AO:AO),""))</f>
        <v/>
      </c>
      <c r="Z1826" t="str">
        <f>IF(U1826="","",IF(U1826="Cotisation Centrale",SUMIF('[3]Correpondance  PREPA MARG'!A:A,'Prépa marge'!T1826,'[3]Correpondance  PREPA MARG'!BO:BO),""))</f>
        <v/>
      </c>
      <c r="AA1826" t="str">
        <f>IF(U1826="","",IF(U1826="CA HT REEL",SUMIF('[3]Correpondance  PREPA MARG'!A:A,'Prépa marge'!T1826,'[3]Correpondance  PREPA MARG'!AB:AB),""))</f>
        <v/>
      </c>
      <c r="AB1826" t="str">
        <f>IF(U1826="","",IF(U1826="CAMV REEL",SUMIF('[3]Correpondance  PREPA MARG'!A:A,'Prépa marge'!T1826,'[3]Correpondance  PREPA MARG'!BB:BB),""))</f>
        <v/>
      </c>
      <c r="AC1826" t="str">
        <f>IF(U1826="","",IF(U1826="démarque connue (valeur)",SUMIF('[3]Correpondance  PREPA MARG'!A:A,'Prépa marge'!T1826,'[3]Correpondance  PREPA MARG'!DO:DO),""))</f>
        <v/>
      </c>
      <c r="AD1826" s="2" t="str">
        <f t="shared" si="1026"/>
        <v/>
      </c>
      <c r="AF1826" t="s">
        <v>20</v>
      </c>
    </row>
    <row r="1827" spans="1:32">
      <c r="A1827" s="23"/>
      <c r="B1827" s="23"/>
      <c r="C1827" s="69" t="s">
        <v>5</v>
      </c>
      <c r="D1827" s="35"/>
      <c r="E1827" s="36"/>
      <c r="F1827" s="36"/>
      <c r="G1827" s="36"/>
      <c r="H1827" s="36"/>
      <c r="I1827" s="36"/>
      <c r="J1827" s="55"/>
      <c r="K1827" s="55"/>
      <c r="L1827" s="55"/>
      <c r="M1827" s="55"/>
      <c r="N1827" s="55"/>
      <c r="O1827" s="70"/>
      <c r="P1827" s="38">
        <f>SUM(D1827:O1827)</f>
        <v>0</v>
      </c>
      <c r="Q1827" s="23"/>
      <c r="R1827" s="39">
        <v>709974.74000000022</v>
      </c>
      <c r="S1827" s="23"/>
      <c r="T1827" s="23" t="str">
        <f>IF(COUNTIF('[3]Correpondance  PREPA MARG'!A:A,'Prépa marge'!C1827)=0,IF(U1826="démarque connue (valeur)","",T1826),'Prépa marge'!C1827)</f>
        <v>Carburant</v>
      </c>
      <c r="U1827" s="23" t="str">
        <f t="shared" si="1027"/>
        <v>CA HT REEL</v>
      </c>
      <c r="V1827" t="str">
        <f>IF(U1827="","",IF(U1827="CA HT",SUMIF('[3]Correpondance  PREPA MARG'!A:A,'Prépa marge'!T1827,'[3]Correpondance  PREPA MARG'!CO:CO),""))</f>
        <v/>
      </c>
      <c r="W1827" t="str">
        <f t="shared" si="1021"/>
        <v/>
      </c>
      <c r="X1827" t="str">
        <f>IF(U1827="","",IF(AND(U1827="Marge ABACO (valeur)",X1821=""),SUMIF('[3]Correpondance  PREPA MARG'!A:A,'Prépa marge'!T1827,'[3]Correpondance  PREPA MARG'!DB:DB),""))</f>
        <v/>
      </c>
      <c r="Y1827" t="str">
        <f>IF(U1827="","",IF(U1827="Frais accessoires",SUMIF('[3]Correpondance  PREPA MARG'!A:A,'Prépa marge'!T1827,'[3]Correpondance  PREPA MARG'!AO:AO),""))</f>
        <v/>
      </c>
      <c r="Z1827" t="str">
        <f>IF(U1827="","",IF(U1827="Cotisation Centrale",SUMIF('[3]Correpondance  PREPA MARG'!A:A,'Prépa marge'!T1827,'[3]Correpondance  PREPA MARG'!BO:BO),""))</f>
        <v/>
      </c>
      <c r="AA1827">
        <f ca="1">IF(U1827="","",IF(U1827="CA HT REEL",SUMIF('[3]Correpondance  PREPA MARG'!A:A,'Prépa marge'!T1827,'[3]Correpondance  PREPA MARG'!AB:AB),""))</f>
        <v>0</v>
      </c>
      <c r="AB1827" t="str">
        <f>IF(U1827="","",IF(U1827="CAMV REEL",SUMIF('[3]Correpondance  PREPA MARG'!A:A,'Prépa marge'!T1827,'[3]Correpondance  PREPA MARG'!BB:BB),""))</f>
        <v/>
      </c>
      <c r="AC1827" t="str">
        <f>IF(U1827="","",IF(U1827="démarque connue (valeur)",SUMIF('[3]Correpondance  PREPA MARG'!A:A,'Prépa marge'!T1827,'[3]Correpondance  PREPA MARG'!DO:DO),""))</f>
        <v/>
      </c>
      <c r="AD1827" s="2" t="str">
        <f t="shared" ca="1" si="1026"/>
        <v/>
      </c>
      <c r="AF1827">
        <v>748742.69</v>
      </c>
    </row>
    <row r="1828" spans="1:32" ht="15.75" thickBot="1">
      <c r="A1828" s="23"/>
      <c r="B1828" s="23"/>
      <c r="C1828" s="58" t="s">
        <v>6</v>
      </c>
      <c r="D1828" s="41"/>
      <c r="E1828" s="42"/>
      <c r="F1828" s="42"/>
      <c r="G1828" s="42"/>
      <c r="H1828" s="42"/>
      <c r="I1828" s="42"/>
      <c r="J1828" s="71"/>
      <c r="K1828" s="71"/>
      <c r="L1828" s="71"/>
      <c r="M1828" s="71"/>
      <c r="N1828" s="71"/>
      <c r="O1828" s="72"/>
      <c r="P1828" s="56">
        <f>SUM(D1828:O1828)</f>
        <v>0</v>
      </c>
      <c r="Q1828" s="23"/>
      <c r="R1828" s="57">
        <v>693003.45000000019</v>
      </c>
      <c r="S1828" s="23"/>
      <c r="T1828" s="23" t="str">
        <f>IF(COUNTIF('[3]Correpondance  PREPA MARG'!A:A,'Prépa marge'!C1828)=0,IF(U1827="démarque connue (valeur)","",T1827),'Prépa marge'!C1828)</f>
        <v>Carburant</v>
      </c>
      <c r="U1828" s="23" t="str">
        <f t="shared" si="1027"/>
        <v>CAMV REEL</v>
      </c>
      <c r="V1828" t="str">
        <f>IF(U1828="","",IF(U1828="CA HT",SUMIF('[3]Correpondance  PREPA MARG'!A:A,'Prépa marge'!T1828,'[3]Correpondance  PREPA MARG'!CO:CO),""))</f>
        <v/>
      </c>
      <c r="W1828" t="str">
        <f t="shared" si="1021"/>
        <v/>
      </c>
      <c r="X1828" t="str">
        <f>IF(U1828="","",IF(AND(U1828="Marge ABACO (valeur)",X1822=""),SUMIF('[3]Correpondance  PREPA MARG'!A:A,'Prépa marge'!T1828,'[3]Correpondance  PREPA MARG'!DB:DB),""))</f>
        <v/>
      </c>
      <c r="Y1828" t="str">
        <f>IF(U1828="","",IF(U1828="Frais accessoires",SUMIF('[3]Correpondance  PREPA MARG'!A:A,'Prépa marge'!T1828,'[3]Correpondance  PREPA MARG'!AO:AO),""))</f>
        <v/>
      </c>
      <c r="Z1828" t="str">
        <f>IF(U1828="","",IF(U1828="Cotisation Centrale",SUMIF('[3]Correpondance  PREPA MARG'!A:A,'Prépa marge'!T1828,'[3]Correpondance  PREPA MARG'!BO:BO),""))</f>
        <v/>
      </c>
      <c r="AA1828" t="str">
        <f>IF(U1828="","",IF(U1828="CA HT REEL",SUMIF('[3]Correpondance  PREPA MARG'!A:A,'Prépa marge'!T1828,'[3]Correpondance  PREPA MARG'!AB:AB),""))</f>
        <v/>
      </c>
      <c r="AB1828">
        <f ca="1">IF(U1828="","",IF(U1828="CAMV REEL",SUMIF('[3]Correpondance  PREPA MARG'!A:A,'Prépa marge'!T1828,'[3]Correpondance  PREPA MARG'!BB:BB),""))</f>
        <v>0</v>
      </c>
      <c r="AC1828" t="str">
        <f>IF(U1828="","",IF(U1828="démarque connue (valeur)",SUMIF('[3]Correpondance  PREPA MARG'!A:A,'Prépa marge'!T1828,'[3]Correpondance  PREPA MARG'!DO:DO),""))</f>
        <v/>
      </c>
      <c r="AD1828" s="2" t="str">
        <f t="shared" ca="1" si="1026"/>
        <v/>
      </c>
      <c r="AF1828">
        <v>734041.22</v>
      </c>
    </row>
    <row r="1829" spans="1:32">
      <c r="A1829" s="23"/>
      <c r="B1829" s="23"/>
      <c r="C1829" s="59" t="s">
        <v>26</v>
      </c>
      <c r="D1829" s="73">
        <f t="shared" ref="D1829:L1829" si="1039">D1827-D1828-D1819-D1820</f>
        <v>0</v>
      </c>
      <c r="E1829" s="73">
        <f t="shared" si="1039"/>
        <v>0</v>
      </c>
      <c r="F1829" s="73">
        <f t="shared" si="1039"/>
        <v>0</v>
      </c>
      <c r="G1829" s="73">
        <f t="shared" si="1039"/>
        <v>0</v>
      </c>
      <c r="H1829" s="73">
        <f t="shared" si="1039"/>
        <v>0</v>
      </c>
      <c r="I1829" s="73">
        <f t="shared" si="1039"/>
        <v>0</v>
      </c>
      <c r="J1829" s="73">
        <f t="shared" si="1039"/>
        <v>0</v>
      </c>
      <c r="K1829" s="73">
        <f t="shared" si="1039"/>
        <v>0</v>
      </c>
      <c r="L1829" s="73">
        <f t="shared" si="1039"/>
        <v>0</v>
      </c>
      <c r="M1829" s="73">
        <f>M1827-M1828-M1819-M1820</f>
        <v>0</v>
      </c>
      <c r="N1829" s="73">
        <f>N1827-N1828-N1819-N1820</f>
        <v>0</v>
      </c>
      <c r="O1829" s="73">
        <f>O1827-O1828-O1819-O1820</f>
        <v>0</v>
      </c>
      <c r="P1829" s="74">
        <f>SUM(D1829:O1829)</f>
        <v>0</v>
      </c>
      <c r="Q1829" s="23"/>
      <c r="R1829" s="57" t="s">
        <v>20</v>
      </c>
      <c r="S1829" s="23"/>
      <c r="T1829" s="23" t="str">
        <f>IF(COUNTIF('[3]Correpondance  PREPA MARG'!A:A,'Prépa marge'!C1829)=0,IF(U1828="démarque connue (valeur)","",T1828),'Prépa marge'!C1829)</f>
        <v>Carburant</v>
      </c>
      <c r="U1829" s="23" t="str">
        <f t="shared" si="1027"/>
        <v/>
      </c>
      <c r="V1829" t="str">
        <f>IF(U1829="","",IF(U1829="CA HT",SUMIF('[3]Correpondance  PREPA MARG'!A:A,'Prépa marge'!T1829,'[3]Correpondance  PREPA MARG'!CO:CO),""))</f>
        <v/>
      </c>
      <c r="W1829" t="str">
        <f t="shared" si="1021"/>
        <v/>
      </c>
      <c r="X1829" t="str">
        <f>IF(U1829="","",IF(AND(U1829="Marge ABACO (valeur)",X1823=""),SUMIF('[3]Correpondance  PREPA MARG'!A:A,'Prépa marge'!T1829,'[3]Correpondance  PREPA MARG'!DB:DB),""))</f>
        <v/>
      </c>
      <c r="Y1829" t="str">
        <f>IF(U1829="","",IF(U1829="Frais accessoires",SUMIF('[3]Correpondance  PREPA MARG'!A:A,'Prépa marge'!T1829,'[3]Correpondance  PREPA MARG'!AO:AO),""))</f>
        <v/>
      </c>
      <c r="Z1829" t="str">
        <f>IF(U1829="","",IF(U1829="Cotisation Centrale",SUMIF('[3]Correpondance  PREPA MARG'!A:A,'Prépa marge'!T1829,'[3]Correpondance  PREPA MARG'!BO:BO),""))</f>
        <v/>
      </c>
      <c r="AA1829" t="str">
        <f>IF(U1829="","",IF(U1829="CA HT REEL",SUMIF('[3]Correpondance  PREPA MARG'!A:A,'Prépa marge'!T1829,'[3]Correpondance  PREPA MARG'!AB:AB),""))</f>
        <v/>
      </c>
      <c r="AB1829" t="str">
        <f>IF(U1829="","",IF(U1829="CAMV REEL",SUMIF('[3]Correpondance  PREPA MARG'!A:A,'Prépa marge'!T1829,'[3]Correpondance  PREPA MARG'!BB:BB),""))</f>
        <v/>
      </c>
      <c r="AC1829" t="str">
        <f>IF(U1829="","",IF(U1829="démarque connue (valeur)",SUMIF('[3]Correpondance  PREPA MARG'!A:A,'Prépa marge'!T1829,'[3]Correpondance  PREPA MARG'!DO:DO),""))</f>
        <v/>
      </c>
      <c r="AD1829" s="2" t="str">
        <f t="shared" si="1026"/>
        <v/>
      </c>
      <c r="AF1829" t="s">
        <v>20</v>
      </c>
    </row>
    <row r="1830" spans="1:32">
      <c r="A1830" s="23"/>
      <c r="B1830" s="23"/>
      <c r="C1830" s="50" t="s">
        <v>27</v>
      </c>
      <c r="D1830" s="67">
        <f t="shared" ref="D1830:L1830" si="1040">IF(D1852="ABACO","     néant",IF(D1815=0,0,D1829/D1827))</f>
        <v>0</v>
      </c>
      <c r="E1830" s="67">
        <f t="shared" si="1040"/>
        <v>0</v>
      </c>
      <c r="F1830" s="67">
        <f t="shared" si="1040"/>
        <v>0</v>
      </c>
      <c r="G1830" s="67">
        <f t="shared" si="1040"/>
        <v>0</v>
      </c>
      <c r="H1830" s="67">
        <f t="shared" si="1040"/>
        <v>0</v>
      </c>
      <c r="I1830" s="67">
        <f t="shared" si="1040"/>
        <v>0</v>
      </c>
      <c r="J1830" s="67">
        <f t="shared" si="1040"/>
        <v>0</v>
      </c>
      <c r="K1830" s="67">
        <f t="shared" si="1040"/>
        <v>0</v>
      </c>
      <c r="L1830" s="67">
        <f t="shared" si="1040"/>
        <v>0</v>
      </c>
      <c r="M1830" s="67">
        <f>IF(M1852="ABACO","     néant",IF(M1815=0,0,M1829/M1827))</f>
        <v>0</v>
      </c>
      <c r="N1830" s="67">
        <f>IF(N1852="ABACO","     néant",IF(N1815=0,0,N1829/N1827))</f>
        <v>0</v>
      </c>
      <c r="O1830" s="67">
        <f>IF(O1852="ABACO","     néant",IF(O1815=0,0,O1829/O1827))</f>
        <v>0</v>
      </c>
      <c r="P1830" s="67">
        <f>IF(P1852="ABACO","     néant",IF(P1815=0,0,P1829/P1827))</f>
        <v>0</v>
      </c>
      <c r="Q1830" s="23"/>
      <c r="R1830" s="68" t="s">
        <v>20</v>
      </c>
      <c r="S1830" s="23"/>
      <c r="T1830" s="23" t="str">
        <f>IF(COUNTIF('[3]Correpondance  PREPA MARG'!A:A,'Prépa marge'!C1830)=0,IF(U1829="démarque connue (valeur)","",T1829),'Prépa marge'!C1830)</f>
        <v>Carburant</v>
      </c>
      <c r="U1830" s="23" t="str">
        <f t="shared" si="1027"/>
        <v/>
      </c>
      <c r="V1830" t="str">
        <f>IF(U1830="","",IF(U1830="CA HT",SUMIF('[3]Correpondance  PREPA MARG'!A:A,'Prépa marge'!T1830,'[3]Correpondance  PREPA MARG'!CO:CO),""))</f>
        <v/>
      </c>
      <c r="W1830" t="str">
        <f t="shared" si="1021"/>
        <v/>
      </c>
      <c r="X1830" t="str">
        <f>IF(U1830="","",IF(AND(U1830="Marge ABACO (valeur)",X1824=""),SUMIF('[3]Correpondance  PREPA MARG'!A:A,'Prépa marge'!T1830,'[3]Correpondance  PREPA MARG'!DB:DB),""))</f>
        <v/>
      </c>
      <c r="Y1830" t="str">
        <f>IF(U1830="","",IF(U1830="Frais accessoires",SUMIF('[3]Correpondance  PREPA MARG'!A:A,'Prépa marge'!T1830,'[3]Correpondance  PREPA MARG'!AO:AO),""))</f>
        <v/>
      </c>
      <c r="Z1830" t="str">
        <f>IF(U1830="","",IF(U1830="Cotisation Centrale",SUMIF('[3]Correpondance  PREPA MARG'!A:A,'Prépa marge'!T1830,'[3]Correpondance  PREPA MARG'!BO:BO),""))</f>
        <v/>
      </c>
      <c r="AA1830" t="str">
        <f>IF(U1830="","",IF(U1830="CA HT REEL",SUMIF('[3]Correpondance  PREPA MARG'!A:A,'Prépa marge'!T1830,'[3]Correpondance  PREPA MARG'!AB:AB),""))</f>
        <v/>
      </c>
      <c r="AB1830" t="str">
        <f>IF(U1830="","",IF(U1830="CAMV REEL",SUMIF('[3]Correpondance  PREPA MARG'!A:A,'Prépa marge'!T1830,'[3]Correpondance  PREPA MARG'!BB:BB),""))</f>
        <v/>
      </c>
      <c r="AC1830" t="str">
        <f>IF(U1830="","",IF(U1830="démarque connue (valeur)",SUMIF('[3]Correpondance  PREPA MARG'!A:A,'Prépa marge'!T1830,'[3]Correpondance  PREPA MARG'!DO:DO),""))</f>
        <v/>
      </c>
      <c r="AD1830" s="2" t="str">
        <f t="shared" si="1026"/>
        <v/>
      </c>
      <c r="AF1830" t="s">
        <v>20</v>
      </c>
    </row>
    <row r="1831" spans="1:32">
      <c r="A1831" s="23"/>
      <c r="B1831" s="23"/>
      <c r="C1831" s="23"/>
      <c r="D1831" s="23"/>
      <c r="E1831" s="23"/>
      <c r="F1831" s="23"/>
      <c r="G1831" s="23"/>
      <c r="H1831" s="23"/>
      <c r="I1831" s="23"/>
      <c r="J1831" s="23"/>
      <c r="K1831" s="23"/>
      <c r="L1831" s="23"/>
      <c r="M1831" s="23"/>
      <c r="N1831" s="23"/>
      <c r="O1831" s="23"/>
      <c r="P1831" s="23"/>
      <c r="Q1831" s="23"/>
      <c r="R1831" s="29" t="s">
        <v>20</v>
      </c>
      <c r="S1831" s="23"/>
      <c r="T1831" s="23" t="str">
        <f>IF(COUNTIF('[3]Correpondance  PREPA MARG'!A:A,'Prépa marge'!C1831)=0,IF(U1830="démarque connue (valeur)","",T1830),'Prépa marge'!C1831)</f>
        <v>Carburant</v>
      </c>
      <c r="U1831" s="23" t="str">
        <f t="shared" si="1027"/>
        <v/>
      </c>
      <c r="V1831" t="str">
        <f>IF(U1831="","",IF(U1831="CA HT",SUMIF('[3]Correpondance  PREPA MARG'!A:A,'Prépa marge'!T1831,'[3]Correpondance  PREPA MARG'!CO:CO),""))</f>
        <v/>
      </c>
      <c r="W1831" t="str">
        <f t="shared" si="1021"/>
        <v/>
      </c>
      <c r="X1831" t="str">
        <f>IF(U1831="","",IF(AND(U1831="Marge ABACO (valeur)",X1825=""),SUMIF('[3]Correpondance  PREPA MARG'!A:A,'Prépa marge'!T1831,'[3]Correpondance  PREPA MARG'!DB:DB),""))</f>
        <v/>
      </c>
      <c r="Y1831" t="str">
        <f>IF(U1831="","",IF(U1831="Frais accessoires",SUMIF('[3]Correpondance  PREPA MARG'!A:A,'Prépa marge'!T1831,'[3]Correpondance  PREPA MARG'!AO:AO),""))</f>
        <v/>
      </c>
      <c r="Z1831" t="str">
        <f>IF(U1831="","",IF(U1831="Cotisation Centrale",SUMIF('[3]Correpondance  PREPA MARG'!A:A,'Prépa marge'!T1831,'[3]Correpondance  PREPA MARG'!BO:BO),""))</f>
        <v/>
      </c>
      <c r="AA1831" t="str">
        <f>IF(U1831="","",IF(U1831="CA HT REEL",SUMIF('[3]Correpondance  PREPA MARG'!A:A,'Prépa marge'!T1831,'[3]Correpondance  PREPA MARG'!AB:AB),""))</f>
        <v/>
      </c>
      <c r="AB1831" t="str">
        <f>IF(U1831="","",IF(U1831="CAMV REEL",SUMIF('[3]Correpondance  PREPA MARG'!A:A,'Prépa marge'!T1831,'[3]Correpondance  PREPA MARG'!BB:BB),""))</f>
        <v/>
      </c>
      <c r="AC1831" t="str">
        <f>IF(U1831="","",IF(U1831="démarque connue (valeur)",SUMIF('[3]Correpondance  PREPA MARG'!A:A,'Prépa marge'!T1831,'[3]Correpondance  PREPA MARG'!DO:DO),""))</f>
        <v/>
      </c>
      <c r="AD1831" s="2" t="str">
        <f t="shared" si="1026"/>
        <v/>
      </c>
      <c r="AF1831" t="s">
        <v>20</v>
      </c>
    </row>
    <row r="1832" spans="1:32">
      <c r="A1832" s="23"/>
      <c r="B1832" s="23"/>
      <c r="C1832" s="75" t="s">
        <v>28</v>
      </c>
      <c r="D1832" s="76">
        <f t="shared" ref="D1832:L1832" si="1041">IF(D1852="ABACO","       NA",D1824-D1830)</f>
        <v>0</v>
      </c>
      <c r="E1832" s="76">
        <f t="shared" si="1041"/>
        <v>0</v>
      </c>
      <c r="F1832" s="76">
        <f t="shared" si="1041"/>
        <v>0</v>
      </c>
      <c r="G1832" s="76">
        <f t="shared" si="1041"/>
        <v>0</v>
      </c>
      <c r="H1832" s="76">
        <f t="shared" si="1041"/>
        <v>0</v>
      </c>
      <c r="I1832" s="76">
        <f t="shared" si="1041"/>
        <v>0</v>
      </c>
      <c r="J1832" s="76">
        <f t="shared" si="1041"/>
        <v>0</v>
      </c>
      <c r="K1832" s="76">
        <f t="shared" si="1041"/>
        <v>0</v>
      </c>
      <c r="L1832" s="76">
        <f t="shared" si="1041"/>
        <v>0</v>
      </c>
      <c r="M1832" s="76">
        <f>IF(M1852="ABACO","       NA",M1824-M1830)</f>
        <v>0</v>
      </c>
      <c r="N1832" s="76">
        <f>IF(N1852="ABACO","       NA",N1824-N1830)</f>
        <v>0</v>
      </c>
      <c r="O1832" s="76">
        <f>IF(O1852="ABACO","       NA",O1824-O1830)</f>
        <v>0</v>
      </c>
      <c r="P1832" s="76">
        <f>IF(P1852="ABACO","       NA",P1824-P1830)</f>
        <v>0</v>
      </c>
      <c r="Q1832" s="23"/>
      <c r="R1832" s="77" t="s">
        <v>20</v>
      </c>
      <c r="S1832" s="23"/>
      <c r="T1832" s="23" t="str">
        <f>IF(COUNTIF('[3]Correpondance  PREPA MARG'!A:A,'Prépa marge'!C1832)=0,IF(U1831="démarque connue (valeur)","",T1831),'Prépa marge'!C1832)</f>
        <v>Carburant</v>
      </c>
      <c r="U1832" s="23" t="str">
        <f t="shared" si="1027"/>
        <v/>
      </c>
      <c r="V1832" t="str">
        <f>IF(U1832="","",IF(U1832="CA HT",SUMIF('[3]Correpondance  PREPA MARG'!A:A,'Prépa marge'!T1832,'[3]Correpondance  PREPA MARG'!CO:CO),""))</f>
        <v/>
      </c>
      <c r="W1832" t="str">
        <f t="shared" si="1021"/>
        <v/>
      </c>
      <c r="X1832" t="str">
        <f>IF(U1832="","",IF(AND(U1832="Marge ABACO (valeur)",X1826=""),SUMIF('[3]Correpondance  PREPA MARG'!A:A,'Prépa marge'!T1832,'[3]Correpondance  PREPA MARG'!DB:DB),""))</f>
        <v/>
      </c>
      <c r="Y1832" t="str">
        <f>IF(U1832="","",IF(U1832="Frais accessoires",SUMIF('[3]Correpondance  PREPA MARG'!A:A,'Prépa marge'!T1832,'[3]Correpondance  PREPA MARG'!AO:AO),""))</f>
        <v/>
      </c>
      <c r="Z1832" t="str">
        <f>IF(U1832="","",IF(U1832="Cotisation Centrale",SUMIF('[3]Correpondance  PREPA MARG'!A:A,'Prépa marge'!T1832,'[3]Correpondance  PREPA MARG'!BO:BO),""))</f>
        <v/>
      </c>
      <c r="AA1832" t="str">
        <f>IF(U1832="","",IF(U1832="CA HT REEL",SUMIF('[3]Correpondance  PREPA MARG'!A:A,'Prépa marge'!T1832,'[3]Correpondance  PREPA MARG'!AB:AB),""))</f>
        <v/>
      </c>
      <c r="AB1832" t="str">
        <f>IF(U1832="","",IF(U1832="CAMV REEL",SUMIF('[3]Correpondance  PREPA MARG'!A:A,'Prépa marge'!T1832,'[3]Correpondance  PREPA MARG'!BB:BB),""))</f>
        <v/>
      </c>
      <c r="AC1832" t="str">
        <f>IF(U1832="","",IF(U1832="démarque connue (valeur)",SUMIF('[3]Correpondance  PREPA MARG'!A:A,'Prépa marge'!T1832,'[3]Correpondance  PREPA MARG'!DO:DO),""))</f>
        <v/>
      </c>
      <c r="AD1832" s="2" t="str">
        <f t="shared" si="1026"/>
        <v/>
      </c>
      <c r="AF1832" t="s">
        <v>20</v>
      </c>
    </row>
    <row r="1833" spans="1:32">
      <c r="A1833" s="23"/>
      <c r="B1833" s="23"/>
      <c r="C1833" s="23"/>
      <c r="D1833" s="23"/>
      <c r="E1833" s="23"/>
      <c r="F1833" s="23"/>
      <c r="G1833" s="23"/>
      <c r="H1833" s="23"/>
      <c r="I1833" s="23"/>
      <c r="J1833" s="23"/>
      <c r="K1833" s="23"/>
      <c r="L1833" s="23"/>
      <c r="M1833" s="23"/>
      <c r="N1833" s="23"/>
      <c r="O1833" s="23"/>
      <c r="P1833" s="23"/>
      <c r="Q1833" s="23"/>
      <c r="R1833" s="29" t="s">
        <v>20</v>
      </c>
      <c r="S1833" s="23"/>
      <c r="T1833" s="23" t="str">
        <f>IF(COUNTIF('[3]Correpondance  PREPA MARG'!A:A,'Prépa marge'!C1833)=0,IF(U1832="démarque connue (valeur)","",T1832),'Prépa marge'!C1833)</f>
        <v>Carburant</v>
      </c>
      <c r="U1833" s="23" t="str">
        <f t="shared" si="1027"/>
        <v/>
      </c>
      <c r="V1833" t="str">
        <f>IF(U1833="","",IF(U1833="CA HT",SUMIF('[3]Correpondance  PREPA MARG'!A:A,'Prépa marge'!T1833,'[3]Correpondance  PREPA MARG'!CO:CO),""))</f>
        <v/>
      </c>
      <c r="W1833" t="str">
        <f t="shared" si="1021"/>
        <v/>
      </c>
      <c r="X1833" t="str">
        <f>IF(U1833="","",IF(AND(U1833="Marge ABACO (valeur)",X1827=""),SUMIF('[3]Correpondance  PREPA MARG'!A:A,'Prépa marge'!T1833,'[3]Correpondance  PREPA MARG'!DB:DB),""))</f>
        <v/>
      </c>
      <c r="Y1833" t="str">
        <f>IF(U1833="","",IF(U1833="Frais accessoires",SUMIF('[3]Correpondance  PREPA MARG'!A:A,'Prépa marge'!T1833,'[3]Correpondance  PREPA MARG'!AO:AO),""))</f>
        <v/>
      </c>
      <c r="Z1833" t="str">
        <f>IF(U1833="","",IF(U1833="Cotisation Centrale",SUMIF('[3]Correpondance  PREPA MARG'!A:A,'Prépa marge'!T1833,'[3]Correpondance  PREPA MARG'!BO:BO),""))</f>
        <v/>
      </c>
      <c r="AA1833" t="str">
        <f>IF(U1833="","",IF(U1833="CA HT REEL",SUMIF('[3]Correpondance  PREPA MARG'!A:A,'Prépa marge'!T1833,'[3]Correpondance  PREPA MARG'!AB:AB),""))</f>
        <v/>
      </c>
      <c r="AB1833" t="str">
        <f>IF(U1833="","",IF(U1833="CAMV REEL",SUMIF('[3]Correpondance  PREPA MARG'!A:A,'Prépa marge'!T1833,'[3]Correpondance  PREPA MARG'!BB:BB),""))</f>
        <v/>
      </c>
      <c r="AC1833" t="str">
        <f>IF(U1833="","",IF(U1833="démarque connue (valeur)",SUMIF('[3]Correpondance  PREPA MARG'!A:A,'Prépa marge'!T1833,'[3]Correpondance  PREPA MARG'!DO:DO),""))</f>
        <v/>
      </c>
      <c r="AD1833" s="2" t="str">
        <f t="shared" si="1026"/>
        <v/>
      </c>
      <c r="AF1833" t="s">
        <v>20</v>
      </c>
    </row>
    <row r="1834" spans="1:32" ht="15.75" thickBot="1">
      <c r="A1834" s="23"/>
      <c r="B1834" s="23"/>
      <c r="C1834" s="30" t="s">
        <v>29</v>
      </c>
      <c r="D1834" s="31"/>
      <c r="E1834" s="31"/>
      <c r="F1834" s="31"/>
      <c r="G1834" s="31"/>
      <c r="H1834" s="31"/>
      <c r="I1834" s="31"/>
      <c r="J1834" s="31"/>
      <c r="K1834" s="31"/>
      <c r="L1834" s="31"/>
      <c r="M1834" s="31"/>
      <c r="N1834" s="31"/>
      <c r="O1834" s="31"/>
      <c r="P1834" s="32"/>
      <c r="Q1834" s="23"/>
      <c r="R1834" s="33" t="s">
        <v>20</v>
      </c>
      <c r="S1834" s="23"/>
      <c r="T1834" s="23" t="str">
        <f>IF(COUNTIF('[3]Correpondance  PREPA MARG'!A:A,'Prépa marge'!C1834)=0,IF(U1833="démarque connue (valeur)","",T1833),'Prépa marge'!C1834)</f>
        <v>Carburant</v>
      </c>
      <c r="U1834" s="23" t="str">
        <f t="shared" si="1027"/>
        <v/>
      </c>
      <c r="V1834" t="str">
        <f>IF(U1834="","",IF(U1834="CA HT",SUMIF('[3]Correpondance  PREPA MARG'!A:A,'Prépa marge'!T1834,'[3]Correpondance  PREPA MARG'!CO:CO),""))</f>
        <v/>
      </c>
      <c r="W1834" t="str">
        <f t="shared" si="1021"/>
        <v/>
      </c>
      <c r="X1834" t="str">
        <f>IF(U1834="","",IF(AND(U1834="Marge ABACO (valeur)",X1828=""),SUMIF('[3]Correpondance  PREPA MARG'!A:A,'Prépa marge'!T1834,'[3]Correpondance  PREPA MARG'!DB:DB),""))</f>
        <v/>
      </c>
      <c r="Y1834" t="str">
        <f>IF(U1834="","",IF(U1834="Frais accessoires",SUMIF('[3]Correpondance  PREPA MARG'!A:A,'Prépa marge'!T1834,'[3]Correpondance  PREPA MARG'!AO:AO),""))</f>
        <v/>
      </c>
      <c r="Z1834" t="str">
        <f>IF(U1834="","",IF(U1834="Cotisation Centrale",SUMIF('[3]Correpondance  PREPA MARG'!A:A,'Prépa marge'!T1834,'[3]Correpondance  PREPA MARG'!BO:BO),""))</f>
        <v/>
      </c>
      <c r="AA1834" t="str">
        <f>IF(U1834="","",IF(U1834="CA HT REEL",SUMIF('[3]Correpondance  PREPA MARG'!A:A,'Prépa marge'!T1834,'[3]Correpondance  PREPA MARG'!AB:AB),""))</f>
        <v/>
      </c>
      <c r="AB1834" t="str">
        <f>IF(U1834="","",IF(U1834="CAMV REEL",SUMIF('[3]Correpondance  PREPA MARG'!A:A,'Prépa marge'!T1834,'[3]Correpondance  PREPA MARG'!BB:BB),""))</f>
        <v/>
      </c>
      <c r="AC1834" t="str">
        <f>IF(U1834="","",IF(U1834="démarque connue (valeur)",SUMIF('[3]Correpondance  PREPA MARG'!A:A,'Prépa marge'!T1834,'[3]Correpondance  PREPA MARG'!DO:DO),""))</f>
        <v/>
      </c>
      <c r="AD1834" s="2" t="str">
        <f t="shared" si="1026"/>
        <v/>
      </c>
      <c r="AF1834" t="s">
        <v>20</v>
      </c>
    </row>
    <row r="1835" spans="1:32" ht="15.75" thickBot="1">
      <c r="A1835" s="23"/>
      <c r="B1835" s="23"/>
      <c r="C1835" s="54" t="s">
        <v>7</v>
      </c>
      <c r="D1835" s="78"/>
      <c r="E1835" s="79"/>
      <c r="F1835" s="79"/>
      <c r="G1835" s="79"/>
      <c r="H1835" s="79"/>
      <c r="I1835" s="79"/>
      <c r="J1835" s="79"/>
      <c r="K1835" s="79"/>
      <c r="L1835" s="79"/>
      <c r="M1835" s="79"/>
      <c r="N1835" s="79"/>
      <c r="O1835" s="80"/>
      <c r="P1835" s="44">
        <f>SUM(D1835:O1835)</f>
        <v>0</v>
      </c>
      <c r="Q1835" s="23"/>
      <c r="R1835" s="45" t="s">
        <v>20</v>
      </c>
      <c r="S1835" s="23"/>
      <c r="T1835" s="23" t="str">
        <f>IF(COUNTIF('[3]Correpondance  PREPA MARG'!A:A,'Prépa marge'!C1835)=0,IF(U1834="démarque connue (valeur)","",T1834),'Prépa marge'!C1835)</f>
        <v>Carburant</v>
      </c>
      <c r="U1835" s="23" t="str">
        <f t="shared" si="1027"/>
        <v>démarque connue (valeur)</v>
      </c>
      <c r="V1835" t="str">
        <f>IF(U1835="","",IF(U1835="CA HT",SUMIF('[3]Correpondance  PREPA MARG'!A:A,'Prépa marge'!T1835,'[3]Correpondance  PREPA MARG'!CO:CO),""))</f>
        <v/>
      </c>
      <c r="W1835" t="str">
        <f t="shared" si="1021"/>
        <v/>
      </c>
      <c r="X1835" t="str">
        <f>IF(U1835="","",IF(AND(U1835="Marge ABACO (valeur)",X1829=""),SUMIF('[3]Correpondance  PREPA MARG'!A:A,'Prépa marge'!T1835,'[3]Correpondance  PREPA MARG'!DB:DB),""))</f>
        <v/>
      </c>
      <c r="Y1835" t="str">
        <f>IF(U1835="","",IF(U1835="Frais accessoires",SUMIF('[3]Correpondance  PREPA MARG'!A:A,'Prépa marge'!T1835,'[3]Correpondance  PREPA MARG'!AO:AO),""))</f>
        <v/>
      </c>
      <c r="Z1835" t="str">
        <f>IF(U1835="","",IF(U1835="Cotisation Centrale",SUMIF('[3]Correpondance  PREPA MARG'!A:A,'Prépa marge'!T1835,'[3]Correpondance  PREPA MARG'!BO:BO),""))</f>
        <v/>
      </c>
      <c r="AA1835" t="str">
        <f>IF(U1835="","",IF(U1835="CA HT REEL",SUMIF('[3]Correpondance  PREPA MARG'!A:A,'Prépa marge'!T1835,'[3]Correpondance  PREPA MARG'!AB:AB),""))</f>
        <v/>
      </c>
      <c r="AB1835" t="str">
        <f>IF(U1835="","",IF(U1835="CAMV REEL",SUMIF('[3]Correpondance  PREPA MARG'!A:A,'Prépa marge'!T1835,'[3]Correpondance  PREPA MARG'!BB:BB),""))</f>
        <v/>
      </c>
      <c r="AC1835">
        <f ca="1">IF(U1835="","",IF(U1835="démarque connue (valeur)",SUMIF('[3]Correpondance  PREPA MARG'!A:A,'Prépa marge'!T1835,'[3]Correpondance  PREPA MARG'!DO:DO),""))</f>
        <v>0</v>
      </c>
      <c r="AD1835" s="2" t="str">
        <f t="shared" ca="1" si="1026"/>
        <v/>
      </c>
      <c r="AF1835" t="s">
        <v>20</v>
      </c>
    </row>
    <row r="1836" spans="1:32" ht="15.75" thickBot="1">
      <c r="A1836" s="23"/>
      <c r="B1836" s="23"/>
      <c r="C1836" s="59" t="s">
        <v>30</v>
      </c>
      <c r="D1836" s="81">
        <f t="shared" ref="D1836:L1836" si="1042">IF(D1827=0,0,D1835/D1827)</f>
        <v>0</v>
      </c>
      <c r="E1836" s="81">
        <f t="shared" si="1042"/>
        <v>0</v>
      </c>
      <c r="F1836" s="81">
        <f t="shared" si="1042"/>
        <v>0</v>
      </c>
      <c r="G1836" s="81">
        <f t="shared" si="1042"/>
        <v>0</v>
      </c>
      <c r="H1836" s="81">
        <f t="shared" si="1042"/>
        <v>0</v>
      </c>
      <c r="I1836" s="81">
        <f t="shared" si="1042"/>
        <v>0</v>
      </c>
      <c r="J1836" s="81">
        <f t="shared" si="1042"/>
        <v>0</v>
      </c>
      <c r="K1836" s="81">
        <f t="shared" si="1042"/>
        <v>0</v>
      </c>
      <c r="L1836" s="81">
        <f t="shared" si="1042"/>
        <v>0</v>
      </c>
      <c r="M1836" s="81">
        <f>IF(M1827=0,0,M1835/M1827)</f>
        <v>0</v>
      </c>
      <c r="N1836" s="81">
        <f>IF(N1827=0,0,N1835/N1827)</f>
        <v>0</v>
      </c>
      <c r="O1836" s="81">
        <f>IF(O1827=0,0,O1835/O1827)</f>
        <v>0</v>
      </c>
      <c r="P1836" s="82">
        <f>IF(P1827=0,0,P1835/P1827)</f>
        <v>0</v>
      </c>
      <c r="Q1836" s="23"/>
      <c r="R1836" s="83" t="s">
        <v>20</v>
      </c>
      <c r="S1836" s="23"/>
      <c r="T1836" s="23" t="str">
        <f>IF(COUNTIF('[3]Correpondance  PREPA MARG'!A:A,'Prépa marge'!C1836)=0,IF(U1835="démarque connue (valeur)","",T1835),'Prépa marge'!C1836)</f>
        <v/>
      </c>
      <c r="U1836" s="23" t="str">
        <f t="shared" si="1027"/>
        <v/>
      </c>
      <c r="V1836" t="str">
        <f>IF(U1836="","",IF(U1836="CA HT",SUMIF('[3]Correpondance  PREPA MARG'!A:A,'Prépa marge'!T1836,'[3]Correpondance  PREPA MARG'!CO:CO),""))</f>
        <v/>
      </c>
      <c r="W1836" t="str">
        <f t="shared" si="1021"/>
        <v/>
      </c>
      <c r="X1836" t="str">
        <f>IF(U1836="","",IF(AND(U1836="Marge ABACO (valeur)",X1830=""),SUMIF('[3]Correpondance  PREPA MARG'!A:A,'Prépa marge'!T1836,'[3]Correpondance  PREPA MARG'!DB:DB),""))</f>
        <v/>
      </c>
      <c r="Y1836" t="str">
        <f>IF(U1836="","",IF(U1836="Frais accessoires",SUMIF('[3]Correpondance  PREPA MARG'!A:A,'Prépa marge'!T1836,'[3]Correpondance  PREPA MARG'!AO:AO),""))</f>
        <v/>
      </c>
      <c r="Z1836" t="str">
        <f>IF(U1836="","",IF(U1836="Cotisation Centrale",SUMIF('[3]Correpondance  PREPA MARG'!A:A,'Prépa marge'!T1836,'[3]Correpondance  PREPA MARG'!BO:BO),""))</f>
        <v/>
      </c>
      <c r="AA1836" t="str">
        <f>IF(U1836="","",IF(U1836="CA HT REEL",SUMIF('[3]Correpondance  PREPA MARG'!A:A,'Prépa marge'!T1836,'[3]Correpondance  PREPA MARG'!AB:AB),""))</f>
        <v/>
      </c>
      <c r="AB1836" t="str">
        <f>IF(U1836="","",IF(U1836="CAMV REEL",SUMIF('[3]Correpondance  PREPA MARG'!A:A,'Prépa marge'!T1836,'[3]Correpondance  PREPA MARG'!BB:BB),""))</f>
        <v/>
      </c>
      <c r="AC1836" t="str">
        <f>IF(U1836="","",IF(U1836="démarque connue (valeur)",SUMIF('[3]Correpondance  PREPA MARG'!A:A,'Prépa marge'!T1836,'[3]Correpondance  PREPA MARG'!DO:DO),""))</f>
        <v/>
      </c>
      <c r="AD1836" s="2" t="str">
        <f t="shared" si="1026"/>
        <v/>
      </c>
      <c r="AF1836" t="s">
        <v>20</v>
      </c>
    </row>
    <row r="1837" spans="1:32" ht="15.75" thickBot="1">
      <c r="A1837" s="23"/>
      <c r="B1837" s="23"/>
      <c r="C1837" s="84" t="s">
        <v>31</v>
      </c>
      <c r="D1837" s="85"/>
      <c r="E1837" s="86"/>
      <c r="F1837" s="86"/>
      <c r="G1837" s="86"/>
      <c r="H1837" s="86"/>
      <c r="I1837" s="86"/>
      <c r="J1837" s="86"/>
      <c r="K1837" s="86"/>
      <c r="L1837" s="86"/>
      <c r="M1837" s="86"/>
      <c r="N1837" s="86"/>
      <c r="O1837" s="87"/>
      <c r="P1837" s="88">
        <f>IF(P1827&lt;&gt;0,P1838/P1827,0)</f>
        <v>0</v>
      </c>
      <c r="Q1837" s="23"/>
      <c r="R1837" s="83" t="s">
        <v>20</v>
      </c>
      <c r="S1837" s="23"/>
      <c r="T1837" s="23" t="str">
        <f>IF(COUNTIF('[3]Correpondance  PREPA MARG'!A:A,'Prépa marge'!C1837)=0,IF(U1836="démarque connue (valeur)","",T1836),'Prépa marge'!C1837)</f>
        <v/>
      </c>
      <c r="U1837" s="23" t="str">
        <f t="shared" si="1027"/>
        <v/>
      </c>
      <c r="V1837" t="str">
        <f>IF(U1837="","",IF(U1837="CA HT",SUMIF('[3]Correpondance  PREPA MARG'!A:A,'Prépa marge'!T1837,'[3]Correpondance  PREPA MARG'!CO:CO),""))</f>
        <v/>
      </c>
      <c r="W1837" t="str">
        <f t="shared" si="1021"/>
        <v/>
      </c>
      <c r="X1837" t="str">
        <f>IF(U1837="","",IF(AND(U1837="Marge ABACO (valeur)",X1831=""),SUMIF('[3]Correpondance  PREPA MARG'!A:A,'Prépa marge'!T1837,'[3]Correpondance  PREPA MARG'!DB:DB),""))</f>
        <v/>
      </c>
      <c r="Y1837" t="str">
        <f>IF(U1837="","",IF(U1837="Frais accessoires",SUMIF('[3]Correpondance  PREPA MARG'!A:A,'Prépa marge'!T1837,'[3]Correpondance  PREPA MARG'!AO:AO),""))</f>
        <v/>
      </c>
      <c r="Z1837" t="str">
        <f>IF(U1837="","",IF(U1837="Cotisation Centrale",SUMIF('[3]Correpondance  PREPA MARG'!A:A,'Prépa marge'!T1837,'[3]Correpondance  PREPA MARG'!BO:BO),""))</f>
        <v/>
      </c>
      <c r="AA1837" t="str">
        <f>IF(U1837="","",IF(U1837="CA HT REEL",SUMIF('[3]Correpondance  PREPA MARG'!A:A,'Prépa marge'!T1837,'[3]Correpondance  PREPA MARG'!AB:AB),""))</f>
        <v/>
      </c>
      <c r="AB1837" t="str">
        <f>IF(U1837="","",IF(U1837="CAMV REEL",SUMIF('[3]Correpondance  PREPA MARG'!A:A,'Prépa marge'!T1837,'[3]Correpondance  PREPA MARG'!BB:BB),""))</f>
        <v/>
      </c>
      <c r="AC1837" t="str">
        <f>IF(U1837="","",IF(U1837="démarque connue (valeur)",SUMIF('[3]Correpondance  PREPA MARG'!A:A,'Prépa marge'!T1837,'[3]Correpondance  PREPA MARG'!DO:DO),""))</f>
        <v/>
      </c>
      <c r="AD1837" s="2" t="str">
        <f t="shared" si="1026"/>
        <v/>
      </c>
      <c r="AF1837" t="s">
        <v>20</v>
      </c>
    </row>
    <row r="1838" spans="1:32" ht="15.75" thickBot="1">
      <c r="A1838" s="23"/>
      <c r="B1838" s="23"/>
      <c r="C1838" s="89" t="s">
        <v>32</v>
      </c>
      <c r="D1838" s="47">
        <f t="shared" ref="D1838:L1838" si="1043">D1827*D1837</f>
        <v>0</v>
      </c>
      <c r="E1838" s="47">
        <f t="shared" si="1043"/>
        <v>0</v>
      </c>
      <c r="F1838" s="47">
        <f t="shared" si="1043"/>
        <v>0</v>
      </c>
      <c r="G1838" s="47">
        <f t="shared" si="1043"/>
        <v>0</v>
      </c>
      <c r="H1838" s="47">
        <f t="shared" si="1043"/>
        <v>0</v>
      </c>
      <c r="I1838" s="47">
        <f t="shared" si="1043"/>
        <v>0</v>
      </c>
      <c r="J1838" s="47">
        <f t="shared" si="1043"/>
        <v>0</v>
      </c>
      <c r="K1838" s="47">
        <f t="shared" si="1043"/>
        <v>0</v>
      </c>
      <c r="L1838" s="47">
        <f t="shared" si="1043"/>
        <v>0</v>
      </c>
      <c r="M1838" s="47">
        <f>M1827*M1837</f>
        <v>0</v>
      </c>
      <c r="N1838" s="47">
        <f>N1827*N1837</f>
        <v>0</v>
      </c>
      <c r="O1838" s="47">
        <f>O1827*O1837</f>
        <v>0</v>
      </c>
      <c r="P1838" s="90">
        <f>SUM(D1838:O1838)</f>
        <v>0</v>
      </c>
      <c r="Q1838" s="23"/>
      <c r="R1838" s="91" t="s">
        <v>20</v>
      </c>
      <c r="S1838" s="92"/>
      <c r="T1838" s="23" t="str">
        <f>IF(COUNTIF('[3]Correpondance  PREPA MARG'!A:A,'Prépa marge'!C1838)=0,IF(U1837="démarque connue (valeur)","",T1837),'Prépa marge'!C1838)</f>
        <v/>
      </c>
      <c r="U1838" s="23" t="str">
        <f t="shared" si="1027"/>
        <v/>
      </c>
      <c r="V1838" t="str">
        <f>IF(U1838="","",IF(U1838="CA HT",SUMIF('[3]Correpondance  PREPA MARG'!A:A,'Prépa marge'!T1838,'[3]Correpondance  PREPA MARG'!CO:CO),""))</f>
        <v/>
      </c>
      <c r="W1838" t="str">
        <f t="shared" si="1021"/>
        <v/>
      </c>
      <c r="X1838" t="str">
        <f>IF(U1838="","",IF(AND(U1838="Marge ABACO (valeur)",X1832=""),SUMIF('[3]Correpondance  PREPA MARG'!A:A,'Prépa marge'!T1838,'[3]Correpondance  PREPA MARG'!DB:DB),""))</f>
        <v/>
      </c>
      <c r="Y1838" t="str">
        <f>IF(U1838="","",IF(U1838="Frais accessoires",SUMIF('[3]Correpondance  PREPA MARG'!A:A,'Prépa marge'!T1838,'[3]Correpondance  PREPA MARG'!AO:AO),""))</f>
        <v/>
      </c>
      <c r="Z1838" t="str">
        <f>IF(U1838="","",IF(U1838="Cotisation Centrale",SUMIF('[3]Correpondance  PREPA MARG'!A:A,'Prépa marge'!T1838,'[3]Correpondance  PREPA MARG'!BO:BO),""))</f>
        <v/>
      </c>
      <c r="AA1838" t="str">
        <f>IF(U1838="","",IF(U1838="CA HT REEL",SUMIF('[3]Correpondance  PREPA MARG'!A:A,'Prépa marge'!T1838,'[3]Correpondance  PREPA MARG'!AB:AB),""))</f>
        <v/>
      </c>
      <c r="AB1838" t="str">
        <f>IF(U1838="","",IF(U1838="CAMV REEL",SUMIF('[3]Correpondance  PREPA MARG'!A:A,'Prépa marge'!T1838,'[3]Correpondance  PREPA MARG'!BB:BB),""))</f>
        <v/>
      </c>
      <c r="AC1838" t="str">
        <f>IF(U1838="","",IF(U1838="démarque connue (valeur)",SUMIF('[3]Correpondance  PREPA MARG'!A:A,'Prépa marge'!T1838,'[3]Correpondance  PREPA MARG'!DO:DO),""))</f>
        <v/>
      </c>
      <c r="AD1838" s="2" t="str">
        <f t="shared" si="1026"/>
        <v/>
      </c>
      <c r="AF1838" t="s">
        <v>20</v>
      </c>
    </row>
    <row r="1839" spans="1:32" ht="15.75" thickBot="1">
      <c r="A1839" s="23"/>
      <c r="B1839" s="23"/>
      <c r="C1839" s="84" t="s">
        <v>33</v>
      </c>
      <c r="D1839" s="93"/>
      <c r="E1839" s="94"/>
      <c r="F1839" s="94"/>
      <c r="G1839" s="94"/>
      <c r="H1839" s="94"/>
      <c r="I1839" s="94"/>
      <c r="J1839" s="94"/>
      <c r="K1839" s="94"/>
      <c r="L1839" s="94"/>
      <c r="M1839" s="94"/>
      <c r="N1839" s="94"/>
      <c r="O1839" s="95"/>
      <c r="P1839" s="96">
        <f>SUM(D1839:O1839)</f>
        <v>0</v>
      </c>
      <c r="Q1839" s="23"/>
      <c r="R1839" s="91" t="s">
        <v>20</v>
      </c>
      <c r="S1839" s="92"/>
      <c r="T1839" s="23" t="str">
        <f>IF(COUNTIF('[3]Correpondance  PREPA MARG'!A:A,'Prépa marge'!C1839)=0,IF(U1838="démarque connue (valeur)","",T1838),'Prépa marge'!C1839)</f>
        <v/>
      </c>
      <c r="U1839" s="23" t="str">
        <f t="shared" si="1027"/>
        <v/>
      </c>
      <c r="V1839" t="str">
        <f>IF(U1839="","",IF(U1839="CA HT",SUMIF('[3]Correpondance  PREPA MARG'!A:A,'Prépa marge'!T1839,'[3]Correpondance  PREPA MARG'!CO:CO),""))</f>
        <v/>
      </c>
      <c r="W1839" t="str">
        <f t="shared" si="1021"/>
        <v/>
      </c>
      <c r="X1839" t="str">
        <f>IF(U1839="","",IF(AND(U1839="Marge ABACO (valeur)",X1833=""),SUMIF('[3]Correpondance  PREPA MARG'!A:A,'Prépa marge'!T1839,'[3]Correpondance  PREPA MARG'!DB:DB),""))</f>
        <v/>
      </c>
      <c r="Y1839" t="str">
        <f>IF(U1839="","",IF(U1839="Frais accessoires",SUMIF('[3]Correpondance  PREPA MARG'!A:A,'Prépa marge'!T1839,'[3]Correpondance  PREPA MARG'!AO:AO),""))</f>
        <v/>
      </c>
      <c r="Z1839" t="str">
        <f>IF(U1839="","",IF(U1839="Cotisation Centrale",SUMIF('[3]Correpondance  PREPA MARG'!A:A,'Prépa marge'!T1839,'[3]Correpondance  PREPA MARG'!BO:BO),""))</f>
        <v/>
      </c>
      <c r="AA1839" t="str">
        <f>IF(U1839="","",IF(U1839="CA HT REEL",SUMIF('[3]Correpondance  PREPA MARG'!A:A,'Prépa marge'!T1839,'[3]Correpondance  PREPA MARG'!AB:AB),""))</f>
        <v/>
      </c>
      <c r="AB1839" t="str">
        <f>IF(U1839="","",IF(U1839="CAMV REEL",SUMIF('[3]Correpondance  PREPA MARG'!A:A,'Prépa marge'!T1839,'[3]Correpondance  PREPA MARG'!BB:BB),""))</f>
        <v/>
      </c>
      <c r="AC1839" t="str">
        <f>IF(U1839="","",IF(U1839="démarque connue (valeur)",SUMIF('[3]Correpondance  PREPA MARG'!A:A,'Prépa marge'!T1839,'[3]Correpondance  PREPA MARG'!DO:DO),""))</f>
        <v/>
      </c>
      <c r="AD1839" s="2" t="str">
        <f t="shared" si="1026"/>
        <v/>
      </c>
      <c r="AF1839" t="s">
        <v>20</v>
      </c>
    </row>
    <row r="1840" spans="1:32">
      <c r="A1840" s="23"/>
      <c r="B1840" s="23"/>
      <c r="C1840" s="59" t="s">
        <v>34</v>
      </c>
      <c r="D1840" s="81">
        <f t="shared" ref="D1840:L1840" si="1044">IF(D1827&lt;&gt;0,D1839/D1827,0)</f>
        <v>0</v>
      </c>
      <c r="E1840" s="81">
        <f t="shared" si="1044"/>
        <v>0</v>
      </c>
      <c r="F1840" s="81">
        <f t="shared" si="1044"/>
        <v>0</v>
      </c>
      <c r="G1840" s="81">
        <f t="shared" si="1044"/>
        <v>0</v>
      </c>
      <c r="H1840" s="81">
        <f t="shared" si="1044"/>
        <v>0</v>
      </c>
      <c r="I1840" s="81">
        <f t="shared" si="1044"/>
        <v>0</v>
      </c>
      <c r="J1840" s="81">
        <f t="shared" si="1044"/>
        <v>0</v>
      </c>
      <c r="K1840" s="81">
        <f t="shared" si="1044"/>
        <v>0</v>
      </c>
      <c r="L1840" s="81">
        <f t="shared" si="1044"/>
        <v>0</v>
      </c>
      <c r="M1840" s="81">
        <f>IF(M1827&lt;&gt;0,M1839/M1827,0)</f>
        <v>0</v>
      </c>
      <c r="N1840" s="81">
        <f>IF(N1827&lt;&gt;0,N1839/N1827,0)</f>
        <v>0</v>
      </c>
      <c r="O1840" s="81">
        <f>IF(O1827&lt;&gt;0,O1839/O1827,0)</f>
        <v>0</v>
      </c>
      <c r="P1840" s="82">
        <f>IF(P1827&lt;&gt;0,P1839/P1827,0)</f>
        <v>0</v>
      </c>
      <c r="Q1840" s="23"/>
      <c r="R1840" s="83" t="s">
        <v>20</v>
      </c>
      <c r="S1840" s="97"/>
      <c r="T1840" s="23" t="str">
        <f>IF(COUNTIF('[3]Correpondance  PREPA MARG'!A:A,'Prépa marge'!C1840)=0,IF(U1839="démarque connue (valeur)","",T1839),'Prépa marge'!C1840)</f>
        <v/>
      </c>
      <c r="U1840" s="23" t="str">
        <f t="shared" si="1027"/>
        <v/>
      </c>
      <c r="V1840" t="str">
        <f>IF(U1840="","",IF(U1840="CA HT",SUMIF('[3]Correpondance  PREPA MARG'!A:A,'Prépa marge'!T1840,'[3]Correpondance  PREPA MARG'!CO:CO),""))</f>
        <v/>
      </c>
      <c r="W1840" t="str">
        <f t="shared" si="1021"/>
        <v/>
      </c>
      <c r="X1840" t="str">
        <f>IF(U1840="","",IF(AND(U1840="Marge ABACO (valeur)",X1834=""),SUMIF('[3]Correpondance  PREPA MARG'!A:A,'Prépa marge'!T1840,'[3]Correpondance  PREPA MARG'!DB:DB),""))</f>
        <v/>
      </c>
      <c r="Y1840" t="str">
        <f>IF(U1840="","",IF(U1840="Frais accessoires",SUMIF('[3]Correpondance  PREPA MARG'!A:A,'Prépa marge'!T1840,'[3]Correpondance  PREPA MARG'!AO:AO),""))</f>
        <v/>
      </c>
      <c r="Z1840" t="str">
        <f>IF(U1840="","",IF(U1840="Cotisation Centrale",SUMIF('[3]Correpondance  PREPA MARG'!A:A,'Prépa marge'!T1840,'[3]Correpondance  PREPA MARG'!BO:BO),""))</f>
        <v/>
      </c>
      <c r="AA1840" t="str">
        <f>IF(U1840="","",IF(U1840="CA HT REEL",SUMIF('[3]Correpondance  PREPA MARG'!A:A,'Prépa marge'!T1840,'[3]Correpondance  PREPA MARG'!AB:AB),""))</f>
        <v/>
      </c>
      <c r="AB1840" t="str">
        <f>IF(U1840="","",IF(U1840="CAMV REEL",SUMIF('[3]Correpondance  PREPA MARG'!A:A,'Prépa marge'!T1840,'[3]Correpondance  PREPA MARG'!BB:BB),""))</f>
        <v/>
      </c>
      <c r="AC1840" t="str">
        <f>IF(U1840="","",IF(U1840="démarque connue (valeur)",SUMIF('[3]Correpondance  PREPA MARG'!A:A,'Prépa marge'!T1840,'[3]Correpondance  PREPA MARG'!DO:DO),""))</f>
        <v/>
      </c>
      <c r="AD1840" s="2" t="str">
        <f t="shared" si="1026"/>
        <v/>
      </c>
      <c r="AF1840" t="s">
        <v>20</v>
      </c>
    </row>
    <row r="1841" spans="1:32">
      <c r="A1841" s="23"/>
      <c r="B1841" s="23"/>
      <c r="C1841" s="59" t="s">
        <v>35</v>
      </c>
      <c r="D1841" s="98">
        <f>D1815-D1827</f>
        <v>0</v>
      </c>
      <c r="E1841" s="98">
        <f>E1815-E1827</f>
        <v>0</v>
      </c>
      <c r="F1841" s="98">
        <f>F1815-F1827</f>
        <v>0</v>
      </c>
      <c r="G1841" s="98">
        <f t="shared" ref="G1841:L1841" si="1045">G1815-G1827</f>
        <v>0</v>
      </c>
      <c r="H1841" s="98">
        <f t="shared" si="1045"/>
        <v>0</v>
      </c>
      <c r="I1841" s="98">
        <f t="shared" si="1045"/>
        <v>0</v>
      </c>
      <c r="J1841" s="98">
        <f t="shared" si="1045"/>
        <v>0</v>
      </c>
      <c r="K1841" s="98">
        <f t="shared" si="1045"/>
        <v>0</v>
      </c>
      <c r="L1841" s="98">
        <f t="shared" si="1045"/>
        <v>0</v>
      </c>
      <c r="M1841" s="98">
        <f>M1815-M1827</f>
        <v>0</v>
      </c>
      <c r="N1841" s="98">
        <f>N1815-N1827</f>
        <v>0</v>
      </c>
      <c r="O1841" s="98">
        <f>O1815-O1827</f>
        <v>0</v>
      </c>
      <c r="P1841" s="74">
        <f>SUM(D1841:O1841)</f>
        <v>0</v>
      </c>
      <c r="Q1841" s="23"/>
      <c r="R1841" s="57" t="s">
        <v>20</v>
      </c>
      <c r="S1841" s="92"/>
      <c r="T1841" s="23" t="str">
        <f>IF(COUNTIF('[3]Correpondance  PREPA MARG'!A:A,'Prépa marge'!C1841)=0,IF(U1840="démarque connue (valeur)","",T1840),'Prépa marge'!C1841)</f>
        <v/>
      </c>
      <c r="U1841" s="23" t="str">
        <f t="shared" si="1027"/>
        <v/>
      </c>
      <c r="V1841" t="str">
        <f>IF(U1841="","",IF(U1841="CA HT",SUMIF('[3]Correpondance  PREPA MARG'!A:A,'Prépa marge'!T1841,'[3]Correpondance  PREPA MARG'!CO:CO),""))</f>
        <v/>
      </c>
      <c r="W1841" t="str">
        <f t="shared" si="1021"/>
        <v/>
      </c>
      <c r="X1841" t="str">
        <f>IF(U1841="","",IF(AND(U1841="Marge ABACO (valeur)",X1835=""),SUMIF('[3]Correpondance  PREPA MARG'!A:A,'Prépa marge'!T1841,'[3]Correpondance  PREPA MARG'!DB:DB),""))</f>
        <v/>
      </c>
      <c r="Y1841" t="str">
        <f>IF(U1841="","",IF(U1841="Frais accessoires",SUMIF('[3]Correpondance  PREPA MARG'!A:A,'Prépa marge'!T1841,'[3]Correpondance  PREPA MARG'!AO:AO),""))</f>
        <v/>
      </c>
      <c r="Z1841" t="str">
        <f>IF(U1841="","",IF(U1841="Cotisation Centrale",SUMIF('[3]Correpondance  PREPA MARG'!A:A,'Prépa marge'!T1841,'[3]Correpondance  PREPA MARG'!BO:BO),""))</f>
        <v/>
      </c>
      <c r="AA1841" t="str">
        <f>IF(U1841="","",IF(U1841="CA HT REEL",SUMIF('[3]Correpondance  PREPA MARG'!A:A,'Prépa marge'!T1841,'[3]Correpondance  PREPA MARG'!AB:AB),""))</f>
        <v/>
      </c>
      <c r="AB1841" t="str">
        <f>IF(U1841="","",IF(U1841="CAMV REEL",SUMIF('[3]Correpondance  PREPA MARG'!A:A,'Prépa marge'!T1841,'[3]Correpondance  PREPA MARG'!BB:BB),""))</f>
        <v/>
      </c>
      <c r="AC1841" t="str">
        <f>IF(U1841="","",IF(U1841="démarque connue (valeur)",SUMIF('[3]Correpondance  PREPA MARG'!A:A,'Prépa marge'!T1841,'[3]Correpondance  PREPA MARG'!DO:DO),""))</f>
        <v/>
      </c>
      <c r="AD1841" s="2" t="str">
        <f t="shared" si="1026"/>
        <v/>
      </c>
      <c r="AF1841" t="s">
        <v>20</v>
      </c>
    </row>
    <row r="1842" spans="1:32">
      <c r="A1842" s="23"/>
      <c r="B1842" s="23"/>
      <c r="C1842" s="59" t="s">
        <v>22</v>
      </c>
      <c r="D1842" s="99">
        <f t="shared" ref="D1842:L1842" si="1046">IF(D1827&lt;&gt;0,D1841/D1827,0)</f>
        <v>0</v>
      </c>
      <c r="E1842" s="99">
        <f t="shared" si="1046"/>
        <v>0</v>
      </c>
      <c r="F1842" s="99">
        <f t="shared" si="1046"/>
        <v>0</v>
      </c>
      <c r="G1842" s="99">
        <f t="shared" si="1046"/>
        <v>0</v>
      </c>
      <c r="H1842" s="99">
        <f t="shared" si="1046"/>
        <v>0</v>
      </c>
      <c r="I1842" s="99">
        <f t="shared" si="1046"/>
        <v>0</v>
      </c>
      <c r="J1842" s="99">
        <f t="shared" si="1046"/>
        <v>0</v>
      </c>
      <c r="K1842" s="99">
        <f t="shared" si="1046"/>
        <v>0</v>
      </c>
      <c r="L1842" s="99">
        <f t="shared" si="1046"/>
        <v>0</v>
      </c>
      <c r="M1842" s="99">
        <f>IF(M1827&lt;&gt;0,M1841/M1827,0)</f>
        <v>0</v>
      </c>
      <c r="N1842" s="99">
        <f>IF(N1827&lt;&gt;0,N1841/N1827,0)</f>
        <v>0</v>
      </c>
      <c r="O1842" s="99">
        <f>IF(O1827&lt;&gt;0,O1841/O1827,0)</f>
        <v>0</v>
      </c>
      <c r="P1842" s="61">
        <f>IF(P1827&lt;&gt;0,P1841/P1827,0)</f>
        <v>0</v>
      </c>
      <c r="Q1842" s="23"/>
      <c r="R1842" s="62" t="s">
        <v>20</v>
      </c>
      <c r="S1842" s="92"/>
      <c r="T1842" s="23" t="str">
        <f>IF(COUNTIF('[3]Correpondance  PREPA MARG'!A:A,'Prépa marge'!C1842)=0,IF(U1841="démarque connue (valeur)","",T1841),'Prépa marge'!C1842)</f>
        <v/>
      </c>
      <c r="U1842" s="23" t="str">
        <f t="shared" si="1027"/>
        <v/>
      </c>
      <c r="V1842" t="str">
        <f>IF(U1842="","",IF(U1842="CA HT",SUMIF('[3]Correpondance  PREPA MARG'!A:A,'Prépa marge'!T1842,'[3]Correpondance  PREPA MARG'!CO:CO),""))</f>
        <v/>
      </c>
      <c r="W1842" t="str">
        <f t="shared" si="1021"/>
        <v/>
      </c>
      <c r="X1842" t="str">
        <f>IF(U1842="","",IF(AND(U1842="Marge ABACO (valeur)",X1836=""),SUMIF('[3]Correpondance  PREPA MARG'!A:A,'Prépa marge'!T1842,'[3]Correpondance  PREPA MARG'!DB:DB),""))</f>
        <v/>
      </c>
      <c r="Y1842" t="str">
        <f>IF(U1842="","",IF(U1842="Frais accessoires",SUMIF('[3]Correpondance  PREPA MARG'!A:A,'Prépa marge'!T1842,'[3]Correpondance  PREPA MARG'!AO:AO),""))</f>
        <v/>
      </c>
      <c r="Z1842" t="str">
        <f>IF(U1842="","",IF(U1842="Cotisation Centrale",SUMIF('[3]Correpondance  PREPA MARG'!A:A,'Prépa marge'!T1842,'[3]Correpondance  PREPA MARG'!BO:BO),""))</f>
        <v/>
      </c>
      <c r="AA1842" t="str">
        <f>IF(U1842="","",IF(U1842="CA HT REEL",SUMIF('[3]Correpondance  PREPA MARG'!A:A,'Prépa marge'!T1842,'[3]Correpondance  PREPA MARG'!AB:AB),""))</f>
        <v/>
      </c>
      <c r="AB1842" t="str">
        <f>IF(U1842="","",IF(U1842="CAMV REEL",SUMIF('[3]Correpondance  PREPA MARG'!A:A,'Prépa marge'!T1842,'[3]Correpondance  PREPA MARG'!BB:BB),""))</f>
        <v/>
      </c>
      <c r="AC1842" t="str">
        <f>IF(U1842="","",IF(U1842="démarque connue (valeur)",SUMIF('[3]Correpondance  PREPA MARG'!A:A,'Prépa marge'!T1842,'[3]Correpondance  PREPA MARG'!DO:DO),""))</f>
        <v/>
      </c>
      <c r="AD1842" s="2" t="str">
        <f t="shared" si="1026"/>
        <v/>
      </c>
      <c r="AF1842" t="s">
        <v>20</v>
      </c>
    </row>
    <row r="1843" spans="1:32">
      <c r="A1843" s="23"/>
      <c r="B1843" s="23"/>
      <c r="C1843" s="100" t="s">
        <v>36</v>
      </c>
      <c r="D1843" s="47">
        <f t="shared" ref="D1843:L1843" si="1047">D1823-D1835-D1838-D1839-D1841</f>
        <v>0</v>
      </c>
      <c r="E1843" s="47">
        <f t="shared" si="1047"/>
        <v>0</v>
      </c>
      <c r="F1843" s="47">
        <f t="shared" si="1047"/>
        <v>0</v>
      </c>
      <c r="G1843" s="47">
        <f t="shared" si="1047"/>
        <v>0</v>
      </c>
      <c r="H1843" s="47">
        <f t="shared" si="1047"/>
        <v>0</v>
      </c>
      <c r="I1843" s="47">
        <f t="shared" si="1047"/>
        <v>0</v>
      </c>
      <c r="J1843" s="47">
        <f t="shared" si="1047"/>
        <v>0</v>
      </c>
      <c r="K1843" s="47">
        <f t="shared" si="1047"/>
        <v>0</v>
      </c>
      <c r="L1843" s="47">
        <f t="shared" si="1047"/>
        <v>0</v>
      </c>
      <c r="M1843" s="47">
        <f>M1823-M1835-M1838-M1839-M1841</f>
        <v>0</v>
      </c>
      <c r="N1843" s="47">
        <f>N1823-N1835-N1838-N1839-N1841</f>
        <v>0</v>
      </c>
      <c r="O1843" s="47">
        <f>O1823-O1835-O1838-O1839-O1841</f>
        <v>0</v>
      </c>
      <c r="P1843" s="101">
        <f>SUM(D1843:O1843)</f>
        <v>0</v>
      </c>
      <c r="Q1843" s="23"/>
      <c r="R1843" s="102" t="s">
        <v>20</v>
      </c>
      <c r="S1843" s="92"/>
      <c r="T1843" s="23" t="str">
        <f>IF(COUNTIF('[3]Correpondance  PREPA MARG'!A:A,'Prépa marge'!C1843)=0,IF(U1842="démarque connue (valeur)","",T1842),'Prépa marge'!C1843)</f>
        <v/>
      </c>
      <c r="U1843" s="23" t="str">
        <f t="shared" si="1027"/>
        <v/>
      </c>
      <c r="V1843" t="str">
        <f>IF(U1843="","",IF(U1843="CA HT",SUMIF('[3]Correpondance  PREPA MARG'!A:A,'Prépa marge'!T1843,'[3]Correpondance  PREPA MARG'!CO:CO),""))</f>
        <v/>
      </c>
      <c r="W1843" t="str">
        <f t="shared" si="1021"/>
        <v/>
      </c>
      <c r="X1843" t="str">
        <f>IF(U1843="","",IF(AND(U1843="Marge ABACO (valeur)",X1837=""),SUMIF('[3]Correpondance  PREPA MARG'!A:A,'Prépa marge'!T1843,'[3]Correpondance  PREPA MARG'!DB:DB),""))</f>
        <v/>
      </c>
      <c r="Y1843" t="str">
        <f>IF(U1843="","",IF(U1843="Frais accessoires",SUMIF('[3]Correpondance  PREPA MARG'!A:A,'Prépa marge'!T1843,'[3]Correpondance  PREPA MARG'!AO:AO),""))</f>
        <v/>
      </c>
      <c r="Z1843" t="str">
        <f>IF(U1843="","",IF(U1843="Cotisation Centrale",SUMIF('[3]Correpondance  PREPA MARG'!A:A,'Prépa marge'!T1843,'[3]Correpondance  PREPA MARG'!BO:BO),""))</f>
        <v/>
      </c>
      <c r="AA1843" t="str">
        <f>IF(U1843="","",IF(U1843="CA HT REEL",SUMIF('[3]Correpondance  PREPA MARG'!A:A,'Prépa marge'!T1843,'[3]Correpondance  PREPA MARG'!AB:AB),""))</f>
        <v/>
      </c>
      <c r="AB1843" t="str">
        <f>IF(U1843="","",IF(U1843="CAMV REEL",SUMIF('[3]Correpondance  PREPA MARG'!A:A,'Prépa marge'!T1843,'[3]Correpondance  PREPA MARG'!BB:BB),""))</f>
        <v/>
      </c>
      <c r="AC1843" t="str">
        <f>IF(U1843="","",IF(U1843="démarque connue (valeur)",SUMIF('[3]Correpondance  PREPA MARG'!A:A,'Prépa marge'!T1843,'[3]Correpondance  PREPA MARG'!DO:DO),""))</f>
        <v/>
      </c>
      <c r="AD1843" s="2" t="str">
        <f t="shared" si="1026"/>
        <v/>
      </c>
      <c r="AF1843" t="s">
        <v>20</v>
      </c>
    </row>
    <row r="1844" spans="1:32">
      <c r="A1844" s="23"/>
      <c r="B1844" s="23"/>
      <c r="C1844" s="50" t="s">
        <v>37</v>
      </c>
      <c r="D1844" s="67">
        <f t="shared" ref="D1844:L1844" si="1048">D1836+D1837+D1840+D1842</f>
        <v>0</v>
      </c>
      <c r="E1844" s="67">
        <f t="shared" si="1048"/>
        <v>0</v>
      </c>
      <c r="F1844" s="67">
        <f t="shared" si="1048"/>
        <v>0</v>
      </c>
      <c r="G1844" s="67">
        <f t="shared" si="1048"/>
        <v>0</v>
      </c>
      <c r="H1844" s="67">
        <f t="shared" si="1048"/>
        <v>0</v>
      </c>
      <c r="I1844" s="67">
        <f t="shared" si="1048"/>
        <v>0</v>
      </c>
      <c r="J1844" s="67">
        <f t="shared" si="1048"/>
        <v>0</v>
      </c>
      <c r="K1844" s="67">
        <f t="shared" si="1048"/>
        <v>0</v>
      </c>
      <c r="L1844" s="67">
        <f t="shared" si="1048"/>
        <v>0</v>
      </c>
      <c r="M1844" s="67">
        <f>M1836+M1837+M1840+M1842</f>
        <v>0</v>
      </c>
      <c r="N1844" s="67">
        <f>N1836+N1837+N1840+N1842</f>
        <v>0</v>
      </c>
      <c r="O1844" s="67">
        <f>O1836+O1837+O1840+O1842</f>
        <v>0</v>
      </c>
      <c r="P1844" s="67">
        <f>P1836+P1837+P1840+P1842</f>
        <v>0</v>
      </c>
      <c r="Q1844" s="23"/>
      <c r="R1844" s="68" t="s">
        <v>20</v>
      </c>
      <c r="S1844" s="92"/>
      <c r="T1844" s="23" t="str">
        <f>IF(COUNTIF('[3]Correpondance  PREPA MARG'!A:A,'Prépa marge'!C1844)=0,IF(U1843="démarque connue (valeur)","",T1843),'Prépa marge'!C1844)</f>
        <v/>
      </c>
      <c r="U1844" s="23" t="str">
        <f t="shared" si="1027"/>
        <v/>
      </c>
      <c r="V1844" t="str">
        <f>IF(U1844="","",IF(U1844="CA HT",SUMIF('[3]Correpondance  PREPA MARG'!A:A,'Prépa marge'!T1844,'[3]Correpondance  PREPA MARG'!CO:CO),""))</f>
        <v/>
      </c>
      <c r="W1844" t="str">
        <f t="shared" si="1021"/>
        <v/>
      </c>
      <c r="X1844" t="str">
        <f>IF(U1844="","",IF(AND(U1844="Marge ABACO (valeur)",X1838=""),SUMIF('[3]Correpondance  PREPA MARG'!A:A,'Prépa marge'!T1844,'[3]Correpondance  PREPA MARG'!DB:DB),""))</f>
        <v/>
      </c>
      <c r="Y1844" t="str">
        <f>IF(U1844="","",IF(U1844="Frais accessoires",SUMIF('[3]Correpondance  PREPA MARG'!A:A,'Prépa marge'!T1844,'[3]Correpondance  PREPA MARG'!AO:AO),""))</f>
        <v/>
      </c>
      <c r="Z1844" t="str">
        <f>IF(U1844="","",IF(U1844="Cotisation Centrale",SUMIF('[3]Correpondance  PREPA MARG'!A:A,'Prépa marge'!T1844,'[3]Correpondance  PREPA MARG'!BO:BO),""))</f>
        <v/>
      </c>
      <c r="AA1844" t="str">
        <f>IF(U1844="","",IF(U1844="CA HT REEL",SUMIF('[3]Correpondance  PREPA MARG'!A:A,'Prépa marge'!T1844,'[3]Correpondance  PREPA MARG'!AB:AB),""))</f>
        <v/>
      </c>
      <c r="AB1844" t="str">
        <f>IF(U1844="","",IF(U1844="CAMV REEL",SUMIF('[3]Correpondance  PREPA MARG'!A:A,'Prépa marge'!T1844,'[3]Correpondance  PREPA MARG'!BB:BB),""))</f>
        <v/>
      </c>
      <c r="AC1844" t="str">
        <f>IF(U1844="","",IF(U1844="démarque connue (valeur)",SUMIF('[3]Correpondance  PREPA MARG'!A:A,'Prépa marge'!T1844,'[3]Correpondance  PREPA MARG'!DO:DO),""))</f>
        <v/>
      </c>
      <c r="AD1844" s="2" t="str">
        <f t="shared" si="1026"/>
        <v/>
      </c>
      <c r="AF1844" t="s">
        <v>20</v>
      </c>
    </row>
    <row r="1845" spans="1:32">
      <c r="A1845" s="23"/>
      <c r="B1845" s="23"/>
      <c r="C1845" s="50" t="s">
        <v>38</v>
      </c>
      <c r="D1845" s="103">
        <f t="shared" ref="D1845:L1845" si="1049">D1835+D1838+D1839+D1841</f>
        <v>0</v>
      </c>
      <c r="E1845" s="103">
        <f t="shared" si="1049"/>
        <v>0</v>
      </c>
      <c r="F1845" s="103">
        <f t="shared" si="1049"/>
        <v>0</v>
      </c>
      <c r="G1845" s="103">
        <f t="shared" si="1049"/>
        <v>0</v>
      </c>
      <c r="H1845" s="103">
        <f t="shared" si="1049"/>
        <v>0</v>
      </c>
      <c r="I1845" s="103">
        <f t="shared" si="1049"/>
        <v>0</v>
      </c>
      <c r="J1845" s="103">
        <f t="shared" si="1049"/>
        <v>0</v>
      </c>
      <c r="K1845" s="103">
        <f t="shared" si="1049"/>
        <v>0</v>
      </c>
      <c r="L1845" s="103">
        <f t="shared" si="1049"/>
        <v>0</v>
      </c>
      <c r="M1845" s="103">
        <f>M1835+M1838+M1839+M1841</f>
        <v>0</v>
      </c>
      <c r="N1845" s="103">
        <f>N1835+N1838+N1839+N1841</f>
        <v>0</v>
      </c>
      <c r="O1845" s="103">
        <f>O1835+O1838+O1839+O1841</f>
        <v>0</v>
      </c>
      <c r="P1845" s="103">
        <f>P1835+P1838+P1839+P1841</f>
        <v>0</v>
      </c>
      <c r="Q1845" s="23"/>
      <c r="R1845" s="104" t="s">
        <v>20</v>
      </c>
      <c r="S1845" s="92"/>
      <c r="T1845" s="23" t="str">
        <f>IF(COUNTIF('[3]Correpondance  PREPA MARG'!A:A,'Prépa marge'!C1845)=0,IF(U1844="démarque connue (valeur)","",T1844),'Prépa marge'!C1845)</f>
        <v/>
      </c>
      <c r="U1845" s="23" t="str">
        <f t="shared" si="1027"/>
        <v/>
      </c>
      <c r="V1845" t="str">
        <f>IF(U1845="","",IF(U1845="CA HT",SUMIF('[3]Correpondance  PREPA MARG'!A:A,'Prépa marge'!T1845,'[3]Correpondance  PREPA MARG'!CO:CO),""))</f>
        <v/>
      </c>
      <c r="W1845" t="str">
        <f t="shared" si="1021"/>
        <v/>
      </c>
      <c r="X1845" t="str">
        <f>IF(U1845="","",IF(AND(U1845="Marge ABACO (valeur)",X1839=""),SUMIF('[3]Correpondance  PREPA MARG'!A:A,'Prépa marge'!T1845,'[3]Correpondance  PREPA MARG'!DB:DB),""))</f>
        <v/>
      </c>
      <c r="Y1845" t="str">
        <f>IF(U1845="","",IF(U1845="Frais accessoires",SUMIF('[3]Correpondance  PREPA MARG'!A:A,'Prépa marge'!T1845,'[3]Correpondance  PREPA MARG'!AO:AO),""))</f>
        <v/>
      </c>
      <c r="Z1845" t="str">
        <f>IF(U1845="","",IF(U1845="Cotisation Centrale",SUMIF('[3]Correpondance  PREPA MARG'!A:A,'Prépa marge'!T1845,'[3]Correpondance  PREPA MARG'!BO:BO),""))</f>
        <v/>
      </c>
      <c r="AA1845" t="str">
        <f>IF(U1845="","",IF(U1845="CA HT REEL",SUMIF('[3]Correpondance  PREPA MARG'!A:A,'Prépa marge'!T1845,'[3]Correpondance  PREPA MARG'!AB:AB),""))</f>
        <v/>
      </c>
      <c r="AB1845" t="str">
        <f>IF(U1845="","",IF(U1845="CAMV REEL",SUMIF('[3]Correpondance  PREPA MARG'!A:A,'Prépa marge'!T1845,'[3]Correpondance  PREPA MARG'!BB:BB),""))</f>
        <v/>
      </c>
      <c r="AC1845" t="str">
        <f>IF(U1845="","",IF(U1845="démarque connue (valeur)",SUMIF('[3]Correpondance  PREPA MARG'!A:A,'Prépa marge'!T1845,'[3]Correpondance  PREPA MARG'!DO:DO),""))</f>
        <v/>
      </c>
      <c r="AD1845" s="2" t="str">
        <f t="shared" si="1026"/>
        <v/>
      </c>
      <c r="AF1845" t="s">
        <v>20</v>
      </c>
    </row>
    <row r="1846" spans="1:32">
      <c r="A1846" s="23"/>
      <c r="B1846" s="23"/>
      <c r="C1846" s="23"/>
      <c r="D1846" s="23"/>
      <c r="E1846" s="23"/>
      <c r="F1846" s="23"/>
      <c r="G1846" s="23"/>
      <c r="H1846" s="23"/>
      <c r="I1846" s="23"/>
      <c r="J1846" s="23"/>
      <c r="K1846" s="23"/>
      <c r="L1846" s="23"/>
      <c r="M1846" s="23"/>
      <c r="N1846" s="23"/>
      <c r="O1846" s="23"/>
      <c r="P1846" s="23"/>
      <c r="Q1846" s="23"/>
      <c r="R1846" s="29" t="s">
        <v>20</v>
      </c>
      <c r="S1846" s="23"/>
      <c r="T1846" s="23" t="str">
        <f>IF(COUNTIF('[3]Correpondance  PREPA MARG'!A:A,'Prépa marge'!C1846)=0,IF(U1845="démarque connue (valeur)","",T1845),'Prépa marge'!C1846)</f>
        <v/>
      </c>
      <c r="U1846" s="23" t="str">
        <f t="shared" si="1027"/>
        <v/>
      </c>
      <c r="V1846" t="str">
        <f>IF(U1846="","",IF(U1846="CA HT",SUMIF('[3]Correpondance  PREPA MARG'!A:A,'Prépa marge'!T1846,'[3]Correpondance  PREPA MARG'!CO:CO),""))</f>
        <v/>
      </c>
      <c r="W1846" t="str">
        <f t="shared" si="1021"/>
        <v/>
      </c>
      <c r="X1846" t="str">
        <f>IF(U1846="","",IF(AND(U1846="Marge ABACO (valeur)",X1840=""),SUMIF('[3]Correpondance  PREPA MARG'!A:A,'Prépa marge'!T1846,'[3]Correpondance  PREPA MARG'!DB:DB),""))</f>
        <v/>
      </c>
      <c r="Y1846" t="str">
        <f>IF(U1846="","",IF(U1846="Frais accessoires",SUMIF('[3]Correpondance  PREPA MARG'!A:A,'Prépa marge'!T1846,'[3]Correpondance  PREPA MARG'!AO:AO),""))</f>
        <v/>
      </c>
      <c r="Z1846" t="str">
        <f>IF(U1846="","",IF(U1846="Cotisation Centrale",SUMIF('[3]Correpondance  PREPA MARG'!A:A,'Prépa marge'!T1846,'[3]Correpondance  PREPA MARG'!BO:BO),""))</f>
        <v/>
      </c>
      <c r="AA1846" t="str">
        <f>IF(U1846="","",IF(U1846="CA HT REEL",SUMIF('[3]Correpondance  PREPA MARG'!A:A,'Prépa marge'!T1846,'[3]Correpondance  PREPA MARG'!AB:AB),""))</f>
        <v/>
      </c>
      <c r="AB1846" t="str">
        <f>IF(U1846="","",IF(U1846="CAMV REEL",SUMIF('[3]Correpondance  PREPA MARG'!A:A,'Prépa marge'!T1846,'[3]Correpondance  PREPA MARG'!BB:BB),""))</f>
        <v/>
      </c>
      <c r="AC1846" t="str">
        <f>IF(U1846="","",IF(U1846="démarque connue (valeur)",SUMIF('[3]Correpondance  PREPA MARG'!A:A,'Prépa marge'!T1846,'[3]Correpondance  PREPA MARG'!DO:DO),""))</f>
        <v/>
      </c>
      <c r="AD1846" s="2" t="str">
        <f t="shared" si="1026"/>
        <v/>
      </c>
      <c r="AF1846" t="s">
        <v>20</v>
      </c>
    </row>
    <row r="1847" spans="1:32">
      <c r="A1847" s="23"/>
      <c r="B1847" s="23"/>
      <c r="C1847" s="30" t="s">
        <v>39</v>
      </c>
      <c r="D1847" s="105"/>
      <c r="E1847" s="105"/>
      <c r="F1847" s="105"/>
      <c r="G1847" s="105"/>
      <c r="H1847" s="105"/>
      <c r="I1847" s="105"/>
      <c r="J1847" s="105"/>
      <c r="K1847" s="105"/>
      <c r="L1847" s="105"/>
      <c r="M1847" s="105"/>
      <c r="N1847" s="105"/>
      <c r="O1847" s="105"/>
      <c r="P1847" s="32"/>
      <c r="Q1847" s="23"/>
      <c r="R1847" s="33" t="s">
        <v>20</v>
      </c>
      <c r="S1847" s="92"/>
      <c r="T1847" s="23" t="str">
        <f>IF(COUNTIF('[3]Correpondance  PREPA MARG'!A:A,'Prépa marge'!C1847)=0,IF(U1846="démarque connue (valeur)","",T1846),'Prépa marge'!C1847)</f>
        <v/>
      </c>
      <c r="U1847" s="23" t="str">
        <f t="shared" si="1027"/>
        <v/>
      </c>
      <c r="V1847" t="str">
        <f>IF(U1847="","",IF(U1847="CA HT",SUMIF('[3]Correpondance  PREPA MARG'!A:A,'Prépa marge'!T1847,'[3]Correpondance  PREPA MARG'!CO:CO),""))</f>
        <v/>
      </c>
      <c r="W1847" t="str">
        <f t="shared" si="1021"/>
        <v/>
      </c>
      <c r="X1847" t="str">
        <f>IF(U1847="","",IF(AND(U1847="Marge ABACO (valeur)",X1841=""),SUMIF('[3]Correpondance  PREPA MARG'!A:A,'Prépa marge'!T1847,'[3]Correpondance  PREPA MARG'!DB:DB),""))</f>
        <v/>
      </c>
      <c r="Y1847" t="str">
        <f>IF(U1847="","",IF(U1847="Frais accessoires",SUMIF('[3]Correpondance  PREPA MARG'!A:A,'Prépa marge'!T1847,'[3]Correpondance  PREPA MARG'!AO:AO),""))</f>
        <v/>
      </c>
      <c r="Z1847" t="str">
        <f>IF(U1847="","",IF(U1847="Cotisation Centrale",SUMIF('[3]Correpondance  PREPA MARG'!A:A,'Prépa marge'!T1847,'[3]Correpondance  PREPA MARG'!BO:BO),""))</f>
        <v/>
      </c>
      <c r="AA1847" t="str">
        <f>IF(U1847="","",IF(U1847="CA HT REEL",SUMIF('[3]Correpondance  PREPA MARG'!A:A,'Prépa marge'!T1847,'[3]Correpondance  PREPA MARG'!AB:AB),""))</f>
        <v/>
      </c>
      <c r="AB1847" t="str">
        <f>IF(U1847="","",IF(U1847="CAMV REEL",SUMIF('[3]Correpondance  PREPA MARG'!A:A,'Prépa marge'!T1847,'[3]Correpondance  PREPA MARG'!BB:BB),""))</f>
        <v/>
      </c>
      <c r="AC1847" t="str">
        <f>IF(U1847="","",IF(U1847="démarque connue (valeur)",SUMIF('[3]Correpondance  PREPA MARG'!A:A,'Prépa marge'!T1847,'[3]Correpondance  PREPA MARG'!DO:DO),""))</f>
        <v/>
      </c>
      <c r="AD1847" s="2" t="str">
        <f t="shared" si="1026"/>
        <v/>
      </c>
      <c r="AF1847" t="s">
        <v>20</v>
      </c>
    </row>
    <row r="1848" spans="1:32">
      <c r="A1848" s="23"/>
      <c r="B1848" s="23"/>
      <c r="C1848" s="106" t="s">
        <v>40</v>
      </c>
      <c r="D1848" s="107">
        <f t="shared" ref="D1848:L1848" si="1050">IF(D1827&lt;&gt;0,D1843/D1827,0)</f>
        <v>0</v>
      </c>
      <c r="E1848" s="107">
        <f t="shared" si="1050"/>
        <v>0</v>
      </c>
      <c r="F1848" s="107">
        <f t="shared" si="1050"/>
        <v>0</v>
      </c>
      <c r="G1848" s="107">
        <f t="shared" si="1050"/>
        <v>0</v>
      </c>
      <c r="H1848" s="107">
        <f t="shared" si="1050"/>
        <v>0</v>
      </c>
      <c r="I1848" s="107">
        <f t="shared" si="1050"/>
        <v>0</v>
      </c>
      <c r="J1848" s="107">
        <f t="shared" si="1050"/>
        <v>0</v>
      </c>
      <c r="K1848" s="107">
        <f t="shared" si="1050"/>
        <v>0</v>
      </c>
      <c r="L1848" s="107">
        <f t="shared" si="1050"/>
        <v>0</v>
      </c>
      <c r="M1848" s="107">
        <f>IF(M1827&lt;&gt;0,M1843/M1827,0)</f>
        <v>0</v>
      </c>
      <c r="N1848" s="107">
        <f>IF(N1827&lt;&gt;0,N1843/N1827,0)</f>
        <v>0</v>
      </c>
      <c r="O1848" s="107">
        <f>IF(O1827&lt;&gt;0,O1843/O1827,0)</f>
        <v>0</v>
      </c>
      <c r="P1848" s="107">
        <f>IF(P1827&lt;&gt;0,P1843/P1827,0)</f>
        <v>0</v>
      </c>
      <c r="Q1848" s="23"/>
      <c r="R1848" s="108" t="s">
        <v>20</v>
      </c>
      <c r="S1848" s="92"/>
      <c r="T1848" s="23" t="str">
        <f>IF(COUNTIF('[3]Correpondance  PREPA MARG'!A:A,'Prépa marge'!C1848)=0,IF(U1847="démarque connue (valeur)","",T1847),'Prépa marge'!C1848)</f>
        <v/>
      </c>
      <c r="U1848" s="23" t="str">
        <f t="shared" si="1027"/>
        <v/>
      </c>
      <c r="V1848" t="str">
        <f>IF(U1848="","",IF(U1848="CA HT",SUMIF('[3]Correpondance  PREPA MARG'!A:A,'Prépa marge'!T1848,'[3]Correpondance  PREPA MARG'!CO:CO),""))</f>
        <v/>
      </c>
      <c r="W1848" t="str">
        <f t="shared" si="1021"/>
        <v/>
      </c>
      <c r="X1848" t="str">
        <f>IF(U1848="","",IF(AND(U1848="Marge ABACO (valeur)",X1842=""),SUMIF('[3]Correpondance  PREPA MARG'!A:A,'Prépa marge'!T1848,'[3]Correpondance  PREPA MARG'!DB:DB),""))</f>
        <v/>
      </c>
      <c r="Y1848" t="str">
        <f>IF(U1848="","",IF(U1848="Frais accessoires",SUMIF('[3]Correpondance  PREPA MARG'!A:A,'Prépa marge'!T1848,'[3]Correpondance  PREPA MARG'!AO:AO),""))</f>
        <v/>
      </c>
      <c r="Z1848" t="str">
        <f>IF(U1848="","",IF(U1848="Cotisation Centrale",SUMIF('[3]Correpondance  PREPA MARG'!A:A,'Prépa marge'!T1848,'[3]Correpondance  PREPA MARG'!BO:BO),""))</f>
        <v/>
      </c>
      <c r="AA1848" t="str">
        <f>IF(U1848="","",IF(U1848="CA HT REEL",SUMIF('[3]Correpondance  PREPA MARG'!A:A,'Prépa marge'!T1848,'[3]Correpondance  PREPA MARG'!AB:AB),""))</f>
        <v/>
      </c>
      <c r="AB1848" t="str">
        <f>IF(U1848="","",IF(U1848="CAMV REEL",SUMIF('[3]Correpondance  PREPA MARG'!A:A,'Prépa marge'!T1848,'[3]Correpondance  PREPA MARG'!BB:BB),""))</f>
        <v/>
      </c>
      <c r="AC1848" t="str">
        <f>IF(U1848="","",IF(U1848="démarque connue (valeur)",SUMIF('[3]Correpondance  PREPA MARG'!A:A,'Prépa marge'!T1848,'[3]Correpondance  PREPA MARG'!DO:DO),""))</f>
        <v/>
      </c>
      <c r="AD1848" s="2" t="str">
        <f t="shared" si="1026"/>
        <v/>
      </c>
      <c r="AF1848" t="s">
        <v>20</v>
      </c>
    </row>
    <row r="1849" spans="1:32">
      <c r="A1849" s="23"/>
      <c r="B1849" s="23"/>
      <c r="C1849" s="109" t="s">
        <v>41</v>
      </c>
      <c r="D1849" s="110">
        <f>D1843</f>
        <v>0</v>
      </c>
      <c r="E1849" s="110">
        <f t="shared" ref="E1849:L1849" si="1051">D1849+E1843</f>
        <v>0</v>
      </c>
      <c r="F1849" s="110">
        <f t="shared" si="1051"/>
        <v>0</v>
      </c>
      <c r="G1849" s="110">
        <f t="shared" si="1051"/>
        <v>0</v>
      </c>
      <c r="H1849" s="110">
        <f t="shared" si="1051"/>
        <v>0</v>
      </c>
      <c r="I1849" s="110">
        <f t="shared" si="1051"/>
        <v>0</v>
      </c>
      <c r="J1849" s="110">
        <f t="shared" si="1051"/>
        <v>0</v>
      </c>
      <c r="K1849" s="110">
        <f t="shared" si="1051"/>
        <v>0</v>
      </c>
      <c r="L1849" s="110">
        <f t="shared" si="1051"/>
        <v>0</v>
      </c>
      <c r="M1849" s="110">
        <f>L1849+M1843</f>
        <v>0</v>
      </c>
      <c r="N1849" s="110">
        <f>M1849+N1843</f>
        <v>0</v>
      </c>
      <c r="O1849" s="110">
        <f>N1849+O1843</f>
        <v>0</v>
      </c>
      <c r="P1849" s="111"/>
      <c r="Q1849" s="23"/>
      <c r="R1849" s="112" t="s">
        <v>20</v>
      </c>
      <c r="S1849" s="92"/>
      <c r="T1849" s="23" t="str">
        <f>IF(COUNTIF('[3]Correpondance  PREPA MARG'!A:A,'Prépa marge'!C1849)=0,IF(U1848="démarque connue (valeur)","",T1848),'Prépa marge'!C1849)</f>
        <v/>
      </c>
      <c r="U1849" s="23" t="str">
        <f t="shared" si="1027"/>
        <v/>
      </c>
      <c r="V1849" t="str">
        <f>IF(U1849="","",IF(U1849="CA HT",SUMIF('[3]Correpondance  PREPA MARG'!A:A,'Prépa marge'!T1849,'[3]Correpondance  PREPA MARG'!CO:CO),""))</f>
        <v/>
      </c>
      <c r="W1849" t="str">
        <f t="shared" si="1021"/>
        <v/>
      </c>
      <c r="X1849" t="str">
        <f>IF(U1849="","",IF(AND(U1849="Marge ABACO (valeur)",X1843=""),SUMIF('[3]Correpondance  PREPA MARG'!A:A,'Prépa marge'!T1849,'[3]Correpondance  PREPA MARG'!DB:DB),""))</f>
        <v/>
      </c>
      <c r="Y1849" t="str">
        <f>IF(U1849="","",IF(U1849="Frais accessoires",SUMIF('[3]Correpondance  PREPA MARG'!A:A,'Prépa marge'!T1849,'[3]Correpondance  PREPA MARG'!AO:AO),""))</f>
        <v/>
      </c>
      <c r="Z1849" t="str">
        <f>IF(U1849="","",IF(U1849="Cotisation Centrale",SUMIF('[3]Correpondance  PREPA MARG'!A:A,'Prépa marge'!T1849,'[3]Correpondance  PREPA MARG'!BO:BO),""))</f>
        <v/>
      </c>
      <c r="AA1849" t="str">
        <f>IF(U1849="","",IF(U1849="CA HT REEL",SUMIF('[3]Correpondance  PREPA MARG'!A:A,'Prépa marge'!T1849,'[3]Correpondance  PREPA MARG'!AB:AB),""))</f>
        <v/>
      </c>
      <c r="AB1849" t="str">
        <f>IF(U1849="","",IF(U1849="CAMV REEL",SUMIF('[3]Correpondance  PREPA MARG'!A:A,'Prépa marge'!T1849,'[3]Correpondance  PREPA MARG'!BB:BB),""))</f>
        <v/>
      </c>
      <c r="AC1849" t="str">
        <f>IF(U1849="","",IF(U1849="démarque connue (valeur)",SUMIF('[3]Correpondance  PREPA MARG'!A:A,'Prépa marge'!T1849,'[3]Correpondance  PREPA MARG'!DO:DO),""))</f>
        <v/>
      </c>
      <c r="AD1849" s="2" t="str">
        <f t="shared" si="1026"/>
        <v/>
      </c>
      <c r="AF1849" t="s">
        <v>20</v>
      </c>
    </row>
    <row r="1850" spans="1:32">
      <c r="A1850" s="23"/>
      <c r="B1850" s="23"/>
      <c r="C1850" s="109" t="s">
        <v>42</v>
      </c>
      <c r="D1850" s="110">
        <f>D1827</f>
        <v>0</v>
      </c>
      <c r="E1850" s="110">
        <f t="shared" ref="E1850:L1850" si="1052">D1850+E1827</f>
        <v>0</v>
      </c>
      <c r="F1850" s="110">
        <f t="shared" si="1052"/>
        <v>0</v>
      </c>
      <c r="G1850" s="110">
        <f t="shared" si="1052"/>
        <v>0</v>
      </c>
      <c r="H1850" s="110">
        <f t="shared" si="1052"/>
        <v>0</v>
      </c>
      <c r="I1850" s="110">
        <f t="shared" si="1052"/>
        <v>0</v>
      </c>
      <c r="J1850" s="110">
        <f t="shared" si="1052"/>
        <v>0</v>
      </c>
      <c r="K1850" s="110">
        <f t="shared" si="1052"/>
        <v>0</v>
      </c>
      <c r="L1850" s="110">
        <f t="shared" si="1052"/>
        <v>0</v>
      </c>
      <c r="M1850" s="110">
        <f>L1850+M1827</f>
        <v>0</v>
      </c>
      <c r="N1850" s="110">
        <f>M1850+N1827</f>
        <v>0</v>
      </c>
      <c r="O1850" s="110">
        <f>N1850+O1827</f>
        <v>0</v>
      </c>
      <c r="P1850" s="111"/>
      <c r="Q1850" s="23"/>
      <c r="R1850" s="112" t="s">
        <v>20</v>
      </c>
      <c r="S1850" s="92"/>
      <c r="T1850" s="23" t="str">
        <f>IF(COUNTIF('[3]Correpondance  PREPA MARG'!A:A,'Prépa marge'!C1850)=0,IF(U1849="démarque connue (valeur)","",T1849),'Prépa marge'!C1850)</f>
        <v/>
      </c>
      <c r="U1850" s="23" t="str">
        <f t="shared" si="1027"/>
        <v/>
      </c>
      <c r="V1850" t="str">
        <f>IF(U1850="","",IF(U1850="CA HT",SUMIF('[3]Correpondance  PREPA MARG'!A:A,'Prépa marge'!T1850,'[3]Correpondance  PREPA MARG'!CO:CO),""))</f>
        <v/>
      </c>
      <c r="W1850" t="str">
        <f t="shared" si="1021"/>
        <v/>
      </c>
      <c r="X1850" t="str">
        <f>IF(U1850="","",IF(AND(U1850="Marge ABACO (valeur)",X1844=""),SUMIF('[3]Correpondance  PREPA MARG'!A:A,'Prépa marge'!T1850,'[3]Correpondance  PREPA MARG'!DB:DB),""))</f>
        <v/>
      </c>
      <c r="Y1850" t="str">
        <f>IF(U1850="","",IF(U1850="Frais accessoires",SUMIF('[3]Correpondance  PREPA MARG'!A:A,'Prépa marge'!T1850,'[3]Correpondance  PREPA MARG'!AO:AO),""))</f>
        <v/>
      </c>
      <c r="Z1850" t="str">
        <f>IF(U1850="","",IF(U1850="Cotisation Centrale",SUMIF('[3]Correpondance  PREPA MARG'!A:A,'Prépa marge'!T1850,'[3]Correpondance  PREPA MARG'!BO:BO),""))</f>
        <v/>
      </c>
      <c r="AA1850" t="str">
        <f>IF(U1850="","",IF(U1850="CA HT REEL",SUMIF('[3]Correpondance  PREPA MARG'!A:A,'Prépa marge'!T1850,'[3]Correpondance  PREPA MARG'!AB:AB),""))</f>
        <v/>
      </c>
      <c r="AB1850" t="str">
        <f>IF(U1850="","",IF(U1850="CAMV REEL",SUMIF('[3]Correpondance  PREPA MARG'!A:A,'Prépa marge'!T1850,'[3]Correpondance  PREPA MARG'!BB:BB),""))</f>
        <v/>
      </c>
      <c r="AC1850" t="str">
        <f>IF(U1850="","",IF(U1850="démarque connue (valeur)",SUMIF('[3]Correpondance  PREPA MARG'!A:A,'Prépa marge'!T1850,'[3]Correpondance  PREPA MARG'!DO:DO),""))</f>
        <v/>
      </c>
      <c r="AD1850" s="2" t="str">
        <f t="shared" si="1026"/>
        <v/>
      </c>
      <c r="AF1850" t="s">
        <v>20</v>
      </c>
    </row>
    <row r="1851" spans="1:32" ht="15.75" thickBot="1">
      <c r="A1851" s="23"/>
      <c r="B1851" s="23"/>
      <c r="C1851" s="113" t="s">
        <v>43</v>
      </c>
      <c r="D1851" s="114">
        <f>D1848</f>
        <v>0</v>
      </c>
      <c r="E1851" s="114">
        <f t="shared" ref="E1851:L1851" si="1053">IF(E1827&lt;&gt;0,E1849/E1850,0)</f>
        <v>0</v>
      </c>
      <c r="F1851" s="114">
        <f t="shared" si="1053"/>
        <v>0</v>
      </c>
      <c r="G1851" s="114">
        <f t="shared" si="1053"/>
        <v>0</v>
      </c>
      <c r="H1851" s="114">
        <f t="shared" si="1053"/>
        <v>0</v>
      </c>
      <c r="I1851" s="114">
        <f t="shared" si="1053"/>
        <v>0</v>
      </c>
      <c r="J1851" s="114">
        <f t="shared" si="1053"/>
        <v>0</v>
      </c>
      <c r="K1851" s="114">
        <f t="shared" si="1053"/>
        <v>0</v>
      </c>
      <c r="L1851" s="114">
        <f t="shared" si="1053"/>
        <v>0</v>
      </c>
      <c r="M1851" s="114">
        <f>IF(M1827&lt;&gt;0,M1849/M1850,0)</f>
        <v>0</v>
      </c>
      <c r="N1851" s="114">
        <f>IF(N1827&lt;&gt;0,N1849/N1850,0)</f>
        <v>0</v>
      </c>
      <c r="O1851" s="114">
        <f>IF(O1827&lt;&gt;0,O1849/O1850,0)</f>
        <v>0</v>
      </c>
      <c r="P1851" s="115"/>
      <c r="Q1851" s="23"/>
      <c r="R1851" s="116" t="s">
        <v>20</v>
      </c>
      <c r="S1851" s="92"/>
      <c r="T1851" s="23" t="str">
        <f>IF(COUNTIF('[3]Correpondance  PREPA MARG'!A:A,'Prépa marge'!C1851)=0,IF(U1850="démarque connue (valeur)","",T1850),'Prépa marge'!C1851)</f>
        <v/>
      </c>
      <c r="U1851" s="23" t="str">
        <f t="shared" si="1027"/>
        <v/>
      </c>
      <c r="V1851" t="str">
        <f>IF(U1851="","",IF(U1851="CA HT",SUMIF('[3]Correpondance  PREPA MARG'!A:A,'Prépa marge'!T1851,'[3]Correpondance  PREPA MARG'!CO:CO),""))</f>
        <v/>
      </c>
      <c r="W1851" t="str">
        <f t="shared" si="1021"/>
        <v/>
      </c>
      <c r="X1851" t="str">
        <f>IF(U1851="","",IF(AND(U1851="Marge ABACO (valeur)",X1845=""),SUMIF('[3]Correpondance  PREPA MARG'!A:A,'Prépa marge'!T1851,'[3]Correpondance  PREPA MARG'!DB:DB),""))</f>
        <v/>
      </c>
      <c r="Y1851" t="str">
        <f>IF(U1851="","",IF(U1851="Frais accessoires",SUMIF('[3]Correpondance  PREPA MARG'!A:A,'Prépa marge'!T1851,'[3]Correpondance  PREPA MARG'!AO:AO),""))</f>
        <v/>
      </c>
      <c r="Z1851" t="str">
        <f>IF(U1851="","",IF(U1851="Cotisation Centrale",SUMIF('[3]Correpondance  PREPA MARG'!A:A,'Prépa marge'!T1851,'[3]Correpondance  PREPA MARG'!BO:BO),""))</f>
        <v/>
      </c>
      <c r="AA1851" t="str">
        <f>IF(U1851="","",IF(U1851="CA HT REEL",SUMIF('[3]Correpondance  PREPA MARG'!A:A,'Prépa marge'!T1851,'[3]Correpondance  PREPA MARG'!AB:AB),""))</f>
        <v/>
      </c>
      <c r="AB1851" t="str">
        <f>IF(U1851="","",IF(U1851="CAMV REEL",SUMIF('[3]Correpondance  PREPA MARG'!A:A,'Prépa marge'!T1851,'[3]Correpondance  PREPA MARG'!BB:BB),""))</f>
        <v/>
      </c>
      <c r="AC1851" t="str">
        <f>IF(U1851="","",IF(U1851="démarque connue (valeur)",SUMIF('[3]Correpondance  PREPA MARG'!A:A,'Prépa marge'!T1851,'[3]Correpondance  PREPA MARG'!DO:DO),""))</f>
        <v/>
      </c>
      <c r="AD1851" s="2" t="str">
        <f t="shared" si="1026"/>
        <v/>
      </c>
      <c r="AF1851" t="s">
        <v>20</v>
      </c>
    </row>
    <row r="1852" spans="1:32" ht="15.75" thickBot="1">
      <c r="A1852" s="23"/>
      <c r="B1852" s="23"/>
      <c r="C1852" s="117" t="s">
        <v>44</v>
      </c>
      <c r="D1852" s="118" t="s">
        <v>14</v>
      </c>
      <c r="E1852" s="119" t="s">
        <v>14</v>
      </c>
      <c r="F1852" s="119" t="s">
        <v>14</v>
      </c>
      <c r="G1852" s="119" t="s">
        <v>14</v>
      </c>
      <c r="H1852" s="119" t="s">
        <v>14</v>
      </c>
      <c r="I1852" s="119" t="s">
        <v>14</v>
      </c>
      <c r="J1852" s="119" t="s">
        <v>14</v>
      </c>
      <c r="K1852" s="119" t="s">
        <v>14</v>
      </c>
      <c r="L1852" s="119" t="s">
        <v>14</v>
      </c>
      <c r="M1852" s="119" t="s">
        <v>14</v>
      </c>
      <c r="N1852" s="119" t="s">
        <v>14</v>
      </c>
      <c r="O1852" s="119" t="s">
        <v>14</v>
      </c>
      <c r="P1852" s="120" t="s">
        <v>14</v>
      </c>
      <c r="Q1852" s="23"/>
      <c r="R1852" s="121" t="s">
        <v>20</v>
      </c>
      <c r="S1852" s="92"/>
      <c r="T1852" s="23" t="str">
        <f>IF(COUNTIF('[3]Correpondance  PREPA MARG'!A:A,'Prépa marge'!C1852)=0,IF(U1851="démarque connue (valeur)","",T1851),'Prépa marge'!C1852)</f>
        <v/>
      </c>
      <c r="U1852" s="23" t="str">
        <f t="shared" si="1027"/>
        <v/>
      </c>
      <c r="V1852" t="str">
        <f>IF(U1852="","",IF(U1852="CA HT",SUMIF('[3]Correpondance  PREPA MARG'!A:A,'Prépa marge'!T1852,'[3]Correpondance  PREPA MARG'!CO:CO),""))</f>
        <v/>
      </c>
      <c r="W1852" t="str">
        <f t="shared" si="1021"/>
        <v/>
      </c>
      <c r="X1852" t="str">
        <f>IF(U1852="","",IF(AND(U1852="Marge ABACO (valeur)",X1846=""),SUMIF('[3]Correpondance  PREPA MARG'!A:A,'Prépa marge'!T1852,'[3]Correpondance  PREPA MARG'!DB:DB),""))</f>
        <v/>
      </c>
      <c r="Y1852" t="str">
        <f>IF(U1852="","",IF(U1852="Frais accessoires",SUMIF('[3]Correpondance  PREPA MARG'!A:A,'Prépa marge'!T1852,'[3]Correpondance  PREPA MARG'!AO:AO),""))</f>
        <v/>
      </c>
      <c r="Z1852" t="str">
        <f>IF(U1852="","",IF(U1852="Cotisation Centrale",SUMIF('[3]Correpondance  PREPA MARG'!A:A,'Prépa marge'!T1852,'[3]Correpondance  PREPA MARG'!BO:BO),""))</f>
        <v/>
      </c>
      <c r="AA1852" t="str">
        <f>IF(U1852="","",IF(U1852="CA HT REEL",SUMIF('[3]Correpondance  PREPA MARG'!A:A,'Prépa marge'!T1852,'[3]Correpondance  PREPA MARG'!AB:AB),""))</f>
        <v/>
      </c>
      <c r="AB1852" t="str">
        <f>IF(U1852="","",IF(U1852="CAMV REEL",SUMIF('[3]Correpondance  PREPA MARG'!A:A,'Prépa marge'!T1852,'[3]Correpondance  PREPA MARG'!BB:BB),""))</f>
        <v/>
      </c>
      <c r="AC1852" t="str">
        <f>IF(U1852="","",IF(U1852="démarque connue (valeur)",SUMIF('[3]Correpondance  PREPA MARG'!A:A,'Prépa marge'!T1852,'[3]Correpondance  PREPA MARG'!DO:DO),""))</f>
        <v/>
      </c>
      <c r="AD1852" s="2" t="str">
        <f t="shared" si="1026"/>
        <v/>
      </c>
      <c r="AF1852" t="s">
        <v>20</v>
      </c>
    </row>
    <row r="1853" spans="1:32">
      <c r="A1853" s="23"/>
      <c r="B1853" s="23"/>
      <c r="C1853" s="23"/>
      <c r="D1853" s="23"/>
      <c r="E1853" s="23"/>
      <c r="F1853" s="23"/>
      <c r="G1853" s="23"/>
      <c r="H1853" s="23"/>
      <c r="I1853" s="23"/>
      <c r="J1853" s="23"/>
      <c r="K1853" s="23"/>
      <c r="L1853" s="23"/>
      <c r="M1853" s="23"/>
      <c r="N1853" s="23"/>
      <c r="O1853" s="23"/>
      <c r="P1853" s="23"/>
      <c r="Q1853" s="23"/>
      <c r="R1853" s="29" t="s">
        <v>20</v>
      </c>
      <c r="S1853" s="92"/>
      <c r="T1853" s="23" t="str">
        <f>IF(COUNTIF('[3]Correpondance  PREPA MARG'!A:A,'Prépa marge'!C1853)=0,IF(U1852="démarque connue (valeur)","",T1852),'Prépa marge'!C1853)</f>
        <v/>
      </c>
      <c r="U1853" s="23" t="str">
        <f t="shared" si="1027"/>
        <v/>
      </c>
      <c r="V1853" t="str">
        <f>IF(U1853="","",IF(U1853="CA HT",SUMIF('[3]Correpondance  PREPA MARG'!A:A,'Prépa marge'!T1853,'[3]Correpondance  PREPA MARG'!CO:CO),""))</f>
        <v/>
      </c>
      <c r="W1853" t="str">
        <f t="shared" si="1021"/>
        <v/>
      </c>
      <c r="X1853" t="str">
        <f>IF(U1853="","",IF(AND(U1853="Marge ABACO (valeur)",X1847=""),SUMIF('[3]Correpondance  PREPA MARG'!A:A,'Prépa marge'!T1853,'[3]Correpondance  PREPA MARG'!DB:DB),""))</f>
        <v/>
      </c>
      <c r="Y1853" t="str">
        <f>IF(U1853="","",IF(U1853="Frais accessoires",SUMIF('[3]Correpondance  PREPA MARG'!A:A,'Prépa marge'!T1853,'[3]Correpondance  PREPA MARG'!AO:AO),""))</f>
        <v/>
      </c>
      <c r="Z1853" t="str">
        <f>IF(U1853="","",IF(U1853="Cotisation Centrale",SUMIF('[3]Correpondance  PREPA MARG'!A:A,'Prépa marge'!T1853,'[3]Correpondance  PREPA MARG'!BO:BO),""))</f>
        <v/>
      </c>
      <c r="AA1853" t="str">
        <f>IF(U1853="","",IF(U1853="CA HT REEL",SUMIF('[3]Correpondance  PREPA MARG'!A:A,'Prépa marge'!T1853,'[3]Correpondance  PREPA MARG'!AB:AB),""))</f>
        <v/>
      </c>
      <c r="AB1853" t="str">
        <f>IF(U1853="","",IF(U1853="CAMV REEL",SUMIF('[3]Correpondance  PREPA MARG'!A:A,'Prépa marge'!T1853,'[3]Correpondance  PREPA MARG'!BB:BB),""))</f>
        <v/>
      </c>
      <c r="AC1853" t="str">
        <f>IF(U1853="","",IF(U1853="démarque connue (valeur)",SUMIF('[3]Correpondance  PREPA MARG'!A:A,'Prépa marge'!T1853,'[3]Correpondance  PREPA MARG'!DO:DO),""))</f>
        <v/>
      </c>
      <c r="AD1853" s="2" t="str">
        <f t="shared" si="1026"/>
        <v/>
      </c>
      <c r="AF1853" t="s">
        <v>20</v>
      </c>
    </row>
    <row r="1854" spans="1:32">
      <c r="A1854" s="23"/>
      <c r="B1854" s="23"/>
      <c r="C1854" s="24" t="str">
        <f>[2]Rens!$C$60</f>
        <v>Fioul</v>
      </c>
      <c r="D1854" s="26">
        <f>+D1812</f>
        <v>41943</v>
      </c>
      <c r="E1854" s="26">
        <f t="shared" ref="E1854:L1854" si="1054">DATE(YEAR(D1854),MONTH(D1854)+2,0)</f>
        <v>41973</v>
      </c>
      <c r="F1854" s="26">
        <f t="shared" si="1054"/>
        <v>42004</v>
      </c>
      <c r="G1854" s="26">
        <f t="shared" si="1054"/>
        <v>42035</v>
      </c>
      <c r="H1854" s="26">
        <f t="shared" si="1054"/>
        <v>42063</v>
      </c>
      <c r="I1854" s="26">
        <f t="shared" si="1054"/>
        <v>42094</v>
      </c>
      <c r="J1854" s="26">
        <f t="shared" si="1054"/>
        <v>42124</v>
      </c>
      <c r="K1854" s="26">
        <f t="shared" si="1054"/>
        <v>42155</v>
      </c>
      <c r="L1854" s="26">
        <f t="shared" si="1054"/>
        <v>42185</v>
      </c>
      <c r="M1854" s="26">
        <f>DATE(YEAR(L1854),MONTH(L1854)+2,0)</f>
        <v>42216</v>
      </c>
      <c r="N1854" s="26">
        <f>DATE(YEAR(M1854),MONTH(M1854)+2,0)</f>
        <v>42247</v>
      </c>
      <c r="O1854" s="26">
        <f>DATE(YEAR(N1854),MONTH(N1854)+2,0)</f>
        <v>42277</v>
      </c>
      <c r="P1854" s="27" t="s">
        <v>16</v>
      </c>
      <c r="Q1854" s="23"/>
      <c r="R1854" s="28" t="s">
        <v>20</v>
      </c>
      <c r="S1854" s="23"/>
      <c r="T1854" s="23" t="str">
        <f>IF(COUNTIF('[3]Correpondance  PREPA MARG'!A:A,'Prépa marge'!C1854)=0,IF(U1853="démarque connue (valeur)","",T1853),'Prépa marge'!C1854)</f>
        <v/>
      </c>
      <c r="U1854" s="23" t="str">
        <f t="shared" si="1027"/>
        <v/>
      </c>
      <c r="V1854" t="str">
        <f>IF(U1854="","",IF(U1854="CA HT",SUMIF('[3]Correpondance  PREPA MARG'!A:A,'Prépa marge'!T1854,'[3]Correpondance  PREPA MARG'!CO:CO),""))</f>
        <v/>
      </c>
      <c r="W1854" t="str">
        <f t="shared" si="1021"/>
        <v/>
      </c>
      <c r="X1854" t="str">
        <f>IF(U1854="","",IF(AND(U1854="Marge ABACO (valeur)",X1848=""),SUMIF('[3]Correpondance  PREPA MARG'!A:A,'Prépa marge'!T1854,'[3]Correpondance  PREPA MARG'!DB:DB),""))</f>
        <v/>
      </c>
      <c r="Y1854" t="str">
        <f>IF(U1854="","",IF(U1854="Frais accessoires",SUMIF('[3]Correpondance  PREPA MARG'!A:A,'Prépa marge'!T1854,'[3]Correpondance  PREPA MARG'!AO:AO),""))</f>
        <v/>
      </c>
      <c r="Z1854" t="str">
        <f>IF(U1854="","",IF(U1854="Cotisation Centrale",SUMIF('[3]Correpondance  PREPA MARG'!A:A,'Prépa marge'!T1854,'[3]Correpondance  PREPA MARG'!BO:BO),""))</f>
        <v/>
      </c>
      <c r="AA1854" t="str">
        <f>IF(U1854="","",IF(U1854="CA HT REEL",SUMIF('[3]Correpondance  PREPA MARG'!A:A,'Prépa marge'!T1854,'[3]Correpondance  PREPA MARG'!AB:AB),""))</f>
        <v/>
      </c>
      <c r="AB1854" t="str">
        <f>IF(U1854="","",IF(U1854="CAMV REEL",SUMIF('[3]Correpondance  PREPA MARG'!A:A,'Prépa marge'!T1854,'[3]Correpondance  PREPA MARG'!BB:BB),""))</f>
        <v/>
      </c>
      <c r="AC1854" t="str">
        <f>IF(U1854="","",IF(U1854="démarque connue (valeur)",SUMIF('[3]Correpondance  PREPA MARG'!A:A,'Prépa marge'!T1854,'[3]Correpondance  PREPA MARG'!DO:DO),""))</f>
        <v/>
      </c>
      <c r="AD1854" s="2" t="str">
        <f t="shared" si="1026"/>
        <v/>
      </c>
      <c r="AF1854" t="s">
        <v>20</v>
      </c>
    </row>
    <row r="1855" spans="1:32">
      <c r="A1855" s="23"/>
      <c r="B1855" s="23"/>
      <c r="C1855" s="23"/>
      <c r="D1855" s="23"/>
      <c r="E1855" s="23"/>
      <c r="F1855" s="23"/>
      <c r="G1855" s="23"/>
      <c r="H1855" s="23"/>
      <c r="I1855" s="23"/>
      <c r="J1855" s="23"/>
      <c r="K1855" s="23"/>
      <c r="L1855" s="23"/>
      <c r="M1855" s="23"/>
      <c r="N1855" s="23"/>
      <c r="O1855" s="23"/>
      <c r="P1855" s="23"/>
      <c r="Q1855" s="23"/>
      <c r="R1855" s="29" t="s">
        <v>20</v>
      </c>
      <c r="S1855" s="23"/>
      <c r="T1855" s="23" t="str">
        <f>IF(COUNTIF('[3]Correpondance  PREPA MARG'!A:A,'Prépa marge'!C1855)=0,IF(U1854="démarque connue (valeur)","",T1854),'Prépa marge'!C1855)</f>
        <v/>
      </c>
      <c r="U1855" s="23" t="str">
        <f t="shared" si="1027"/>
        <v/>
      </c>
      <c r="V1855" t="str">
        <f>IF(U1855="","",IF(U1855="CA HT",SUMIF('[3]Correpondance  PREPA MARG'!A:A,'Prépa marge'!T1855,'[3]Correpondance  PREPA MARG'!CO:CO),""))</f>
        <v/>
      </c>
      <c r="W1855" t="str">
        <f t="shared" si="1021"/>
        <v/>
      </c>
      <c r="X1855" t="str">
        <f>IF(U1855="","",IF(AND(U1855="Marge ABACO (valeur)",X1849=""),SUMIF('[3]Correpondance  PREPA MARG'!A:A,'Prépa marge'!T1855,'[3]Correpondance  PREPA MARG'!DB:DB),""))</f>
        <v/>
      </c>
      <c r="Y1855" t="str">
        <f>IF(U1855="","",IF(U1855="Frais accessoires",SUMIF('[3]Correpondance  PREPA MARG'!A:A,'Prépa marge'!T1855,'[3]Correpondance  PREPA MARG'!AO:AO),""))</f>
        <v/>
      </c>
      <c r="Z1855" t="str">
        <f>IF(U1855="","",IF(U1855="Cotisation Centrale",SUMIF('[3]Correpondance  PREPA MARG'!A:A,'Prépa marge'!T1855,'[3]Correpondance  PREPA MARG'!BO:BO),""))</f>
        <v/>
      </c>
      <c r="AA1855" t="str">
        <f>IF(U1855="","",IF(U1855="CA HT REEL",SUMIF('[3]Correpondance  PREPA MARG'!A:A,'Prépa marge'!T1855,'[3]Correpondance  PREPA MARG'!AB:AB),""))</f>
        <v/>
      </c>
      <c r="AB1855" t="str">
        <f>IF(U1855="","",IF(U1855="CAMV REEL",SUMIF('[3]Correpondance  PREPA MARG'!A:A,'Prépa marge'!T1855,'[3]Correpondance  PREPA MARG'!BB:BB),""))</f>
        <v/>
      </c>
      <c r="AC1855" t="str">
        <f>IF(U1855="","",IF(U1855="démarque connue (valeur)",SUMIF('[3]Correpondance  PREPA MARG'!A:A,'Prépa marge'!T1855,'[3]Correpondance  PREPA MARG'!DO:DO),""))</f>
        <v/>
      </c>
      <c r="AD1855" s="2" t="str">
        <f t="shared" si="1026"/>
        <v/>
      </c>
      <c r="AF1855" t="s">
        <v>20</v>
      </c>
    </row>
    <row r="1856" spans="1:32" ht="15.75" thickBot="1">
      <c r="A1856" s="23"/>
      <c r="B1856" s="23"/>
      <c r="C1856" s="30" t="s">
        <v>18</v>
      </c>
      <c r="D1856" s="31"/>
      <c r="E1856" s="31"/>
      <c r="F1856" s="31"/>
      <c r="G1856" s="31"/>
      <c r="H1856" s="31"/>
      <c r="I1856" s="31"/>
      <c r="J1856" s="31"/>
      <c r="K1856" s="31"/>
      <c r="L1856" s="31"/>
      <c r="M1856" s="31"/>
      <c r="N1856" s="31"/>
      <c r="O1856" s="31"/>
      <c r="P1856" s="32"/>
      <c r="Q1856" s="23"/>
      <c r="R1856" s="33" t="s">
        <v>20</v>
      </c>
      <c r="S1856" s="23"/>
      <c r="T1856" s="23" t="str">
        <f>IF(COUNTIF('[3]Correpondance  PREPA MARG'!A:A,'Prépa marge'!C1856)=0,IF(U1855="démarque connue (valeur)","",T1855),'Prépa marge'!C1856)</f>
        <v/>
      </c>
      <c r="U1856" s="23" t="str">
        <f t="shared" si="1027"/>
        <v/>
      </c>
      <c r="V1856" t="str">
        <f>IF(U1856="","",IF(U1856="CA HT",SUMIF('[3]Correpondance  PREPA MARG'!A:A,'Prépa marge'!T1856,'[3]Correpondance  PREPA MARG'!CO:CO),""))</f>
        <v/>
      </c>
      <c r="W1856" t="str">
        <f t="shared" si="1021"/>
        <v/>
      </c>
      <c r="X1856" t="str">
        <f>IF(U1856="","",IF(AND(U1856="Marge ABACO (valeur)",X1850=""),SUMIF('[3]Correpondance  PREPA MARG'!A:A,'Prépa marge'!T1856,'[3]Correpondance  PREPA MARG'!DB:DB),""))</f>
        <v/>
      </c>
      <c r="Y1856" t="str">
        <f>IF(U1856="","",IF(U1856="Frais accessoires",SUMIF('[3]Correpondance  PREPA MARG'!A:A,'Prépa marge'!T1856,'[3]Correpondance  PREPA MARG'!AO:AO),""))</f>
        <v/>
      </c>
      <c r="Z1856" t="str">
        <f>IF(U1856="","",IF(U1856="Cotisation Centrale",SUMIF('[3]Correpondance  PREPA MARG'!A:A,'Prépa marge'!T1856,'[3]Correpondance  PREPA MARG'!BO:BO),""))</f>
        <v/>
      </c>
      <c r="AA1856" t="str">
        <f>IF(U1856="","",IF(U1856="CA HT REEL",SUMIF('[3]Correpondance  PREPA MARG'!A:A,'Prépa marge'!T1856,'[3]Correpondance  PREPA MARG'!AB:AB),""))</f>
        <v/>
      </c>
      <c r="AB1856" t="str">
        <f>IF(U1856="","",IF(U1856="CAMV REEL",SUMIF('[3]Correpondance  PREPA MARG'!A:A,'Prépa marge'!T1856,'[3]Correpondance  PREPA MARG'!BB:BB),""))</f>
        <v/>
      </c>
      <c r="AC1856" t="str">
        <f>IF(U1856="","",IF(U1856="démarque connue (valeur)",SUMIF('[3]Correpondance  PREPA MARG'!A:A,'Prépa marge'!T1856,'[3]Correpondance  PREPA MARG'!DO:DO),""))</f>
        <v/>
      </c>
      <c r="AD1856" s="2" t="str">
        <f t="shared" si="1026"/>
        <v/>
      </c>
      <c r="AF1856" t="s">
        <v>20</v>
      </c>
    </row>
    <row r="1857" spans="1:32">
      <c r="A1857" s="23"/>
      <c r="B1857" s="23"/>
      <c r="C1857" s="34" t="s">
        <v>0</v>
      </c>
      <c r="D1857" s="35"/>
      <c r="E1857" s="36"/>
      <c r="F1857" s="36"/>
      <c r="G1857" s="36"/>
      <c r="H1857" s="36"/>
      <c r="I1857" s="36"/>
      <c r="J1857" s="55"/>
      <c r="K1857" s="55"/>
      <c r="L1857" s="36"/>
      <c r="M1857" s="36"/>
      <c r="N1857" s="36"/>
      <c r="O1857" s="37"/>
      <c r="P1857" s="38">
        <f>SUM(D1857:O1857)</f>
        <v>0</v>
      </c>
      <c r="Q1857" s="23"/>
      <c r="R1857" s="39" t="s">
        <v>20</v>
      </c>
      <c r="S1857" s="23"/>
      <c r="T1857" s="23" t="str">
        <f>IF(COUNTIF('[3]Correpondance  PREPA MARG'!A:A,'Prépa marge'!C1857)=0,IF(U1856="démarque connue (valeur)","",T1856),'Prépa marge'!C1857)</f>
        <v/>
      </c>
      <c r="U1857" s="23" t="str">
        <f t="shared" si="1027"/>
        <v>CA HT</v>
      </c>
      <c r="V1857">
        <f>IF(U1857="","",IF(U1857="CA HT",SUMIF('[3]Correpondance  PREPA MARG'!A:A,'Prépa marge'!T1857,'[3]Correpondance  PREPA MARG'!CO:CO),""))</f>
        <v>0</v>
      </c>
      <c r="W1857" t="str">
        <f t="shared" si="1021"/>
        <v/>
      </c>
      <c r="X1857" t="str">
        <f>IF(U1857="","",IF(AND(U1857="Marge ABACO (valeur)",X1851=""),SUMIF('[3]Correpondance  PREPA MARG'!A:A,'Prépa marge'!T1857,'[3]Correpondance  PREPA MARG'!DB:DB),""))</f>
        <v/>
      </c>
      <c r="Y1857" t="str">
        <f>IF(U1857="","",IF(U1857="Frais accessoires",SUMIF('[3]Correpondance  PREPA MARG'!A:A,'Prépa marge'!T1857,'[3]Correpondance  PREPA MARG'!AO:AO),""))</f>
        <v/>
      </c>
      <c r="Z1857" t="str">
        <f>IF(U1857="","",IF(U1857="Cotisation Centrale",SUMIF('[3]Correpondance  PREPA MARG'!A:A,'Prépa marge'!T1857,'[3]Correpondance  PREPA MARG'!BO:BO),""))</f>
        <v/>
      </c>
      <c r="AA1857" t="str">
        <f>IF(U1857="","",IF(U1857="CA HT REEL",SUMIF('[3]Correpondance  PREPA MARG'!A:A,'Prépa marge'!T1857,'[3]Correpondance  PREPA MARG'!AB:AB),""))</f>
        <v/>
      </c>
      <c r="AB1857" t="str">
        <f>IF(U1857="","",IF(U1857="CAMV REEL",SUMIF('[3]Correpondance  PREPA MARG'!A:A,'Prépa marge'!T1857,'[3]Correpondance  PREPA MARG'!BB:BB),""))</f>
        <v/>
      </c>
      <c r="AC1857" t="str">
        <f>IF(U1857="","",IF(U1857="démarque connue (valeur)",SUMIF('[3]Correpondance  PREPA MARG'!A:A,'Prépa marge'!T1857,'[3]Correpondance  PREPA MARG'!DO:DO),""))</f>
        <v/>
      </c>
      <c r="AD1857" s="2" t="str">
        <f t="shared" si="1026"/>
        <v/>
      </c>
      <c r="AF1857" t="s">
        <v>20</v>
      </c>
    </row>
    <row r="1858" spans="1:32" ht="15.75" thickBot="1">
      <c r="A1858" s="23"/>
      <c r="B1858" s="23"/>
      <c r="C1858" s="40" t="s">
        <v>1</v>
      </c>
      <c r="D1858" s="41"/>
      <c r="E1858" s="42"/>
      <c r="F1858" s="42"/>
      <c r="G1858" s="42"/>
      <c r="H1858" s="42"/>
      <c r="I1858" s="42"/>
      <c r="J1858" s="71"/>
      <c r="K1858" s="71"/>
      <c r="L1858" s="42"/>
      <c r="M1858" s="42"/>
      <c r="N1858" s="42"/>
      <c r="O1858" s="43"/>
      <c r="P1858" s="44">
        <f>SUM(D1858:O1858)</f>
        <v>0</v>
      </c>
      <c r="Q1858" s="23"/>
      <c r="R1858" s="45" t="s">
        <v>20</v>
      </c>
      <c r="S1858" s="23"/>
      <c r="T1858" s="23" t="str">
        <f>IF(COUNTIF('[3]Correpondance  PREPA MARG'!A:A,'Prépa marge'!C1858)=0,IF(U1857="démarque connue (valeur)","",T1857),'Prépa marge'!C1858)</f>
        <v/>
      </c>
      <c r="U1858" s="23" t="str">
        <f t="shared" si="1027"/>
        <v>PRMV ABACO</v>
      </c>
      <c r="V1858" t="str">
        <f>IF(U1858="","",IF(U1858="CA HT",SUMIF('[3]Correpondance  PREPA MARG'!A:A,'Prépa marge'!T1858,'[3]Correpondance  PREPA MARG'!CO:CO),""))</f>
        <v/>
      </c>
      <c r="W1858">
        <f t="shared" si="1021"/>
        <v>0</v>
      </c>
      <c r="X1858" t="str">
        <f>IF(U1858="","",IF(AND(U1858="Marge ABACO (valeur)",X1852=""),SUMIF('[3]Correpondance  PREPA MARG'!A:A,'Prépa marge'!T1858,'[3]Correpondance  PREPA MARG'!DB:DB),""))</f>
        <v/>
      </c>
      <c r="Y1858" t="str">
        <f>IF(U1858="","",IF(U1858="Frais accessoires",SUMIF('[3]Correpondance  PREPA MARG'!A:A,'Prépa marge'!T1858,'[3]Correpondance  PREPA MARG'!AO:AO),""))</f>
        <v/>
      </c>
      <c r="Z1858" t="str">
        <f>IF(U1858="","",IF(U1858="Cotisation Centrale",SUMIF('[3]Correpondance  PREPA MARG'!A:A,'Prépa marge'!T1858,'[3]Correpondance  PREPA MARG'!BO:BO),""))</f>
        <v/>
      </c>
      <c r="AA1858" t="str">
        <f>IF(U1858="","",IF(U1858="CA HT REEL",SUMIF('[3]Correpondance  PREPA MARG'!A:A,'Prépa marge'!T1858,'[3]Correpondance  PREPA MARG'!AB:AB),""))</f>
        <v/>
      </c>
      <c r="AB1858" t="str">
        <f>IF(U1858="","",IF(U1858="CAMV REEL",SUMIF('[3]Correpondance  PREPA MARG'!A:A,'Prépa marge'!T1858,'[3]Correpondance  PREPA MARG'!BB:BB),""))</f>
        <v/>
      </c>
      <c r="AC1858" t="str">
        <f>IF(U1858="","",IF(U1858="démarque connue (valeur)",SUMIF('[3]Correpondance  PREPA MARG'!A:A,'Prépa marge'!T1858,'[3]Correpondance  PREPA MARG'!DO:DO),""))</f>
        <v/>
      </c>
      <c r="AD1858" s="2" t="str">
        <f t="shared" si="1026"/>
        <v/>
      </c>
      <c r="AF1858" t="s">
        <v>20</v>
      </c>
    </row>
    <row r="1859" spans="1:32">
      <c r="A1859" s="23"/>
      <c r="B1859" s="23"/>
      <c r="C1859" s="46" t="s">
        <v>19</v>
      </c>
      <c r="D1859" s="47">
        <f t="shared" ref="D1859:L1859" si="1055">D1857-D1858</f>
        <v>0</v>
      </c>
      <c r="E1859" s="47">
        <f t="shared" si="1055"/>
        <v>0</v>
      </c>
      <c r="F1859" s="47">
        <f t="shared" si="1055"/>
        <v>0</v>
      </c>
      <c r="G1859" s="47">
        <f t="shared" si="1055"/>
        <v>0</v>
      </c>
      <c r="H1859" s="47">
        <f t="shared" si="1055"/>
        <v>0</v>
      </c>
      <c r="I1859" s="47">
        <f t="shared" si="1055"/>
        <v>0</v>
      </c>
      <c r="J1859" s="47">
        <f t="shared" si="1055"/>
        <v>0</v>
      </c>
      <c r="K1859" s="47">
        <f t="shared" si="1055"/>
        <v>0</v>
      </c>
      <c r="L1859" s="47">
        <f t="shared" si="1055"/>
        <v>0</v>
      </c>
      <c r="M1859" s="47">
        <f>M1857-M1858</f>
        <v>0</v>
      </c>
      <c r="N1859" s="47">
        <f>N1857-N1858</f>
        <v>0</v>
      </c>
      <c r="O1859" s="47">
        <f>O1857-O1858</f>
        <v>0</v>
      </c>
      <c r="P1859" s="48">
        <f>P1857-P1858</f>
        <v>0</v>
      </c>
      <c r="Q1859" s="23"/>
      <c r="R1859" s="49" t="s">
        <v>20</v>
      </c>
      <c r="S1859" s="23"/>
      <c r="T1859" s="23" t="str">
        <f>IF(COUNTIF('[3]Correpondance  PREPA MARG'!A:A,'Prépa marge'!C1859)=0,IF(U1858="démarque connue (valeur)","",T1858),'Prépa marge'!C1859)</f>
        <v/>
      </c>
      <c r="U1859" s="23" t="str">
        <f t="shared" si="1027"/>
        <v>Marge ABACO (valeur)</v>
      </c>
      <c r="V1859" t="str">
        <f>IF(U1859="","",IF(U1859="CA HT",SUMIF('[3]Correpondance  PREPA MARG'!A:A,'Prépa marge'!T1859,'[3]Correpondance  PREPA MARG'!CO:CO),""))</f>
        <v/>
      </c>
      <c r="W1859" t="str">
        <f t="shared" si="1021"/>
        <v/>
      </c>
      <c r="X1859">
        <f>IF(U1859="","",IF(AND(U1859="Marge ABACO (valeur)",X1853=""),SUMIF('[3]Correpondance  PREPA MARG'!A:A,'Prépa marge'!T1859,'[3]Correpondance  PREPA MARG'!DB:DB),""))</f>
        <v>0</v>
      </c>
      <c r="Y1859" t="str">
        <f>IF(U1859="","",IF(U1859="Frais accessoires",SUMIF('[3]Correpondance  PREPA MARG'!A:A,'Prépa marge'!T1859,'[3]Correpondance  PREPA MARG'!AO:AO),""))</f>
        <v/>
      </c>
      <c r="Z1859" t="str">
        <f>IF(U1859="","",IF(U1859="Cotisation Centrale",SUMIF('[3]Correpondance  PREPA MARG'!A:A,'Prépa marge'!T1859,'[3]Correpondance  PREPA MARG'!BO:BO),""))</f>
        <v/>
      </c>
      <c r="AA1859" t="str">
        <f>IF(U1859="","",IF(U1859="CA HT REEL",SUMIF('[3]Correpondance  PREPA MARG'!A:A,'Prépa marge'!T1859,'[3]Correpondance  PREPA MARG'!AB:AB),""))</f>
        <v/>
      </c>
      <c r="AB1859" t="str">
        <f>IF(U1859="","",IF(U1859="CAMV REEL",SUMIF('[3]Correpondance  PREPA MARG'!A:A,'Prépa marge'!T1859,'[3]Correpondance  PREPA MARG'!BB:BB),""))</f>
        <v/>
      </c>
      <c r="AC1859" t="str">
        <f>IF(U1859="","",IF(U1859="démarque connue (valeur)",SUMIF('[3]Correpondance  PREPA MARG'!A:A,'Prépa marge'!T1859,'[3]Correpondance  PREPA MARG'!DO:DO),""))</f>
        <v/>
      </c>
      <c r="AD1859" s="2" t="str">
        <f t="shared" si="1026"/>
        <v/>
      </c>
      <c r="AF1859" t="s">
        <v>20</v>
      </c>
    </row>
    <row r="1860" spans="1:32" ht="15.75" thickBot="1">
      <c r="A1860" s="23"/>
      <c r="B1860" s="23"/>
      <c r="C1860" s="50" t="s">
        <v>21</v>
      </c>
      <c r="D1860" s="51">
        <f t="shared" ref="D1860:L1860" si="1056">IF(D1857=0,0,D1859/D1857)</f>
        <v>0</v>
      </c>
      <c r="E1860" s="51">
        <f t="shared" si="1056"/>
        <v>0</v>
      </c>
      <c r="F1860" s="51">
        <f t="shared" si="1056"/>
        <v>0</v>
      </c>
      <c r="G1860" s="51">
        <f t="shared" si="1056"/>
        <v>0</v>
      </c>
      <c r="H1860" s="51">
        <f t="shared" si="1056"/>
        <v>0</v>
      </c>
      <c r="I1860" s="51">
        <f t="shared" si="1056"/>
        <v>0</v>
      </c>
      <c r="J1860" s="51">
        <f t="shared" si="1056"/>
        <v>0</v>
      </c>
      <c r="K1860" s="51">
        <f t="shared" si="1056"/>
        <v>0</v>
      </c>
      <c r="L1860" s="51">
        <f t="shared" si="1056"/>
        <v>0</v>
      </c>
      <c r="M1860" s="51">
        <f>IF(M1857=0,0,M1859/M1857)</f>
        <v>0</v>
      </c>
      <c r="N1860" s="51">
        <f>IF(N1857=0,0,N1859/N1857)</f>
        <v>0</v>
      </c>
      <c r="O1860" s="51">
        <f>IF(O1857=0,0,O1859/O1857)</f>
        <v>0</v>
      </c>
      <c r="P1860" s="52">
        <f>IF(P1857=0,0,P1859/P1857)</f>
        <v>0</v>
      </c>
      <c r="Q1860" s="23"/>
      <c r="R1860" s="53" t="s">
        <v>20</v>
      </c>
      <c r="S1860" s="23"/>
      <c r="T1860" s="23" t="str">
        <f>IF(COUNTIF('[3]Correpondance  PREPA MARG'!A:A,'Prépa marge'!C1860)=0,IF(U1859="démarque connue (valeur)","",T1859),'Prépa marge'!C1860)</f>
        <v/>
      </c>
      <c r="U1860" s="23" t="str">
        <f t="shared" si="1027"/>
        <v/>
      </c>
      <c r="V1860" t="str">
        <f>IF(U1860="","",IF(U1860="CA HT",SUMIF('[3]Correpondance  PREPA MARG'!A:A,'Prépa marge'!T1860,'[3]Correpondance  PREPA MARG'!CO:CO),""))</f>
        <v/>
      </c>
      <c r="W1860" t="str">
        <f t="shared" si="1021"/>
        <v/>
      </c>
      <c r="X1860" t="str">
        <f>IF(U1860="","",IF(AND(U1860="Marge ABACO (valeur)",X1854=""),SUMIF('[3]Correpondance  PREPA MARG'!A:A,'Prépa marge'!T1860,'[3]Correpondance  PREPA MARG'!DB:DB),""))</f>
        <v/>
      </c>
      <c r="Y1860" t="str">
        <f>IF(U1860="","",IF(U1860="Frais accessoires",SUMIF('[3]Correpondance  PREPA MARG'!A:A,'Prépa marge'!T1860,'[3]Correpondance  PREPA MARG'!AO:AO),""))</f>
        <v/>
      </c>
      <c r="Z1860" t="str">
        <f>IF(U1860="","",IF(U1860="Cotisation Centrale",SUMIF('[3]Correpondance  PREPA MARG'!A:A,'Prépa marge'!T1860,'[3]Correpondance  PREPA MARG'!BO:BO),""))</f>
        <v/>
      </c>
      <c r="AA1860" t="str">
        <f>IF(U1860="","",IF(U1860="CA HT REEL",SUMIF('[3]Correpondance  PREPA MARG'!A:A,'Prépa marge'!T1860,'[3]Correpondance  PREPA MARG'!AB:AB),""))</f>
        <v/>
      </c>
      <c r="AB1860" t="str">
        <f>IF(U1860="","",IF(U1860="CAMV REEL",SUMIF('[3]Correpondance  PREPA MARG'!A:A,'Prépa marge'!T1860,'[3]Correpondance  PREPA MARG'!BB:BB),""))</f>
        <v/>
      </c>
      <c r="AC1860" t="str">
        <f>IF(U1860="","",IF(U1860="démarque connue (valeur)",SUMIF('[3]Correpondance  PREPA MARG'!A:A,'Prépa marge'!T1860,'[3]Correpondance  PREPA MARG'!DO:DO),""))</f>
        <v/>
      </c>
      <c r="AD1860" s="2" t="str">
        <f t="shared" si="1026"/>
        <v/>
      </c>
      <c r="AF1860" t="s">
        <v>20</v>
      </c>
    </row>
    <row r="1861" spans="1:32">
      <c r="A1861" s="23"/>
      <c r="B1861" s="23"/>
      <c r="C1861" s="54" t="s">
        <v>3</v>
      </c>
      <c r="D1861" s="35"/>
      <c r="E1861" s="36"/>
      <c r="F1861" s="36"/>
      <c r="G1861" s="36"/>
      <c r="H1861" s="36"/>
      <c r="I1861" s="55"/>
      <c r="J1861" s="55"/>
      <c r="K1861" s="36"/>
      <c r="L1861" s="36"/>
      <c r="M1861" s="36"/>
      <c r="N1861" s="36"/>
      <c r="O1861" s="37"/>
      <c r="P1861" s="56">
        <f>SUM(D1861:O1861)</f>
        <v>0</v>
      </c>
      <c r="Q1861" s="23"/>
      <c r="R1861" s="57" t="s">
        <v>20</v>
      </c>
      <c r="S1861" s="23"/>
      <c r="T1861" s="23" t="str">
        <f>IF(COUNTIF('[3]Correpondance  PREPA MARG'!A:A,'Prépa marge'!C1861)=0,IF(U1860="démarque connue (valeur)","",T1860),'Prépa marge'!C1861)</f>
        <v/>
      </c>
      <c r="U1861" s="23" t="str">
        <f t="shared" si="1027"/>
        <v>Frais accessoires</v>
      </c>
      <c r="V1861" t="str">
        <f>IF(U1861="","",IF(U1861="CA HT",SUMIF('[3]Correpondance  PREPA MARG'!A:A,'Prépa marge'!T1861,'[3]Correpondance  PREPA MARG'!CO:CO),""))</f>
        <v/>
      </c>
      <c r="W1861" t="str">
        <f t="shared" si="1021"/>
        <v/>
      </c>
      <c r="X1861" t="str">
        <f>IF(U1861="","",IF(AND(U1861="Marge ABACO (valeur)",X1855=""),SUMIF('[3]Correpondance  PREPA MARG'!A:A,'Prépa marge'!T1861,'[3]Correpondance  PREPA MARG'!DB:DB),""))</f>
        <v/>
      </c>
      <c r="Y1861">
        <f>IF(U1861="","",IF(U1861="Frais accessoires",SUMIF('[3]Correpondance  PREPA MARG'!A:A,'Prépa marge'!T1861,'[3]Correpondance  PREPA MARG'!AO:AO),""))</f>
        <v>0</v>
      </c>
      <c r="Z1861" t="str">
        <f>IF(U1861="","",IF(U1861="Cotisation Centrale",SUMIF('[3]Correpondance  PREPA MARG'!A:A,'Prépa marge'!T1861,'[3]Correpondance  PREPA MARG'!BO:BO),""))</f>
        <v/>
      </c>
      <c r="AA1861" t="str">
        <f>IF(U1861="","",IF(U1861="CA HT REEL",SUMIF('[3]Correpondance  PREPA MARG'!A:A,'Prépa marge'!T1861,'[3]Correpondance  PREPA MARG'!AB:AB),""))</f>
        <v/>
      </c>
      <c r="AB1861" t="str">
        <f>IF(U1861="","",IF(U1861="CAMV REEL",SUMIF('[3]Correpondance  PREPA MARG'!A:A,'Prépa marge'!T1861,'[3]Correpondance  PREPA MARG'!BB:BB),""))</f>
        <v/>
      </c>
      <c r="AC1861" t="str">
        <f>IF(U1861="","",IF(U1861="démarque connue (valeur)",SUMIF('[3]Correpondance  PREPA MARG'!A:A,'Prépa marge'!T1861,'[3]Correpondance  PREPA MARG'!DO:DO),""))</f>
        <v/>
      </c>
      <c r="AD1861" s="2" t="str">
        <f t="shared" si="1026"/>
        <v/>
      </c>
      <c r="AF1861" t="s">
        <v>20</v>
      </c>
    </row>
    <row r="1862" spans="1:32" ht="15.75" thickBot="1">
      <c r="A1862" s="23"/>
      <c r="B1862" s="23"/>
      <c r="C1862" s="58" t="s">
        <v>4</v>
      </c>
      <c r="D1862" s="41"/>
      <c r="E1862" s="42"/>
      <c r="F1862" s="42"/>
      <c r="G1862" s="42"/>
      <c r="H1862" s="42"/>
      <c r="I1862" s="42"/>
      <c r="J1862" s="42"/>
      <c r="K1862" s="42"/>
      <c r="L1862" s="42"/>
      <c r="M1862" s="42"/>
      <c r="N1862" s="42"/>
      <c r="O1862" s="43"/>
      <c r="P1862" s="56">
        <f>SUM(D1862:O1862)</f>
        <v>0</v>
      </c>
      <c r="Q1862" s="23"/>
      <c r="R1862" s="57" t="s">
        <v>20</v>
      </c>
      <c r="S1862" s="23"/>
      <c r="T1862" s="23" t="str">
        <f>IF(COUNTIF('[3]Correpondance  PREPA MARG'!A:A,'Prépa marge'!C1862)=0,IF(U1861="démarque connue (valeur)","",T1861),'Prépa marge'!C1862)</f>
        <v/>
      </c>
      <c r="U1862" s="23" t="str">
        <f t="shared" si="1027"/>
        <v>Cotisation Centrale</v>
      </c>
      <c r="V1862" t="str">
        <f>IF(U1862="","",IF(U1862="CA HT",SUMIF('[3]Correpondance  PREPA MARG'!A:A,'Prépa marge'!T1862,'[3]Correpondance  PREPA MARG'!CO:CO),""))</f>
        <v/>
      </c>
      <c r="W1862" t="str">
        <f t="shared" si="1021"/>
        <v/>
      </c>
      <c r="X1862" t="str">
        <f>IF(U1862="","",IF(AND(U1862="Marge ABACO (valeur)",X1856=""),SUMIF('[3]Correpondance  PREPA MARG'!A:A,'Prépa marge'!T1862,'[3]Correpondance  PREPA MARG'!DB:DB),""))</f>
        <v/>
      </c>
      <c r="Y1862" t="str">
        <f>IF(U1862="","",IF(U1862="Frais accessoires",SUMIF('[3]Correpondance  PREPA MARG'!A:A,'Prépa marge'!T1862,'[3]Correpondance  PREPA MARG'!AO:AO),""))</f>
        <v/>
      </c>
      <c r="Z1862">
        <f>IF(U1862="","",IF(U1862="Cotisation Centrale",SUMIF('[3]Correpondance  PREPA MARG'!A:A,'Prépa marge'!T1862,'[3]Correpondance  PREPA MARG'!BO:BO),""))</f>
        <v>0</v>
      </c>
      <c r="AA1862" t="str">
        <f>IF(U1862="","",IF(U1862="CA HT REEL",SUMIF('[3]Correpondance  PREPA MARG'!A:A,'Prépa marge'!T1862,'[3]Correpondance  PREPA MARG'!AB:AB),""))</f>
        <v/>
      </c>
      <c r="AB1862" t="str">
        <f>IF(U1862="","",IF(U1862="CAMV REEL",SUMIF('[3]Correpondance  PREPA MARG'!A:A,'Prépa marge'!T1862,'[3]Correpondance  PREPA MARG'!BB:BB),""))</f>
        <v/>
      </c>
      <c r="AC1862" t="str">
        <f>IF(U1862="","",IF(U1862="démarque connue (valeur)",SUMIF('[3]Correpondance  PREPA MARG'!A:A,'Prépa marge'!T1862,'[3]Correpondance  PREPA MARG'!DO:DO),""))</f>
        <v/>
      </c>
      <c r="AD1862" s="2" t="str">
        <f t="shared" si="1026"/>
        <v/>
      </c>
      <c r="AF1862" t="s">
        <v>20</v>
      </c>
    </row>
    <row r="1863" spans="1:32">
      <c r="A1863" s="23"/>
      <c r="B1863" s="23"/>
      <c r="C1863" s="59" t="s">
        <v>22</v>
      </c>
      <c r="D1863" s="60">
        <f t="shared" ref="D1863:L1863" si="1057">IF(D1869&lt;&gt;0,(D1861+D1862)/D1869,0)</f>
        <v>0</v>
      </c>
      <c r="E1863" s="60">
        <f t="shared" si="1057"/>
        <v>0</v>
      </c>
      <c r="F1863" s="60">
        <f t="shared" si="1057"/>
        <v>0</v>
      </c>
      <c r="G1863" s="60">
        <f t="shared" si="1057"/>
        <v>0</v>
      </c>
      <c r="H1863" s="60">
        <f t="shared" si="1057"/>
        <v>0</v>
      </c>
      <c r="I1863" s="60">
        <f t="shared" si="1057"/>
        <v>0</v>
      </c>
      <c r="J1863" s="60">
        <f t="shared" si="1057"/>
        <v>0</v>
      </c>
      <c r="K1863" s="60">
        <f t="shared" si="1057"/>
        <v>0</v>
      </c>
      <c r="L1863" s="60">
        <f t="shared" si="1057"/>
        <v>0</v>
      </c>
      <c r="M1863" s="60">
        <f>IF(M1869&lt;&gt;0,(M1861+M1862)/M1869,0)</f>
        <v>0</v>
      </c>
      <c r="N1863" s="60">
        <f>IF(N1869&lt;&gt;0,(N1861+N1862)/N1869,0)</f>
        <v>0</v>
      </c>
      <c r="O1863" s="60">
        <f>IF(O1869&lt;&gt;0,(O1861+O1862)/O1869,0)</f>
        <v>0</v>
      </c>
      <c r="P1863" s="61">
        <f>IF(P1869&lt;&gt;0,(P1861+P1862)/P1869,0)</f>
        <v>0</v>
      </c>
      <c r="Q1863" s="23"/>
      <c r="R1863" s="62" t="s">
        <v>20</v>
      </c>
      <c r="S1863" s="23"/>
      <c r="T1863" s="23" t="str">
        <f>IF(COUNTIF('[3]Correpondance  PREPA MARG'!A:A,'Prépa marge'!C1863)=0,IF(U1862="démarque connue (valeur)","",T1862),'Prépa marge'!C1863)</f>
        <v/>
      </c>
      <c r="U1863" s="23" t="str">
        <f t="shared" si="1027"/>
        <v/>
      </c>
      <c r="V1863" t="str">
        <f>IF(U1863="","",IF(U1863="CA HT",SUMIF('[3]Correpondance  PREPA MARG'!A:A,'Prépa marge'!T1863,'[3]Correpondance  PREPA MARG'!CO:CO),""))</f>
        <v/>
      </c>
      <c r="W1863" t="str">
        <f t="shared" ref="W1863:W1926" si="1058">IF(AND(V1862&lt;&gt;"",X1864&lt;&gt;""),V1862-X1864,"")</f>
        <v/>
      </c>
      <c r="X1863" t="str">
        <f>IF(U1863="","",IF(AND(U1863="Marge ABACO (valeur)",X1857=""),SUMIF('[3]Correpondance  PREPA MARG'!A:A,'Prépa marge'!T1863,'[3]Correpondance  PREPA MARG'!DB:DB),""))</f>
        <v/>
      </c>
      <c r="Y1863" t="str">
        <f>IF(U1863="","",IF(U1863="Frais accessoires",SUMIF('[3]Correpondance  PREPA MARG'!A:A,'Prépa marge'!T1863,'[3]Correpondance  PREPA MARG'!AO:AO),""))</f>
        <v/>
      </c>
      <c r="Z1863" t="str">
        <f>IF(U1863="","",IF(U1863="Cotisation Centrale",SUMIF('[3]Correpondance  PREPA MARG'!A:A,'Prépa marge'!T1863,'[3]Correpondance  PREPA MARG'!BO:BO),""))</f>
        <v/>
      </c>
      <c r="AA1863" t="str">
        <f>IF(U1863="","",IF(U1863="CA HT REEL",SUMIF('[3]Correpondance  PREPA MARG'!A:A,'Prépa marge'!T1863,'[3]Correpondance  PREPA MARG'!AB:AB),""))</f>
        <v/>
      </c>
      <c r="AB1863" t="str">
        <f>IF(U1863="","",IF(U1863="CAMV REEL",SUMIF('[3]Correpondance  PREPA MARG'!A:A,'Prépa marge'!T1863,'[3]Correpondance  PREPA MARG'!BB:BB),""))</f>
        <v/>
      </c>
      <c r="AC1863" t="str">
        <f>IF(U1863="","",IF(U1863="démarque connue (valeur)",SUMIF('[3]Correpondance  PREPA MARG'!A:A,'Prépa marge'!T1863,'[3]Correpondance  PREPA MARG'!DO:DO),""))</f>
        <v/>
      </c>
      <c r="AD1863" s="2" t="str">
        <f t="shared" si="1026"/>
        <v/>
      </c>
      <c r="AF1863" t="s">
        <v>20</v>
      </c>
    </row>
    <row r="1864" spans="1:32">
      <c r="A1864" s="23"/>
      <c r="B1864" s="23"/>
      <c r="C1864" s="63" t="s">
        <v>23</v>
      </c>
      <c r="D1864" s="64">
        <f>D1858+D1861+D1862</f>
        <v>0</v>
      </c>
      <c r="E1864" s="64">
        <f t="shared" ref="E1864:L1864" si="1059">E1858+E1861+E1862</f>
        <v>0</v>
      </c>
      <c r="F1864" s="64">
        <f t="shared" si="1059"/>
        <v>0</v>
      </c>
      <c r="G1864" s="64">
        <f t="shared" si="1059"/>
        <v>0</v>
      </c>
      <c r="H1864" s="64">
        <f t="shared" si="1059"/>
        <v>0</v>
      </c>
      <c r="I1864" s="64">
        <f t="shared" si="1059"/>
        <v>0</v>
      </c>
      <c r="J1864" s="64">
        <f t="shared" si="1059"/>
        <v>0</v>
      </c>
      <c r="K1864" s="64">
        <f t="shared" si="1059"/>
        <v>0</v>
      </c>
      <c r="L1864" s="64">
        <f t="shared" si="1059"/>
        <v>0</v>
      </c>
      <c r="M1864" s="64">
        <f>M1858+M1861+M1862</f>
        <v>0</v>
      </c>
      <c r="N1864" s="64">
        <f>N1858+N1861+N1862</f>
        <v>0</v>
      </c>
      <c r="O1864" s="64">
        <f>O1858+O1861+O1862</f>
        <v>0</v>
      </c>
      <c r="P1864" s="65">
        <f>SUM(D1864:O1864)</f>
        <v>0</v>
      </c>
      <c r="Q1864" s="23"/>
      <c r="R1864" s="66" t="s">
        <v>20</v>
      </c>
      <c r="S1864" s="23"/>
      <c r="T1864" s="23" t="str">
        <f>IF(COUNTIF('[3]Correpondance  PREPA MARG'!A:A,'Prépa marge'!C1864)=0,IF(U1863="démarque connue (valeur)","",T1863),'Prépa marge'!C1864)</f>
        <v/>
      </c>
      <c r="U1864" s="23" t="str">
        <f t="shared" si="1027"/>
        <v/>
      </c>
      <c r="V1864" t="str">
        <f>IF(U1864="","",IF(U1864="CA HT",SUMIF('[3]Correpondance  PREPA MARG'!A:A,'Prépa marge'!T1864,'[3]Correpondance  PREPA MARG'!CO:CO),""))</f>
        <v/>
      </c>
      <c r="W1864" t="str">
        <f t="shared" si="1058"/>
        <v/>
      </c>
      <c r="X1864" t="str">
        <f>IF(U1864="","",IF(AND(U1864="Marge ABACO (valeur)",X1858=""),SUMIF('[3]Correpondance  PREPA MARG'!A:A,'Prépa marge'!T1864,'[3]Correpondance  PREPA MARG'!DB:DB),""))</f>
        <v/>
      </c>
      <c r="Y1864" t="str">
        <f>IF(U1864="","",IF(U1864="Frais accessoires",SUMIF('[3]Correpondance  PREPA MARG'!A:A,'Prépa marge'!T1864,'[3]Correpondance  PREPA MARG'!AO:AO),""))</f>
        <v/>
      </c>
      <c r="Z1864" t="str">
        <f>IF(U1864="","",IF(U1864="Cotisation Centrale",SUMIF('[3]Correpondance  PREPA MARG'!A:A,'Prépa marge'!T1864,'[3]Correpondance  PREPA MARG'!BO:BO),""))</f>
        <v/>
      </c>
      <c r="AA1864" t="str">
        <f>IF(U1864="","",IF(U1864="CA HT REEL",SUMIF('[3]Correpondance  PREPA MARG'!A:A,'Prépa marge'!T1864,'[3]Correpondance  PREPA MARG'!AB:AB),""))</f>
        <v/>
      </c>
      <c r="AB1864" t="str">
        <f>IF(U1864="","",IF(U1864="CAMV REEL",SUMIF('[3]Correpondance  PREPA MARG'!A:A,'Prépa marge'!T1864,'[3]Correpondance  PREPA MARG'!BB:BB),""))</f>
        <v/>
      </c>
      <c r="AC1864" t="str">
        <f>IF(U1864="","",IF(U1864="démarque connue (valeur)",SUMIF('[3]Correpondance  PREPA MARG'!A:A,'Prépa marge'!T1864,'[3]Correpondance  PREPA MARG'!DO:DO),""))</f>
        <v/>
      </c>
      <c r="AD1864" s="2" t="str">
        <f t="shared" si="1026"/>
        <v/>
      </c>
      <c r="AF1864" t="s">
        <v>20</v>
      </c>
    </row>
    <row r="1865" spans="1:32">
      <c r="A1865" s="23"/>
      <c r="B1865" s="23"/>
      <c r="C1865" s="63" t="s">
        <v>19</v>
      </c>
      <c r="D1865" s="64">
        <f t="shared" ref="D1865:L1865" si="1060">D1857-D1864</f>
        <v>0</v>
      </c>
      <c r="E1865" s="64">
        <f t="shared" si="1060"/>
        <v>0</v>
      </c>
      <c r="F1865" s="64">
        <f t="shared" si="1060"/>
        <v>0</v>
      </c>
      <c r="G1865" s="64">
        <f t="shared" si="1060"/>
        <v>0</v>
      </c>
      <c r="H1865" s="64">
        <f t="shared" si="1060"/>
        <v>0</v>
      </c>
      <c r="I1865" s="64">
        <f t="shared" si="1060"/>
        <v>0</v>
      </c>
      <c r="J1865" s="64">
        <f t="shared" si="1060"/>
        <v>0</v>
      </c>
      <c r="K1865" s="64">
        <f t="shared" si="1060"/>
        <v>0</v>
      </c>
      <c r="L1865" s="64">
        <f t="shared" si="1060"/>
        <v>0</v>
      </c>
      <c r="M1865" s="64">
        <f>M1857-M1864</f>
        <v>0</v>
      </c>
      <c r="N1865" s="64">
        <f>N1857-N1864</f>
        <v>0</v>
      </c>
      <c r="O1865" s="64">
        <f>O1857-O1864</f>
        <v>0</v>
      </c>
      <c r="P1865" s="65">
        <f>SUM(D1865:O1865)</f>
        <v>0</v>
      </c>
      <c r="Q1865" s="23"/>
      <c r="R1865" s="66" t="s">
        <v>20</v>
      </c>
      <c r="S1865" s="23"/>
      <c r="T1865" s="23" t="str">
        <f>IF(COUNTIF('[3]Correpondance  PREPA MARG'!A:A,'Prépa marge'!C1865)=0,IF(U1864="démarque connue (valeur)","",T1864),'Prépa marge'!C1865)</f>
        <v/>
      </c>
      <c r="U1865" s="23" t="str">
        <f t="shared" si="1027"/>
        <v>Marge ABACO (valeur)</v>
      </c>
      <c r="V1865" t="str">
        <f>IF(U1865="","",IF(U1865="CA HT",SUMIF('[3]Correpondance  PREPA MARG'!A:A,'Prépa marge'!T1865,'[3]Correpondance  PREPA MARG'!CO:CO),""))</f>
        <v/>
      </c>
      <c r="W1865" t="str">
        <f t="shared" si="1058"/>
        <v/>
      </c>
      <c r="X1865" t="str">
        <f>IF(U1865="","",IF(AND(U1865="Marge ABACO (valeur)",X1859=""),SUMIF('[3]Correpondance  PREPA MARG'!A:A,'Prépa marge'!T1865,'[3]Correpondance  PREPA MARG'!DB:DB),""))</f>
        <v/>
      </c>
      <c r="Y1865" t="str">
        <f>IF(U1865="","",IF(U1865="Frais accessoires",SUMIF('[3]Correpondance  PREPA MARG'!A:A,'Prépa marge'!T1865,'[3]Correpondance  PREPA MARG'!AO:AO),""))</f>
        <v/>
      </c>
      <c r="Z1865" t="str">
        <f>IF(U1865="","",IF(U1865="Cotisation Centrale",SUMIF('[3]Correpondance  PREPA MARG'!A:A,'Prépa marge'!T1865,'[3]Correpondance  PREPA MARG'!BO:BO),""))</f>
        <v/>
      </c>
      <c r="AA1865" t="str">
        <f>IF(U1865="","",IF(U1865="CA HT REEL",SUMIF('[3]Correpondance  PREPA MARG'!A:A,'Prépa marge'!T1865,'[3]Correpondance  PREPA MARG'!AB:AB),""))</f>
        <v/>
      </c>
      <c r="AB1865" t="str">
        <f>IF(U1865="","",IF(U1865="CAMV REEL",SUMIF('[3]Correpondance  PREPA MARG'!A:A,'Prépa marge'!T1865,'[3]Correpondance  PREPA MARG'!BB:BB),""))</f>
        <v/>
      </c>
      <c r="AC1865" t="str">
        <f>IF(U1865="","",IF(U1865="démarque connue (valeur)",SUMIF('[3]Correpondance  PREPA MARG'!A:A,'Prépa marge'!T1865,'[3]Correpondance  PREPA MARG'!DO:DO),""))</f>
        <v/>
      </c>
      <c r="AD1865" s="2" t="str">
        <f t="shared" si="1026"/>
        <v/>
      </c>
      <c r="AF1865" t="s">
        <v>20</v>
      </c>
    </row>
    <row r="1866" spans="1:32">
      <c r="A1866" s="23"/>
      <c r="B1866" s="23"/>
      <c r="C1866" s="50" t="s">
        <v>24</v>
      </c>
      <c r="D1866" s="67">
        <f t="shared" ref="D1866:L1866" si="1061">IF(D1857=0,0,D1865/D1857)</f>
        <v>0</v>
      </c>
      <c r="E1866" s="67">
        <f t="shared" si="1061"/>
        <v>0</v>
      </c>
      <c r="F1866" s="67">
        <f t="shared" si="1061"/>
        <v>0</v>
      </c>
      <c r="G1866" s="67">
        <f t="shared" si="1061"/>
        <v>0</v>
      </c>
      <c r="H1866" s="67">
        <f t="shared" si="1061"/>
        <v>0</v>
      </c>
      <c r="I1866" s="67">
        <f t="shared" si="1061"/>
        <v>0</v>
      </c>
      <c r="J1866" s="67">
        <f t="shared" si="1061"/>
        <v>0</v>
      </c>
      <c r="K1866" s="67">
        <f t="shared" si="1061"/>
        <v>0</v>
      </c>
      <c r="L1866" s="67">
        <f t="shared" si="1061"/>
        <v>0</v>
      </c>
      <c r="M1866" s="67">
        <f>IF(M1857=0,0,M1865/M1857)</f>
        <v>0</v>
      </c>
      <c r="N1866" s="67">
        <f>IF(N1857=0,0,N1865/N1857)</f>
        <v>0</v>
      </c>
      <c r="O1866" s="67">
        <f>IF(O1857=0,0,O1865/O1857)</f>
        <v>0</v>
      </c>
      <c r="P1866" s="67">
        <f>IF(P1857=0,0,P1865/P1857)</f>
        <v>0</v>
      </c>
      <c r="Q1866" s="23"/>
      <c r="R1866" s="68" t="s">
        <v>20</v>
      </c>
      <c r="S1866" s="23"/>
      <c r="T1866" s="23" t="str">
        <f>IF(COUNTIF('[3]Correpondance  PREPA MARG'!A:A,'Prépa marge'!C1866)=0,IF(U1865="démarque connue (valeur)","",T1865),'Prépa marge'!C1866)</f>
        <v/>
      </c>
      <c r="U1866" s="23" t="str">
        <f t="shared" si="1027"/>
        <v/>
      </c>
      <c r="V1866" t="str">
        <f>IF(U1866="","",IF(U1866="CA HT",SUMIF('[3]Correpondance  PREPA MARG'!A:A,'Prépa marge'!T1866,'[3]Correpondance  PREPA MARG'!CO:CO),""))</f>
        <v/>
      </c>
      <c r="W1866" t="str">
        <f t="shared" si="1058"/>
        <v/>
      </c>
      <c r="X1866" t="str">
        <f>IF(U1866="","",IF(AND(U1866="Marge ABACO (valeur)",X1860=""),SUMIF('[3]Correpondance  PREPA MARG'!A:A,'Prépa marge'!T1866,'[3]Correpondance  PREPA MARG'!DB:DB),""))</f>
        <v/>
      </c>
      <c r="Y1866" t="str">
        <f>IF(U1866="","",IF(U1866="Frais accessoires",SUMIF('[3]Correpondance  PREPA MARG'!A:A,'Prépa marge'!T1866,'[3]Correpondance  PREPA MARG'!AO:AO),""))</f>
        <v/>
      </c>
      <c r="Z1866" t="str">
        <f>IF(U1866="","",IF(U1866="Cotisation Centrale",SUMIF('[3]Correpondance  PREPA MARG'!A:A,'Prépa marge'!T1866,'[3]Correpondance  PREPA MARG'!BO:BO),""))</f>
        <v/>
      </c>
      <c r="AA1866" t="str">
        <f>IF(U1866="","",IF(U1866="CA HT REEL",SUMIF('[3]Correpondance  PREPA MARG'!A:A,'Prépa marge'!T1866,'[3]Correpondance  PREPA MARG'!AB:AB),""))</f>
        <v/>
      </c>
      <c r="AB1866" t="str">
        <f>IF(U1866="","",IF(U1866="CAMV REEL",SUMIF('[3]Correpondance  PREPA MARG'!A:A,'Prépa marge'!T1866,'[3]Correpondance  PREPA MARG'!BB:BB),""))</f>
        <v/>
      </c>
      <c r="AC1866" t="str">
        <f>IF(U1866="","",IF(U1866="démarque connue (valeur)",SUMIF('[3]Correpondance  PREPA MARG'!A:A,'Prépa marge'!T1866,'[3]Correpondance  PREPA MARG'!DO:DO),""))</f>
        <v/>
      </c>
      <c r="AD1866" s="2" t="str">
        <f t="shared" si="1026"/>
        <v/>
      </c>
      <c r="AF1866" t="s">
        <v>20</v>
      </c>
    </row>
    <row r="1867" spans="1:32">
      <c r="A1867" s="23"/>
      <c r="B1867" s="23"/>
      <c r="C1867" s="23"/>
      <c r="D1867" s="23"/>
      <c r="E1867" s="23"/>
      <c r="F1867" s="23"/>
      <c r="G1867" s="23"/>
      <c r="H1867" s="23"/>
      <c r="I1867" s="23"/>
      <c r="J1867" s="23"/>
      <c r="K1867" s="23"/>
      <c r="L1867" s="23"/>
      <c r="M1867" s="23"/>
      <c r="N1867" s="23"/>
      <c r="O1867" s="23"/>
      <c r="P1867" s="23"/>
      <c r="Q1867" s="23"/>
      <c r="R1867" s="29" t="s">
        <v>20</v>
      </c>
      <c r="S1867" s="23"/>
      <c r="T1867" s="23" t="str">
        <f>IF(COUNTIF('[3]Correpondance  PREPA MARG'!A:A,'Prépa marge'!C1867)=0,IF(U1866="démarque connue (valeur)","",T1866),'Prépa marge'!C1867)</f>
        <v/>
      </c>
      <c r="U1867" s="23" t="str">
        <f t="shared" si="1027"/>
        <v/>
      </c>
      <c r="V1867" t="str">
        <f>IF(U1867="","",IF(U1867="CA HT",SUMIF('[3]Correpondance  PREPA MARG'!A:A,'Prépa marge'!T1867,'[3]Correpondance  PREPA MARG'!CO:CO),""))</f>
        <v/>
      </c>
      <c r="W1867" t="str">
        <f t="shared" si="1058"/>
        <v/>
      </c>
      <c r="X1867" t="str">
        <f>IF(U1867="","",IF(AND(U1867="Marge ABACO (valeur)",X1861=""),SUMIF('[3]Correpondance  PREPA MARG'!A:A,'Prépa marge'!T1867,'[3]Correpondance  PREPA MARG'!DB:DB),""))</f>
        <v/>
      </c>
      <c r="Y1867" t="str">
        <f>IF(U1867="","",IF(U1867="Frais accessoires",SUMIF('[3]Correpondance  PREPA MARG'!A:A,'Prépa marge'!T1867,'[3]Correpondance  PREPA MARG'!AO:AO),""))</f>
        <v/>
      </c>
      <c r="Z1867" t="str">
        <f>IF(U1867="","",IF(U1867="Cotisation Centrale",SUMIF('[3]Correpondance  PREPA MARG'!A:A,'Prépa marge'!T1867,'[3]Correpondance  PREPA MARG'!BO:BO),""))</f>
        <v/>
      </c>
      <c r="AA1867" t="str">
        <f>IF(U1867="","",IF(U1867="CA HT REEL",SUMIF('[3]Correpondance  PREPA MARG'!A:A,'Prépa marge'!T1867,'[3]Correpondance  PREPA MARG'!AB:AB),""))</f>
        <v/>
      </c>
      <c r="AB1867" t="str">
        <f>IF(U1867="","",IF(U1867="CAMV REEL",SUMIF('[3]Correpondance  PREPA MARG'!A:A,'Prépa marge'!T1867,'[3]Correpondance  PREPA MARG'!BB:BB),""))</f>
        <v/>
      </c>
      <c r="AC1867" t="str">
        <f>IF(U1867="","",IF(U1867="démarque connue (valeur)",SUMIF('[3]Correpondance  PREPA MARG'!A:A,'Prépa marge'!T1867,'[3]Correpondance  PREPA MARG'!DO:DO),""))</f>
        <v/>
      </c>
      <c r="AD1867" s="2" t="str">
        <f t="shared" ref="AD1867:AD1930" si="1062">IF(SUM(V1867:AC1867)=0,"",IF(U1867="Marge ABACO (valeur)","",SUM(V1867:AC1867)-P1867))</f>
        <v/>
      </c>
      <c r="AF1867" t="s">
        <v>20</v>
      </c>
    </row>
    <row r="1868" spans="1:32" ht="15.75" thickBot="1">
      <c r="A1868" s="23"/>
      <c r="B1868" s="23"/>
      <c r="C1868" s="30" t="s">
        <v>25</v>
      </c>
      <c r="D1868" s="31"/>
      <c r="E1868" s="31"/>
      <c r="F1868" s="31"/>
      <c r="G1868" s="31"/>
      <c r="H1868" s="31"/>
      <c r="I1868" s="31"/>
      <c r="J1868" s="31"/>
      <c r="K1868" s="31"/>
      <c r="L1868" s="31"/>
      <c r="M1868" s="31"/>
      <c r="N1868" s="31"/>
      <c r="O1868" s="31"/>
      <c r="P1868" s="32"/>
      <c r="Q1868" s="23"/>
      <c r="R1868" s="33" t="s">
        <v>20</v>
      </c>
      <c r="S1868" s="23"/>
      <c r="T1868" s="23" t="str">
        <f>IF(COUNTIF('[3]Correpondance  PREPA MARG'!A:A,'Prépa marge'!C1868)=0,IF(U1867="démarque connue (valeur)","",T1867),'Prépa marge'!C1868)</f>
        <v/>
      </c>
      <c r="U1868" s="23" t="str">
        <f t="shared" ref="U1868:U1895" si="1063">IF(OR(C1868="CA HT",C1868="PRMV ABACO",C1868="Frais accessoires",C1868="Cotisation Centrale",C1868="CA HT REEL",C1868="CAMV REEL",C1868="démarque connue (valeur)",C1868="Marge ABACO (valeur)"),C1868,"")</f>
        <v/>
      </c>
      <c r="V1868" t="str">
        <f>IF(U1868="","",IF(U1868="CA HT",SUMIF('[3]Correpondance  PREPA MARG'!A:A,'Prépa marge'!T1868,'[3]Correpondance  PREPA MARG'!CO:CO),""))</f>
        <v/>
      </c>
      <c r="W1868" t="str">
        <f t="shared" si="1058"/>
        <v/>
      </c>
      <c r="X1868" t="str">
        <f>IF(U1868="","",IF(AND(U1868="Marge ABACO (valeur)",X1862=""),SUMIF('[3]Correpondance  PREPA MARG'!A:A,'Prépa marge'!T1868,'[3]Correpondance  PREPA MARG'!DB:DB),""))</f>
        <v/>
      </c>
      <c r="Y1868" t="str">
        <f>IF(U1868="","",IF(U1868="Frais accessoires",SUMIF('[3]Correpondance  PREPA MARG'!A:A,'Prépa marge'!T1868,'[3]Correpondance  PREPA MARG'!AO:AO),""))</f>
        <v/>
      </c>
      <c r="Z1868" t="str">
        <f>IF(U1868="","",IF(U1868="Cotisation Centrale",SUMIF('[3]Correpondance  PREPA MARG'!A:A,'Prépa marge'!T1868,'[3]Correpondance  PREPA MARG'!BO:BO),""))</f>
        <v/>
      </c>
      <c r="AA1868" t="str">
        <f>IF(U1868="","",IF(U1868="CA HT REEL",SUMIF('[3]Correpondance  PREPA MARG'!A:A,'Prépa marge'!T1868,'[3]Correpondance  PREPA MARG'!AB:AB),""))</f>
        <v/>
      </c>
      <c r="AB1868" t="str">
        <f>IF(U1868="","",IF(U1868="CAMV REEL",SUMIF('[3]Correpondance  PREPA MARG'!A:A,'Prépa marge'!T1868,'[3]Correpondance  PREPA MARG'!BB:BB),""))</f>
        <v/>
      </c>
      <c r="AC1868" t="str">
        <f>IF(U1868="","",IF(U1868="démarque connue (valeur)",SUMIF('[3]Correpondance  PREPA MARG'!A:A,'Prépa marge'!T1868,'[3]Correpondance  PREPA MARG'!DO:DO),""))</f>
        <v/>
      </c>
      <c r="AD1868" s="2" t="str">
        <f t="shared" si="1062"/>
        <v/>
      </c>
      <c r="AF1868" t="s">
        <v>20</v>
      </c>
    </row>
    <row r="1869" spans="1:32">
      <c r="A1869" s="23"/>
      <c r="B1869" s="23"/>
      <c r="C1869" s="69" t="s">
        <v>5</v>
      </c>
      <c r="D1869" s="35"/>
      <c r="E1869" s="36"/>
      <c r="F1869" s="36"/>
      <c r="G1869" s="36"/>
      <c r="H1869" s="36"/>
      <c r="I1869" s="36"/>
      <c r="J1869" s="55"/>
      <c r="K1869" s="55"/>
      <c r="L1869" s="55"/>
      <c r="M1869" s="55"/>
      <c r="N1869" s="55"/>
      <c r="O1869" s="70"/>
      <c r="P1869" s="38">
        <f>SUM(D1869:O1869)</f>
        <v>0</v>
      </c>
      <c r="Q1869" s="23"/>
      <c r="R1869" s="39" t="s">
        <v>20</v>
      </c>
      <c r="S1869" s="23"/>
      <c r="T1869" s="23" t="str">
        <f>IF(COUNTIF('[3]Correpondance  PREPA MARG'!A:A,'Prépa marge'!C1869)=0,IF(U1868="démarque connue (valeur)","",T1868),'Prépa marge'!C1869)</f>
        <v/>
      </c>
      <c r="U1869" s="23" t="str">
        <f t="shared" si="1063"/>
        <v>CA HT REEL</v>
      </c>
      <c r="V1869" t="str">
        <f>IF(U1869="","",IF(U1869="CA HT",SUMIF('[3]Correpondance  PREPA MARG'!A:A,'Prépa marge'!T1869,'[3]Correpondance  PREPA MARG'!CO:CO),""))</f>
        <v/>
      </c>
      <c r="W1869" t="str">
        <f t="shared" si="1058"/>
        <v/>
      </c>
      <c r="X1869" t="str">
        <f>IF(U1869="","",IF(AND(U1869="Marge ABACO (valeur)",X1863=""),SUMIF('[3]Correpondance  PREPA MARG'!A:A,'Prépa marge'!T1869,'[3]Correpondance  PREPA MARG'!DB:DB),""))</f>
        <v/>
      </c>
      <c r="Y1869" t="str">
        <f>IF(U1869="","",IF(U1869="Frais accessoires",SUMIF('[3]Correpondance  PREPA MARG'!A:A,'Prépa marge'!T1869,'[3]Correpondance  PREPA MARG'!AO:AO),""))</f>
        <v/>
      </c>
      <c r="Z1869" t="str">
        <f>IF(U1869="","",IF(U1869="Cotisation Centrale",SUMIF('[3]Correpondance  PREPA MARG'!A:A,'Prépa marge'!T1869,'[3]Correpondance  PREPA MARG'!BO:BO),""))</f>
        <v/>
      </c>
      <c r="AA1869">
        <f>IF(U1869="","",IF(U1869="CA HT REEL",SUMIF('[3]Correpondance  PREPA MARG'!A:A,'Prépa marge'!T1869,'[3]Correpondance  PREPA MARG'!AB:AB),""))</f>
        <v>0</v>
      </c>
      <c r="AB1869" t="str">
        <f>IF(U1869="","",IF(U1869="CAMV REEL",SUMIF('[3]Correpondance  PREPA MARG'!A:A,'Prépa marge'!T1869,'[3]Correpondance  PREPA MARG'!BB:BB),""))</f>
        <v/>
      </c>
      <c r="AC1869" t="str">
        <f>IF(U1869="","",IF(U1869="démarque connue (valeur)",SUMIF('[3]Correpondance  PREPA MARG'!A:A,'Prépa marge'!T1869,'[3]Correpondance  PREPA MARG'!DO:DO),""))</f>
        <v/>
      </c>
      <c r="AD1869" s="2" t="str">
        <f t="shared" si="1062"/>
        <v/>
      </c>
      <c r="AF1869" t="s">
        <v>20</v>
      </c>
    </row>
    <row r="1870" spans="1:32" ht="15.75" thickBot="1">
      <c r="A1870" s="23"/>
      <c r="B1870" s="23"/>
      <c r="C1870" s="58" t="s">
        <v>6</v>
      </c>
      <c r="D1870" s="41"/>
      <c r="E1870" s="42"/>
      <c r="F1870" s="42"/>
      <c r="G1870" s="42"/>
      <c r="H1870" s="42"/>
      <c r="I1870" s="42"/>
      <c r="J1870" s="71"/>
      <c r="K1870" s="71"/>
      <c r="L1870" s="71"/>
      <c r="M1870" s="71"/>
      <c r="N1870" s="71"/>
      <c r="O1870" s="72"/>
      <c r="P1870" s="56">
        <f>SUM(D1870:O1870)</f>
        <v>0</v>
      </c>
      <c r="Q1870" s="23"/>
      <c r="R1870" s="57" t="s">
        <v>20</v>
      </c>
      <c r="S1870" s="23"/>
      <c r="T1870" s="23" t="str">
        <f>IF(COUNTIF('[3]Correpondance  PREPA MARG'!A:A,'Prépa marge'!C1870)=0,IF(U1869="démarque connue (valeur)","",T1869),'Prépa marge'!C1870)</f>
        <v/>
      </c>
      <c r="U1870" s="23" t="str">
        <f t="shared" si="1063"/>
        <v>CAMV REEL</v>
      </c>
      <c r="V1870" t="str">
        <f>IF(U1870="","",IF(U1870="CA HT",SUMIF('[3]Correpondance  PREPA MARG'!A:A,'Prépa marge'!T1870,'[3]Correpondance  PREPA MARG'!CO:CO),""))</f>
        <v/>
      </c>
      <c r="W1870" t="str">
        <f t="shared" si="1058"/>
        <v/>
      </c>
      <c r="X1870" t="str">
        <f>IF(U1870="","",IF(AND(U1870="Marge ABACO (valeur)",X1864=""),SUMIF('[3]Correpondance  PREPA MARG'!A:A,'Prépa marge'!T1870,'[3]Correpondance  PREPA MARG'!DB:DB),""))</f>
        <v/>
      </c>
      <c r="Y1870" t="str">
        <f>IF(U1870="","",IF(U1870="Frais accessoires",SUMIF('[3]Correpondance  PREPA MARG'!A:A,'Prépa marge'!T1870,'[3]Correpondance  PREPA MARG'!AO:AO),""))</f>
        <v/>
      </c>
      <c r="Z1870" t="str">
        <f>IF(U1870="","",IF(U1870="Cotisation Centrale",SUMIF('[3]Correpondance  PREPA MARG'!A:A,'Prépa marge'!T1870,'[3]Correpondance  PREPA MARG'!BO:BO),""))</f>
        <v/>
      </c>
      <c r="AA1870" t="str">
        <f>IF(U1870="","",IF(U1870="CA HT REEL",SUMIF('[3]Correpondance  PREPA MARG'!A:A,'Prépa marge'!T1870,'[3]Correpondance  PREPA MARG'!AB:AB),""))</f>
        <v/>
      </c>
      <c r="AB1870">
        <f>IF(U1870="","",IF(U1870="CAMV REEL",SUMIF('[3]Correpondance  PREPA MARG'!A:A,'Prépa marge'!T1870,'[3]Correpondance  PREPA MARG'!BB:BB),""))</f>
        <v>0</v>
      </c>
      <c r="AC1870" t="str">
        <f>IF(U1870="","",IF(U1870="démarque connue (valeur)",SUMIF('[3]Correpondance  PREPA MARG'!A:A,'Prépa marge'!T1870,'[3]Correpondance  PREPA MARG'!DO:DO),""))</f>
        <v/>
      </c>
      <c r="AD1870" s="2" t="str">
        <f t="shared" si="1062"/>
        <v/>
      </c>
      <c r="AF1870" t="s">
        <v>20</v>
      </c>
    </row>
    <row r="1871" spans="1:32">
      <c r="A1871" s="23"/>
      <c r="B1871" s="23"/>
      <c r="C1871" s="59" t="s">
        <v>26</v>
      </c>
      <c r="D1871" s="73">
        <f t="shared" ref="D1871:L1871" si="1064">D1869-D1870-D1861-D1862</f>
        <v>0</v>
      </c>
      <c r="E1871" s="73">
        <f t="shared" si="1064"/>
        <v>0</v>
      </c>
      <c r="F1871" s="73">
        <f t="shared" si="1064"/>
        <v>0</v>
      </c>
      <c r="G1871" s="73">
        <f t="shared" si="1064"/>
        <v>0</v>
      </c>
      <c r="H1871" s="73">
        <f t="shared" si="1064"/>
        <v>0</v>
      </c>
      <c r="I1871" s="73">
        <f t="shared" si="1064"/>
        <v>0</v>
      </c>
      <c r="J1871" s="73">
        <f t="shared" si="1064"/>
        <v>0</v>
      </c>
      <c r="K1871" s="73">
        <f t="shared" si="1064"/>
        <v>0</v>
      </c>
      <c r="L1871" s="73">
        <f t="shared" si="1064"/>
        <v>0</v>
      </c>
      <c r="M1871" s="73">
        <f>M1869-M1870-M1861-M1862</f>
        <v>0</v>
      </c>
      <c r="N1871" s="73">
        <f>N1869-N1870-N1861-N1862</f>
        <v>0</v>
      </c>
      <c r="O1871" s="73">
        <f>O1869-O1870-O1861-O1862</f>
        <v>0</v>
      </c>
      <c r="P1871" s="74">
        <f>SUM(D1871:O1871)</f>
        <v>0</v>
      </c>
      <c r="Q1871" s="23"/>
      <c r="R1871" s="57" t="s">
        <v>20</v>
      </c>
      <c r="S1871" s="23"/>
      <c r="T1871" s="23" t="str">
        <f>IF(COUNTIF('[3]Correpondance  PREPA MARG'!A:A,'Prépa marge'!C1871)=0,IF(U1870="démarque connue (valeur)","",T1870),'Prépa marge'!C1871)</f>
        <v/>
      </c>
      <c r="U1871" s="23" t="str">
        <f t="shared" si="1063"/>
        <v/>
      </c>
      <c r="V1871" t="str">
        <f>IF(U1871="","",IF(U1871="CA HT",SUMIF('[3]Correpondance  PREPA MARG'!A:A,'Prépa marge'!T1871,'[3]Correpondance  PREPA MARG'!CO:CO),""))</f>
        <v/>
      </c>
      <c r="W1871" t="str">
        <f t="shared" si="1058"/>
        <v/>
      </c>
      <c r="X1871" t="str">
        <f>IF(U1871="","",IF(AND(U1871="Marge ABACO (valeur)",X1865=""),SUMIF('[3]Correpondance  PREPA MARG'!A:A,'Prépa marge'!T1871,'[3]Correpondance  PREPA MARG'!DB:DB),""))</f>
        <v/>
      </c>
      <c r="Y1871" t="str">
        <f>IF(U1871="","",IF(U1871="Frais accessoires",SUMIF('[3]Correpondance  PREPA MARG'!A:A,'Prépa marge'!T1871,'[3]Correpondance  PREPA MARG'!AO:AO),""))</f>
        <v/>
      </c>
      <c r="Z1871" t="str">
        <f>IF(U1871="","",IF(U1871="Cotisation Centrale",SUMIF('[3]Correpondance  PREPA MARG'!A:A,'Prépa marge'!T1871,'[3]Correpondance  PREPA MARG'!BO:BO),""))</f>
        <v/>
      </c>
      <c r="AA1871" t="str">
        <f>IF(U1871="","",IF(U1871="CA HT REEL",SUMIF('[3]Correpondance  PREPA MARG'!A:A,'Prépa marge'!T1871,'[3]Correpondance  PREPA MARG'!AB:AB),""))</f>
        <v/>
      </c>
      <c r="AB1871" t="str">
        <f>IF(U1871="","",IF(U1871="CAMV REEL",SUMIF('[3]Correpondance  PREPA MARG'!A:A,'Prépa marge'!T1871,'[3]Correpondance  PREPA MARG'!BB:BB),""))</f>
        <v/>
      </c>
      <c r="AC1871" t="str">
        <f>IF(U1871="","",IF(U1871="démarque connue (valeur)",SUMIF('[3]Correpondance  PREPA MARG'!A:A,'Prépa marge'!T1871,'[3]Correpondance  PREPA MARG'!DO:DO),""))</f>
        <v/>
      </c>
      <c r="AD1871" s="2" t="str">
        <f t="shared" si="1062"/>
        <v/>
      </c>
      <c r="AF1871" t="s">
        <v>20</v>
      </c>
    </row>
    <row r="1872" spans="1:32">
      <c r="A1872" s="23"/>
      <c r="B1872" s="23"/>
      <c r="C1872" s="50" t="s">
        <v>27</v>
      </c>
      <c r="D1872" s="67">
        <f t="shared" ref="D1872:L1872" si="1065">IF(D1894="ABACO","     néant",IF(D1857=0,0,D1871/D1869))</f>
        <v>0</v>
      </c>
      <c r="E1872" s="67">
        <f t="shared" si="1065"/>
        <v>0</v>
      </c>
      <c r="F1872" s="67">
        <f t="shared" si="1065"/>
        <v>0</v>
      </c>
      <c r="G1872" s="67">
        <f t="shared" si="1065"/>
        <v>0</v>
      </c>
      <c r="H1872" s="67">
        <f t="shared" si="1065"/>
        <v>0</v>
      </c>
      <c r="I1872" s="67">
        <f t="shared" si="1065"/>
        <v>0</v>
      </c>
      <c r="J1872" s="67">
        <f t="shared" si="1065"/>
        <v>0</v>
      </c>
      <c r="K1872" s="67">
        <f t="shared" si="1065"/>
        <v>0</v>
      </c>
      <c r="L1872" s="67" t="str">
        <f t="shared" si="1065"/>
        <v xml:space="preserve">     néant</v>
      </c>
      <c r="M1872" s="67" t="str">
        <f>IF(M1894="ABACO","     néant",IF(M1857=0,0,M1871/M1869))</f>
        <v xml:space="preserve">     néant</v>
      </c>
      <c r="N1872" s="67" t="str">
        <f>IF(N1894="ABACO","     néant",IF(N1857=0,0,N1871/N1869))</f>
        <v xml:space="preserve">     néant</v>
      </c>
      <c r="O1872" s="67" t="str">
        <f>IF(O1894="ABACO","     néant",IF(O1857=0,0,O1871/O1869))</f>
        <v xml:space="preserve">     néant</v>
      </c>
      <c r="P1872" s="67">
        <f>IF(P1894="ABACO","     néant",IF(P1857=0,0,P1871/P1869))</f>
        <v>0</v>
      </c>
      <c r="Q1872" s="23"/>
      <c r="R1872" s="68" t="s">
        <v>20</v>
      </c>
      <c r="S1872" s="23"/>
      <c r="T1872" s="23" t="str">
        <f>IF(COUNTIF('[3]Correpondance  PREPA MARG'!A:A,'Prépa marge'!C1872)=0,IF(U1871="démarque connue (valeur)","",T1871),'Prépa marge'!C1872)</f>
        <v/>
      </c>
      <c r="U1872" s="23" t="str">
        <f t="shared" si="1063"/>
        <v/>
      </c>
      <c r="V1872" t="str">
        <f>IF(U1872="","",IF(U1872="CA HT",SUMIF('[3]Correpondance  PREPA MARG'!A:A,'Prépa marge'!T1872,'[3]Correpondance  PREPA MARG'!CO:CO),""))</f>
        <v/>
      </c>
      <c r="W1872" t="str">
        <f t="shared" si="1058"/>
        <v/>
      </c>
      <c r="X1872" t="str">
        <f>IF(U1872="","",IF(AND(U1872="Marge ABACO (valeur)",X1866=""),SUMIF('[3]Correpondance  PREPA MARG'!A:A,'Prépa marge'!T1872,'[3]Correpondance  PREPA MARG'!DB:DB),""))</f>
        <v/>
      </c>
      <c r="Y1872" t="str">
        <f>IF(U1872="","",IF(U1872="Frais accessoires",SUMIF('[3]Correpondance  PREPA MARG'!A:A,'Prépa marge'!T1872,'[3]Correpondance  PREPA MARG'!AO:AO),""))</f>
        <v/>
      </c>
      <c r="Z1872" t="str">
        <f>IF(U1872="","",IF(U1872="Cotisation Centrale",SUMIF('[3]Correpondance  PREPA MARG'!A:A,'Prépa marge'!T1872,'[3]Correpondance  PREPA MARG'!BO:BO),""))</f>
        <v/>
      </c>
      <c r="AA1872" t="str">
        <f>IF(U1872="","",IF(U1872="CA HT REEL",SUMIF('[3]Correpondance  PREPA MARG'!A:A,'Prépa marge'!T1872,'[3]Correpondance  PREPA MARG'!AB:AB),""))</f>
        <v/>
      </c>
      <c r="AB1872" t="str">
        <f>IF(U1872="","",IF(U1872="CAMV REEL",SUMIF('[3]Correpondance  PREPA MARG'!A:A,'Prépa marge'!T1872,'[3]Correpondance  PREPA MARG'!BB:BB),""))</f>
        <v/>
      </c>
      <c r="AC1872" t="str">
        <f>IF(U1872="","",IF(U1872="démarque connue (valeur)",SUMIF('[3]Correpondance  PREPA MARG'!A:A,'Prépa marge'!T1872,'[3]Correpondance  PREPA MARG'!DO:DO),""))</f>
        <v/>
      </c>
      <c r="AD1872" s="2" t="str">
        <f t="shared" si="1062"/>
        <v/>
      </c>
      <c r="AF1872" t="s">
        <v>20</v>
      </c>
    </row>
    <row r="1873" spans="1:32">
      <c r="A1873" s="23"/>
      <c r="B1873" s="23"/>
      <c r="C1873" s="23"/>
      <c r="D1873" s="23"/>
      <c r="E1873" s="23"/>
      <c r="F1873" s="23"/>
      <c r="G1873" s="23"/>
      <c r="H1873" s="23"/>
      <c r="I1873" s="23"/>
      <c r="J1873" s="23"/>
      <c r="K1873" s="23"/>
      <c r="L1873" s="23"/>
      <c r="M1873" s="23"/>
      <c r="N1873" s="23"/>
      <c r="O1873" s="23"/>
      <c r="P1873" s="23"/>
      <c r="Q1873" s="23"/>
      <c r="R1873" s="29" t="s">
        <v>20</v>
      </c>
      <c r="S1873" s="23"/>
      <c r="T1873" s="23" t="str">
        <f>IF(COUNTIF('[3]Correpondance  PREPA MARG'!A:A,'Prépa marge'!C1873)=0,IF(U1872="démarque connue (valeur)","",T1872),'Prépa marge'!C1873)</f>
        <v/>
      </c>
      <c r="U1873" s="23" t="str">
        <f t="shared" si="1063"/>
        <v/>
      </c>
      <c r="V1873" t="str">
        <f>IF(U1873="","",IF(U1873="CA HT",SUMIF('[3]Correpondance  PREPA MARG'!A:A,'Prépa marge'!T1873,'[3]Correpondance  PREPA MARG'!CO:CO),""))</f>
        <v/>
      </c>
      <c r="W1873" t="str">
        <f t="shared" si="1058"/>
        <v/>
      </c>
      <c r="X1873" t="str">
        <f>IF(U1873="","",IF(AND(U1873="Marge ABACO (valeur)",X1867=""),SUMIF('[3]Correpondance  PREPA MARG'!A:A,'Prépa marge'!T1873,'[3]Correpondance  PREPA MARG'!DB:DB),""))</f>
        <v/>
      </c>
      <c r="Y1873" t="str">
        <f>IF(U1873="","",IF(U1873="Frais accessoires",SUMIF('[3]Correpondance  PREPA MARG'!A:A,'Prépa marge'!T1873,'[3]Correpondance  PREPA MARG'!AO:AO),""))</f>
        <v/>
      </c>
      <c r="Z1873" t="str">
        <f>IF(U1873="","",IF(U1873="Cotisation Centrale",SUMIF('[3]Correpondance  PREPA MARG'!A:A,'Prépa marge'!T1873,'[3]Correpondance  PREPA MARG'!BO:BO),""))</f>
        <v/>
      </c>
      <c r="AA1873" t="str">
        <f>IF(U1873="","",IF(U1873="CA HT REEL",SUMIF('[3]Correpondance  PREPA MARG'!A:A,'Prépa marge'!T1873,'[3]Correpondance  PREPA MARG'!AB:AB),""))</f>
        <v/>
      </c>
      <c r="AB1873" t="str">
        <f>IF(U1873="","",IF(U1873="CAMV REEL",SUMIF('[3]Correpondance  PREPA MARG'!A:A,'Prépa marge'!T1873,'[3]Correpondance  PREPA MARG'!BB:BB),""))</f>
        <v/>
      </c>
      <c r="AC1873" t="str">
        <f>IF(U1873="","",IF(U1873="démarque connue (valeur)",SUMIF('[3]Correpondance  PREPA MARG'!A:A,'Prépa marge'!T1873,'[3]Correpondance  PREPA MARG'!DO:DO),""))</f>
        <v/>
      </c>
      <c r="AD1873" s="2" t="str">
        <f t="shared" si="1062"/>
        <v/>
      </c>
      <c r="AF1873" t="s">
        <v>20</v>
      </c>
    </row>
    <row r="1874" spans="1:32">
      <c r="A1874" s="23"/>
      <c r="B1874" s="23"/>
      <c r="C1874" s="75" t="s">
        <v>28</v>
      </c>
      <c r="D1874" s="76">
        <f t="shared" ref="D1874:L1874" si="1066">IF(D1894="ABACO","       NA",D1866-D1872)</f>
        <v>0</v>
      </c>
      <c r="E1874" s="76">
        <f t="shared" si="1066"/>
        <v>0</v>
      </c>
      <c r="F1874" s="76">
        <f t="shared" si="1066"/>
        <v>0</v>
      </c>
      <c r="G1874" s="76">
        <f t="shared" si="1066"/>
        <v>0</v>
      </c>
      <c r="H1874" s="76">
        <f t="shared" si="1066"/>
        <v>0</v>
      </c>
      <c r="I1874" s="76">
        <f t="shared" si="1066"/>
        <v>0</v>
      </c>
      <c r="J1874" s="76">
        <f t="shared" si="1066"/>
        <v>0</v>
      </c>
      <c r="K1874" s="76">
        <f t="shared" si="1066"/>
        <v>0</v>
      </c>
      <c r="L1874" s="76" t="str">
        <f t="shared" si="1066"/>
        <v xml:space="preserve">       NA</v>
      </c>
      <c r="M1874" s="76" t="str">
        <f>IF(M1894="ABACO","       NA",M1866-M1872)</f>
        <v xml:space="preserve">       NA</v>
      </c>
      <c r="N1874" s="76" t="str">
        <f>IF(N1894="ABACO","       NA",N1866-N1872)</f>
        <v xml:space="preserve">       NA</v>
      </c>
      <c r="O1874" s="76" t="str">
        <f>IF(O1894="ABACO","       NA",O1866-O1872)</f>
        <v xml:space="preserve">       NA</v>
      </c>
      <c r="P1874" s="76">
        <f>IF(P1894="ABACO","       NA",P1866-P1872)</f>
        <v>0</v>
      </c>
      <c r="Q1874" s="23"/>
      <c r="R1874" s="77" t="s">
        <v>20</v>
      </c>
      <c r="S1874" s="23"/>
      <c r="T1874" s="23" t="str">
        <f>IF(COUNTIF('[3]Correpondance  PREPA MARG'!A:A,'Prépa marge'!C1874)=0,IF(U1873="démarque connue (valeur)","",T1873),'Prépa marge'!C1874)</f>
        <v/>
      </c>
      <c r="U1874" s="23" t="str">
        <f t="shared" si="1063"/>
        <v/>
      </c>
      <c r="V1874" t="str">
        <f>IF(U1874="","",IF(U1874="CA HT",SUMIF('[3]Correpondance  PREPA MARG'!A:A,'Prépa marge'!T1874,'[3]Correpondance  PREPA MARG'!CO:CO),""))</f>
        <v/>
      </c>
      <c r="W1874" t="str">
        <f t="shared" si="1058"/>
        <v/>
      </c>
      <c r="X1874" t="str">
        <f>IF(U1874="","",IF(AND(U1874="Marge ABACO (valeur)",X1868=""),SUMIF('[3]Correpondance  PREPA MARG'!A:A,'Prépa marge'!T1874,'[3]Correpondance  PREPA MARG'!DB:DB),""))</f>
        <v/>
      </c>
      <c r="Y1874" t="str">
        <f>IF(U1874="","",IF(U1874="Frais accessoires",SUMIF('[3]Correpondance  PREPA MARG'!A:A,'Prépa marge'!T1874,'[3]Correpondance  PREPA MARG'!AO:AO),""))</f>
        <v/>
      </c>
      <c r="Z1874" t="str">
        <f>IF(U1874="","",IF(U1874="Cotisation Centrale",SUMIF('[3]Correpondance  PREPA MARG'!A:A,'Prépa marge'!T1874,'[3]Correpondance  PREPA MARG'!BO:BO),""))</f>
        <v/>
      </c>
      <c r="AA1874" t="str">
        <f>IF(U1874="","",IF(U1874="CA HT REEL",SUMIF('[3]Correpondance  PREPA MARG'!A:A,'Prépa marge'!T1874,'[3]Correpondance  PREPA MARG'!AB:AB),""))</f>
        <v/>
      </c>
      <c r="AB1874" t="str">
        <f>IF(U1874="","",IF(U1874="CAMV REEL",SUMIF('[3]Correpondance  PREPA MARG'!A:A,'Prépa marge'!T1874,'[3]Correpondance  PREPA MARG'!BB:BB),""))</f>
        <v/>
      </c>
      <c r="AC1874" t="str">
        <f>IF(U1874="","",IF(U1874="démarque connue (valeur)",SUMIF('[3]Correpondance  PREPA MARG'!A:A,'Prépa marge'!T1874,'[3]Correpondance  PREPA MARG'!DO:DO),""))</f>
        <v/>
      </c>
      <c r="AD1874" s="2" t="str">
        <f t="shared" si="1062"/>
        <v/>
      </c>
      <c r="AF1874" t="s">
        <v>20</v>
      </c>
    </row>
    <row r="1875" spans="1:32">
      <c r="A1875" s="23"/>
      <c r="B1875" s="23"/>
      <c r="C1875" s="23"/>
      <c r="D1875" s="23"/>
      <c r="E1875" s="23"/>
      <c r="F1875" s="23"/>
      <c r="G1875" s="23"/>
      <c r="H1875" s="23"/>
      <c r="I1875" s="23"/>
      <c r="J1875" s="23"/>
      <c r="K1875" s="23"/>
      <c r="L1875" s="23"/>
      <c r="M1875" s="23"/>
      <c r="N1875" s="23"/>
      <c r="O1875" s="23"/>
      <c r="P1875" s="23"/>
      <c r="Q1875" s="23"/>
      <c r="R1875" s="29" t="s">
        <v>20</v>
      </c>
      <c r="S1875" s="23"/>
      <c r="T1875" s="23" t="str">
        <f>IF(COUNTIF('[3]Correpondance  PREPA MARG'!A:A,'Prépa marge'!C1875)=0,IF(U1874="démarque connue (valeur)","",T1874),'Prépa marge'!C1875)</f>
        <v/>
      </c>
      <c r="U1875" s="23" t="str">
        <f t="shared" si="1063"/>
        <v/>
      </c>
      <c r="V1875" t="str">
        <f>IF(U1875="","",IF(U1875="CA HT",SUMIF('[3]Correpondance  PREPA MARG'!A:A,'Prépa marge'!T1875,'[3]Correpondance  PREPA MARG'!CO:CO),""))</f>
        <v/>
      </c>
      <c r="W1875" t="str">
        <f t="shared" si="1058"/>
        <v/>
      </c>
      <c r="X1875" t="str">
        <f>IF(U1875="","",IF(AND(U1875="Marge ABACO (valeur)",X1869=""),SUMIF('[3]Correpondance  PREPA MARG'!A:A,'Prépa marge'!T1875,'[3]Correpondance  PREPA MARG'!DB:DB),""))</f>
        <v/>
      </c>
      <c r="Y1875" t="str">
        <f>IF(U1875="","",IF(U1875="Frais accessoires",SUMIF('[3]Correpondance  PREPA MARG'!A:A,'Prépa marge'!T1875,'[3]Correpondance  PREPA MARG'!AO:AO),""))</f>
        <v/>
      </c>
      <c r="Z1875" t="str">
        <f>IF(U1875="","",IF(U1875="Cotisation Centrale",SUMIF('[3]Correpondance  PREPA MARG'!A:A,'Prépa marge'!T1875,'[3]Correpondance  PREPA MARG'!BO:BO),""))</f>
        <v/>
      </c>
      <c r="AA1875" t="str">
        <f>IF(U1875="","",IF(U1875="CA HT REEL",SUMIF('[3]Correpondance  PREPA MARG'!A:A,'Prépa marge'!T1875,'[3]Correpondance  PREPA MARG'!AB:AB),""))</f>
        <v/>
      </c>
      <c r="AB1875" t="str">
        <f>IF(U1875="","",IF(U1875="CAMV REEL",SUMIF('[3]Correpondance  PREPA MARG'!A:A,'Prépa marge'!T1875,'[3]Correpondance  PREPA MARG'!BB:BB),""))</f>
        <v/>
      </c>
      <c r="AC1875" t="str">
        <f>IF(U1875="","",IF(U1875="démarque connue (valeur)",SUMIF('[3]Correpondance  PREPA MARG'!A:A,'Prépa marge'!T1875,'[3]Correpondance  PREPA MARG'!DO:DO),""))</f>
        <v/>
      </c>
      <c r="AD1875" s="2" t="str">
        <f t="shared" si="1062"/>
        <v/>
      </c>
      <c r="AF1875" t="s">
        <v>20</v>
      </c>
    </row>
    <row r="1876" spans="1:32" ht="15.75" thickBot="1">
      <c r="A1876" s="23"/>
      <c r="B1876" s="23"/>
      <c r="C1876" s="30" t="s">
        <v>29</v>
      </c>
      <c r="D1876" s="31"/>
      <c r="E1876" s="31"/>
      <c r="F1876" s="31"/>
      <c r="G1876" s="31"/>
      <c r="H1876" s="31"/>
      <c r="I1876" s="31"/>
      <c r="J1876" s="31"/>
      <c r="K1876" s="31"/>
      <c r="L1876" s="31"/>
      <c r="M1876" s="31"/>
      <c r="N1876" s="31"/>
      <c r="O1876" s="31"/>
      <c r="P1876" s="32"/>
      <c r="Q1876" s="23"/>
      <c r="R1876" s="33" t="s">
        <v>20</v>
      </c>
      <c r="S1876" s="23"/>
      <c r="T1876" s="23" t="str">
        <f>IF(COUNTIF('[3]Correpondance  PREPA MARG'!A:A,'Prépa marge'!C1876)=0,IF(U1875="démarque connue (valeur)","",T1875),'Prépa marge'!C1876)</f>
        <v/>
      </c>
      <c r="U1876" s="23" t="str">
        <f t="shared" si="1063"/>
        <v/>
      </c>
      <c r="V1876" t="str">
        <f>IF(U1876="","",IF(U1876="CA HT",SUMIF('[3]Correpondance  PREPA MARG'!A:A,'Prépa marge'!T1876,'[3]Correpondance  PREPA MARG'!CO:CO),""))</f>
        <v/>
      </c>
      <c r="W1876" t="str">
        <f t="shared" si="1058"/>
        <v/>
      </c>
      <c r="X1876" t="str">
        <f>IF(U1876="","",IF(AND(U1876="Marge ABACO (valeur)",X1870=""),SUMIF('[3]Correpondance  PREPA MARG'!A:A,'Prépa marge'!T1876,'[3]Correpondance  PREPA MARG'!DB:DB),""))</f>
        <v/>
      </c>
      <c r="Y1876" t="str">
        <f>IF(U1876="","",IF(U1876="Frais accessoires",SUMIF('[3]Correpondance  PREPA MARG'!A:A,'Prépa marge'!T1876,'[3]Correpondance  PREPA MARG'!AO:AO),""))</f>
        <v/>
      </c>
      <c r="Z1876" t="str">
        <f>IF(U1876="","",IF(U1876="Cotisation Centrale",SUMIF('[3]Correpondance  PREPA MARG'!A:A,'Prépa marge'!T1876,'[3]Correpondance  PREPA MARG'!BO:BO),""))</f>
        <v/>
      </c>
      <c r="AA1876" t="str">
        <f>IF(U1876="","",IF(U1876="CA HT REEL",SUMIF('[3]Correpondance  PREPA MARG'!A:A,'Prépa marge'!T1876,'[3]Correpondance  PREPA MARG'!AB:AB),""))</f>
        <v/>
      </c>
      <c r="AB1876" t="str">
        <f>IF(U1876="","",IF(U1876="CAMV REEL",SUMIF('[3]Correpondance  PREPA MARG'!A:A,'Prépa marge'!T1876,'[3]Correpondance  PREPA MARG'!BB:BB),""))</f>
        <v/>
      </c>
      <c r="AC1876" t="str">
        <f>IF(U1876="","",IF(U1876="démarque connue (valeur)",SUMIF('[3]Correpondance  PREPA MARG'!A:A,'Prépa marge'!T1876,'[3]Correpondance  PREPA MARG'!DO:DO),""))</f>
        <v/>
      </c>
      <c r="AD1876" s="2" t="str">
        <f t="shared" si="1062"/>
        <v/>
      </c>
      <c r="AF1876" t="s">
        <v>20</v>
      </c>
    </row>
    <row r="1877" spans="1:32" ht="15.75" thickBot="1">
      <c r="A1877" s="23"/>
      <c r="B1877" s="23"/>
      <c r="C1877" s="54" t="s">
        <v>7</v>
      </c>
      <c r="D1877" s="78"/>
      <c r="E1877" s="79"/>
      <c r="F1877" s="79"/>
      <c r="G1877" s="79"/>
      <c r="H1877" s="79"/>
      <c r="I1877" s="79"/>
      <c r="J1877" s="79"/>
      <c r="K1877" s="79"/>
      <c r="L1877" s="79"/>
      <c r="M1877" s="79"/>
      <c r="N1877" s="79"/>
      <c r="O1877" s="80"/>
      <c r="P1877" s="44">
        <f>SUM(D1877:O1877)</f>
        <v>0</v>
      </c>
      <c r="Q1877" s="23"/>
      <c r="R1877" s="45" t="s">
        <v>20</v>
      </c>
      <c r="S1877" s="23"/>
      <c r="T1877" s="23" t="str">
        <f>IF(COUNTIF('[3]Correpondance  PREPA MARG'!A:A,'Prépa marge'!C1877)=0,IF(U1876="démarque connue (valeur)","",T1876),'Prépa marge'!C1877)</f>
        <v/>
      </c>
      <c r="U1877" s="23" t="str">
        <f t="shared" si="1063"/>
        <v>démarque connue (valeur)</v>
      </c>
      <c r="V1877" t="str">
        <f>IF(U1877="","",IF(U1877="CA HT",SUMIF('[3]Correpondance  PREPA MARG'!A:A,'Prépa marge'!T1877,'[3]Correpondance  PREPA MARG'!CO:CO),""))</f>
        <v/>
      </c>
      <c r="W1877" t="str">
        <f t="shared" si="1058"/>
        <v/>
      </c>
      <c r="X1877" t="str">
        <f>IF(U1877="","",IF(AND(U1877="Marge ABACO (valeur)",X1871=""),SUMIF('[3]Correpondance  PREPA MARG'!A:A,'Prépa marge'!T1877,'[3]Correpondance  PREPA MARG'!DB:DB),""))</f>
        <v/>
      </c>
      <c r="Y1877" t="str">
        <f>IF(U1877="","",IF(U1877="Frais accessoires",SUMIF('[3]Correpondance  PREPA MARG'!A:A,'Prépa marge'!T1877,'[3]Correpondance  PREPA MARG'!AO:AO),""))</f>
        <v/>
      </c>
      <c r="Z1877" t="str">
        <f>IF(U1877="","",IF(U1877="Cotisation Centrale",SUMIF('[3]Correpondance  PREPA MARG'!A:A,'Prépa marge'!T1877,'[3]Correpondance  PREPA MARG'!BO:BO),""))</f>
        <v/>
      </c>
      <c r="AA1877" t="str">
        <f>IF(U1877="","",IF(U1877="CA HT REEL",SUMIF('[3]Correpondance  PREPA MARG'!A:A,'Prépa marge'!T1877,'[3]Correpondance  PREPA MARG'!AB:AB),""))</f>
        <v/>
      </c>
      <c r="AB1877" t="str">
        <f>IF(U1877="","",IF(U1877="CAMV REEL",SUMIF('[3]Correpondance  PREPA MARG'!A:A,'Prépa marge'!T1877,'[3]Correpondance  PREPA MARG'!BB:BB),""))</f>
        <v/>
      </c>
      <c r="AC1877">
        <f>IF(U1877="","",IF(U1877="démarque connue (valeur)",SUMIF('[3]Correpondance  PREPA MARG'!A:A,'Prépa marge'!T1877,'[3]Correpondance  PREPA MARG'!DO:DO),""))</f>
        <v>0</v>
      </c>
      <c r="AD1877" s="2" t="str">
        <f t="shared" si="1062"/>
        <v/>
      </c>
      <c r="AF1877" t="s">
        <v>20</v>
      </c>
    </row>
    <row r="1878" spans="1:32" ht="15.75" thickBot="1">
      <c r="A1878" s="23"/>
      <c r="B1878" s="23"/>
      <c r="C1878" s="59" t="s">
        <v>30</v>
      </c>
      <c r="D1878" s="81">
        <f t="shared" ref="D1878:L1878" si="1067">IF(D1869=0,0,D1877/D1869)</f>
        <v>0</v>
      </c>
      <c r="E1878" s="81">
        <f t="shared" si="1067"/>
        <v>0</v>
      </c>
      <c r="F1878" s="81">
        <f t="shared" si="1067"/>
        <v>0</v>
      </c>
      <c r="G1878" s="81">
        <f t="shared" si="1067"/>
        <v>0</v>
      </c>
      <c r="H1878" s="81">
        <f t="shared" si="1067"/>
        <v>0</v>
      </c>
      <c r="I1878" s="81">
        <f t="shared" si="1067"/>
        <v>0</v>
      </c>
      <c r="J1878" s="81">
        <f t="shared" si="1067"/>
        <v>0</v>
      </c>
      <c r="K1878" s="81">
        <f t="shared" si="1067"/>
        <v>0</v>
      </c>
      <c r="L1878" s="81">
        <f t="shared" si="1067"/>
        <v>0</v>
      </c>
      <c r="M1878" s="81">
        <f>IF(M1869=0,0,M1877/M1869)</f>
        <v>0</v>
      </c>
      <c r="N1878" s="81">
        <f>IF(N1869=0,0,N1877/N1869)</f>
        <v>0</v>
      </c>
      <c r="O1878" s="81">
        <f>IF(O1869=0,0,O1877/O1869)</f>
        <v>0</v>
      </c>
      <c r="P1878" s="82">
        <f>IF(P1869=0,0,P1877/P1869)</f>
        <v>0</v>
      </c>
      <c r="Q1878" s="23"/>
      <c r="R1878" s="83" t="s">
        <v>20</v>
      </c>
      <c r="S1878" s="23"/>
      <c r="T1878" s="23" t="str">
        <f>IF(COUNTIF('[3]Correpondance  PREPA MARG'!A:A,'Prépa marge'!C1878)=0,IF(U1877="démarque connue (valeur)","",T1877),'Prépa marge'!C1878)</f>
        <v/>
      </c>
      <c r="U1878" s="23" t="str">
        <f t="shared" si="1063"/>
        <v/>
      </c>
      <c r="V1878" t="str">
        <f>IF(U1878="","",IF(U1878="CA HT",SUMIF('[3]Correpondance  PREPA MARG'!A:A,'Prépa marge'!T1878,'[3]Correpondance  PREPA MARG'!CO:CO),""))</f>
        <v/>
      </c>
      <c r="W1878" t="str">
        <f t="shared" si="1058"/>
        <v/>
      </c>
      <c r="X1878" t="str">
        <f>IF(U1878="","",IF(AND(U1878="Marge ABACO (valeur)",X1872=""),SUMIF('[3]Correpondance  PREPA MARG'!A:A,'Prépa marge'!T1878,'[3]Correpondance  PREPA MARG'!DB:DB),""))</f>
        <v/>
      </c>
      <c r="Y1878" t="str">
        <f>IF(U1878="","",IF(U1878="Frais accessoires",SUMIF('[3]Correpondance  PREPA MARG'!A:A,'Prépa marge'!T1878,'[3]Correpondance  PREPA MARG'!AO:AO),""))</f>
        <v/>
      </c>
      <c r="Z1878" t="str">
        <f>IF(U1878="","",IF(U1878="Cotisation Centrale",SUMIF('[3]Correpondance  PREPA MARG'!A:A,'Prépa marge'!T1878,'[3]Correpondance  PREPA MARG'!BO:BO),""))</f>
        <v/>
      </c>
      <c r="AA1878" t="str">
        <f>IF(U1878="","",IF(U1878="CA HT REEL",SUMIF('[3]Correpondance  PREPA MARG'!A:A,'Prépa marge'!T1878,'[3]Correpondance  PREPA MARG'!AB:AB),""))</f>
        <v/>
      </c>
      <c r="AB1878" t="str">
        <f>IF(U1878="","",IF(U1878="CAMV REEL",SUMIF('[3]Correpondance  PREPA MARG'!A:A,'Prépa marge'!T1878,'[3]Correpondance  PREPA MARG'!BB:BB),""))</f>
        <v/>
      </c>
      <c r="AC1878" t="str">
        <f>IF(U1878="","",IF(U1878="démarque connue (valeur)",SUMIF('[3]Correpondance  PREPA MARG'!A:A,'Prépa marge'!T1878,'[3]Correpondance  PREPA MARG'!DO:DO),""))</f>
        <v/>
      </c>
      <c r="AD1878" s="2" t="str">
        <f t="shared" si="1062"/>
        <v/>
      </c>
      <c r="AF1878" t="s">
        <v>20</v>
      </c>
    </row>
    <row r="1879" spans="1:32" ht="15.75" thickBot="1">
      <c r="A1879" s="23"/>
      <c r="B1879" s="23"/>
      <c r="C1879" s="84" t="s">
        <v>31</v>
      </c>
      <c r="D1879" s="85"/>
      <c r="E1879" s="86"/>
      <c r="F1879" s="86"/>
      <c r="G1879" s="86"/>
      <c r="H1879" s="86"/>
      <c r="I1879" s="86"/>
      <c r="J1879" s="86"/>
      <c r="K1879" s="86"/>
      <c r="L1879" s="86"/>
      <c r="M1879" s="86"/>
      <c r="N1879" s="86"/>
      <c r="O1879" s="87"/>
      <c r="P1879" s="88">
        <f>IF(P1869&lt;&gt;0,P1880/P1869,0)</f>
        <v>0</v>
      </c>
      <c r="Q1879" s="23"/>
      <c r="R1879" s="83" t="s">
        <v>20</v>
      </c>
      <c r="S1879" s="23"/>
      <c r="T1879" s="23" t="str">
        <f>IF(COUNTIF('[3]Correpondance  PREPA MARG'!A:A,'Prépa marge'!C1879)=0,IF(U1878="démarque connue (valeur)","",T1878),'Prépa marge'!C1879)</f>
        <v/>
      </c>
      <c r="U1879" s="23" t="str">
        <f t="shared" si="1063"/>
        <v/>
      </c>
      <c r="V1879" t="str">
        <f>IF(U1879="","",IF(U1879="CA HT",SUMIF('[3]Correpondance  PREPA MARG'!A:A,'Prépa marge'!T1879,'[3]Correpondance  PREPA MARG'!CO:CO),""))</f>
        <v/>
      </c>
      <c r="W1879" t="str">
        <f t="shared" si="1058"/>
        <v/>
      </c>
      <c r="X1879" t="str">
        <f>IF(U1879="","",IF(AND(U1879="Marge ABACO (valeur)",X1873=""),SUMIF('[3]Correpondance  PREPA MARG'!A:A,'Prépa marge'!T1879,'[3]Correpondance  PREPA MARG'!DB:DB),""))</f>
        <v/>
      </c>
      <c r="Y1879" t="str">
        <f>IF(U1879="","",IF(U1879="Frais accessoires",SUMIF('[3]Correpondance  PREPA MARG'!A:A,'Prépa marge'!T1879,'[3]Correpondance  PREPA MARG'!AO:AO),""))</f>
        <v/>
      </c>
      <c r="Z1879" t="str">
        <f>IF(U1879="","",IF(U1879="Cotisation Centrale",SUMIF('[3]Correpondance  PREPA MARG'!A:A,'Prépa marge'!T1879,'[3]Correpondance  PREPA MARG'!BO:BO),""))</f>
        <v/>
      </c>
      <c r="AA1879" t="str">
        <f>IF(U1879="","",IF(U1879="CA HT REEL",SUMIF('[3]Correpondance  PREPA MARG'!A:A,'Prépa marge'!T1879,'[3]Correpondance  PREPA MARG'!AB:AB),""))</f>
        <v/>
      </c>
      <c r="AB1879" t="str">
        <f>IF(U1879="","",IF(U1879="CAMV REEL",SUMIF('[3]Correpondance  PREPA MARG'!A:A,'Prépa marge'!T1879,'[3]Correpondance  PREPA MARG'!BB:BB),""))</f>
        <v/>
      </c>
      <c r="AC1879" t="str">
        <f>IF(U1879="","",IF(U1879="démarque connue (valeur)",SUMIF('[3]Correpondance  PREPA MARG'!A:A,'Prépa marge'!T1879,'[3]Correpondance  PREPA MARG'!DO:DO),""))</f>
        <v/>
      </c>
      <c r="AD1879" s="2" t="str">
        <f t="shared" si="1062"/>
        <v/>
      </c>
      <c r="AF1879" t="s">
        <v>20</v>
      </c>
    </row>
    <row r="1880" spans="1:32" ht="15.75" thickBot="1">
      <c r="A1880" s="23"/>
      <c r="B1880" s="23"/>
      <c r="C1880" s="89" t="s">
        <v>32</v>
      </c>
      <c r="D1880" s="47">
        <f t="shared" ref="D1880:L1880" si="1068">D1869*D1879</f>
        <v>0</v>
      </c>
      <c r="E1880" s="47">
        <f t="shared" si="1068"/>
        <v>0</v>
      </c>
      <c r="F1880" s="47">
        <f t="shared" si="1068"/>
        <v>0</v>
      </c>
      <c r="G1880" s="47">
        <f t="shared" si="1068"/>
        <v>0</v>
      </c>
      <c r="H1880" s="47">
        <f t="shared" si="1068"/>
        <v>0</v>
      </c>
      <c r="I1880" s="47">
        <f t="shared" si="1068"/>
        <v>0</v>
      </c>
      <c r="J1880" s="47">
        <f t="shared" si="1068"/>
        <v>0</v>
      </c>
      <c r="K1880" s="47">
        <f t="shared" si="1068"/>
        <v>0</v>
      </c>
      <c r="L1880" s="47">
        <f t="shared" si="1068"/>
        <v>0</v>
      </c>
      <c r="M1880" s="47">
        <f>M1869*M1879</f>
        <v>0</v>
      </c>
      <c r="N1880" s="47">
        <f>N1869*N1879</f>
        <v>0</v>
      </c>
      <c r="O1880" s="47">
        <f>O1869*O1879</f>
        <v>0</v>
      </c>
      <c r="P1880" s="90">
        <f>SUM(D1880:O1880)</f>
        <v>0</v>
      </c>
      <c r="Q1880" s="23"/>
      <c r="R1880" s="91" t="s">
        <v>20</v>
      </c>
      <c r="S1880" s="92"/>
      <c r="T1880" s="23" t="str">
        <f>IF(COUNTIF('[3]Correpondance  PREPA MARG'!A:A,'Prépa marge'!C1880)=0,IF(U1879="démarque connue (valeur)","",T1879),'Prépa marge'!C1880)</f>
        <v/>
      </c>
      <c r="U1880" s="23" t="str">
        <f t="shared" si="1063"/>
        <v/>
      </c>
      <c r="V1880" t="str">
        <f>IF(U1880="","",IF(U1880="CA HT",SUMIF('[3]Correpondance  PREPA MARG'!A:A,'Prépa marge'!T1880,'[3]Correpondance  PREPA MARG'!CO:CO),""))</f>
        <v/>
      </c>
      <c r="W1880" t="str">
        <f t="shared" si="1058"/>
        <v/>
      </c>
      <c r="X1880" t="str">
        <f>IF(U1880="","",IF(AND(U1880="Marge ABACO (valeur)",X1874=""),SUMIF('[3]Correpondance  PREPA MARG'!A:A,'Prépa marge'!T1880,'[3]Correpondance  PREPA MARG'!DB:DB),""))</f>
        <v/>
      </c>
      <c r="Y1880" t="str">
        <f>IF(U1880="","",IF(U1880="Frais accessoires",SUMIF('[3]Correpondance  PREPA MARG'!A:A,'Prépa marge'!T1880,'[3]Correpondance  PREPA MARG'!AO:AO),""))</f>
        <v/>
      </c>
      <c r="Z1880" t="str">
        <f>IF(U1880="","",IF(U1880="Cotisation Centrale",SUMIF('[3]Correpondance  PREPA MARG'!A:A,'Prépa marge'!T1880,'[3]Correpondance  PREPA MARG'!BO:BO),""))</f>
        <v/>
      </c>
      <c r="AA1880" t="str">
        <f>IF(U1880="","",IF(U1880="CA HT REEL",SUMIF('[3]Correpondance  PREPA MARG'!A:A,'Prépa marge'!T1880,'[3]Correpondance  PREPA MARG'!AB:AB),""))</f>
        <v/>
      </c>
      <c r="AB1880" t="str">
        <f>IF(U1880="","",IF(U1880="CAMV REEL",SUMIF('[3]Correpondance  PREPA MARG'!A:A,'Prépa marge'!T1880,'[3]Correpondance  PREPA MARG'!BB:BB),""))</f>
        <v/>
      </c>
      <c r="AC1880" t="str">
        <f>IF(U1880="","",IF(U1880="démarque connue (valeur)",SUMIF('[3]Correpondance  PREPA MARG'!A:A,'Prépa marge'!T1880,'[3]Correpondance  PREPA MARG'!DO:DO),""))</f>
        <v/>
      </c>
      <c r="AD1880" s="2" t="str">
        <f t="shared" si="1062"/>
        <v/>
      </c>
      <c r="AF1880" t="s">
        <v>20</v>
      </c>
    </row>
    <row r="1881" spans="1:32" ht="15.75" thickBot="1">
      <c r="A1881" s="23"/>
      <c r="B1881" s="23"/>
      <c r="C1881" s="84" t="s">
        <v>33</v>
      </c>
      <c r="D1881" s="93"/>
      <c r="E1881" s="94"/>
      <c r="F1881" s="94"/>
      <c r="G1881" s="94"/>
      <c r="H1881" s="94"/>
      <c r="I1881" s="94"/>
      <c r="J1881" s="94"/>
      <c r="K1881" s="94"/>
      <c r="L1881" s="94"/>
      <c r="M1881" s="94"/>
      <c r="N1881" s="94"/>
      <c r="O1881" s="95"/>
      <c r="P1881" s="96">
        <f>SUM(D1881:O1881)</f>
        <v>0</v>
      </c>
      <c r="Q1881" s="23"/>
      <c r="R1881" s="91" t="s">
        <v>20</v>
      </c>
      <c r="S1881" s="92"/>
      <c r="T1881" s="23" t="str">
        <f>IF(COUNTIF('[3]Correpondance  PREPA MARG'!A:A,'Prépa marge'!C1881)=0,IF(U1880="démarque connue (valeur)","",T1880),'Prépa marge'!C1881)</f>
        <v/>
      </c>
      <c r="U1881" s="23" t="str">
        <f t="shared" si="1063"/>
        <v/>
      </c>
      <c r="V1881" t="str">
        <f>IF(U1881="","",IF(U1881="CA HT",SUMIF('[3]Correpondance  PREPA MARG'!A:A,'Prépa marge'!T1881,'[3]Correpondance  PREPA MARG'!CO:CO),""))</f>
        <v/>
      </c>
      <c r="W1881" t="str">
        <f t="shared" si="1058"/>
        <v/>
      </c>
      <c r="X1881" t="str">
        <f>IF(U1881="","",IF(AND(U1881="Marge ABACO (valeur)",X1875=""),SUMIF('[3]Correpondance  PREPA MARG'!A:A,'Prépa marge'!T1881,'[3]Correpondance  PREPA MARG'!DB:DB),""))</f>
        <v/>
      </c>
      <c r="Y1881" t="str">
        <f>IF(U1881="","",IF(U1881="Frais accessoires",SUMIF('[3]Correpondance  PREPA MARG'!A:A,'Prépa marge'!T1881,'[3]Correpondance  PREPA MARG'!AO:AO),""))</f>
        <v/>
      </c>
      <c r="Z1881" t="str">
        <f>IF(U1881="","",IF(U1881="Cotisation Centrale",SUMIF('[3]Correpondance  PREPA MARG'!A:A,'Prépa marge'!T1881,'[3]Correpondance  PREPA MARG'!BO:BO),""))</f>
        <v/>
      </c>
      <c r="AA1881" t="str">
        <f>IF(U1881="","",IF(U1881="CA HT REEL",SUMIF('[3]Correpondance  PREPA MARG'!A:A,'Prépa marge'!T1881,'[3]Correpondance  PREPA MARG'!AB:AB),""))</f>
        <v/>
      </c>
      <c r="AB1881" t="str">
        <f>IF(U1881="","",IF(U1881="CAMV REEL",SUMIF('[3]Correpondance  PREPA MARG'!A:A,'Prépa marge'!T1881,'[3]Correpondance  PREPA MARG'!BB:BB),""))</f>
        <v/>
      </c>
      <c r="AC1881" t="str">
        <f>IF(U1881="","",IF(U1881="démarque connue (valeur)",SUMIF('[3]Correpondance  PREPA MARG'!A:A,'Prépa marge'!T1881,'[3]Correpondance  PREPA MARG'!DO:DO),""))</f>
        <v/>
      </c>
      <c r="AD1881" s="2" t="str">
        <f t="shared" si="1062"/>
        <v/>
      </c>
      <c r="AF1881" t="s">
        <v>20</v>
      </c>
    </row>
    <row r="1882" spans="1:32">
      <c r="A1882" s="23"/>
      <c r="B1882" s="23"/>
      <c r="C1882" s="59" t="s">
        <v>34</v>
      </c>
      <c r="D1882" s="81">
        <f t="shared" ref="D1882:L1882" si="1069">IF(D1869&lt;&gt;0,D1881/D1869,0)</f>
        <v>0</v>
      </c>
      <c r="E1882" s="81">
        <f t="shared" si="1069"/>
        <v>0</v>
      </c>
      <c r="F1882" s="81">
        <f t="shared" si="1069"/>
        <v>0</v>
      </c>
      <c r="G1882" s="81">
        <f t="shared" si="1069"/>
        <v>0</v>
      </c>
      <c r="H1882" s="81">
        <f t="shared" si="1069"/>
        <v>0</v>
      </c>
      <c r="I1882" s="81">
        <f t="shared" si="1069"/>
        <v>0</v>
      </c>
      <c r="J1882" s="81">
        <f t="shared" si="1069"/>
        <v>0</v>
      </c>
      <c r="K1882" s="81">
        <f t="shared" si="1069"/>
        <v>0</v>
      </c>
      <c r="L1882" s="81">
        <f t="shared" si="1069"/>
        <v>0</v>
      </c>
      <c r="M1882" s="81">
        <f>IF(M1869&lt;&gt;0,M1881/M1869,0)</f>
        <v>0</v>
      </c>
      <c r="N1882" s="81">
        <f>IF(N1869&lt;&gt;0,N1881/N1869,0)</f>
        <v>0</v>
      </c>
      <c r="O1882" s="81">
        <f>IF(O1869&lt;&gt;0,O1881/O1869,0)</f>
        <v>0</v>
      </c>
      <c r="P1882" s="82">
        <f>IF(P1869&lt;&gt;0,P1881/P1869,0)</f>
        <v>0</v>
      </c>
      <c r="Q1882" s="23"/>
      <c r="R1882" s="83" t="s">
        <v>20</v>
      </c>
      <c r="S1882" s="97"/>
      <c r="T1882" s="23" t="str">
        <f>IF(COUNTIF('[3]Correpondance  PREPA MARG'!A:A,'Prépa marge'!C1882)=0,IF(U1881="démarque connue (valeur)","",T1881),'Prépa marge'!C1882)</f>
        <v/>
      </c>
      <c r="U1882" s="23" t="str">
        <f t="shared" si="1063"/>
        <v/>
      </c>
      <c r="V1882" t="str">
        <f>IF(U1882="","",IF(U1882="CA HT",SUMIF('[3]Correpondance  PREPA MARG'!A:A,'Prépa marge'!T1882,'[3]Correpondance  PREPA MARG'!CO:CO),""))</f>
        <v/>
      </c>
      <c r="W1882" t="str">
        <f t="shared" si="1058"/>
        <v/>
      </c>
      <c r="X1882" t="str">
        <f>IF(U1882="","",IF(AND(U1882="Marge ABACO (valeur)",X1876=""),SUMIF('[3]Correpondance  PREPA MARG'!A:A,'Prépa marge'!T1882,'[3]Correpondance  PREPA MARG'!DB:DB),""))</f>
        <v/>
      </c>
      <c r="Y1882" t="str">
        <f>IF(U1882="","",IF(U1882="Frais accessoires",SUMIF('[3]Correpondance  PREPA MARG'!A:A,'Prépa marge'!T1882,'[3]Correpondance  PREPA MARG'!AO:AO),""))</f>
        <v/>
      </c>
      <c r="Z1882" t="str">
        <f>IF(U1882="","",IF(U1882="Cotisation Centrale",SUMIF('[3]Correpondance  PREPA MARG'!A:A,'Prépa marge'!T1882,'[3]Correpondance  PREPA MARG'!BO:BO),""))</f>
        <v/>
      </c>
      <c r="AA1882" t="str">
        <f>IF(U1882="","",IF(U1882="CA HT REEL",SUMIF('[3]Correpondance  PREPA MARG'!A:A,'Prépa marge'!T1882,'[3]Correpondance  PREPA MARG'!AB:AB),""))</f>
        <v/>
      </c>
      <c r="AB1882" t="str">
        <f>IF(U1882="","",IF(U1882="CAMV REEL",SUMIF('[3]Correpondance  PREPA MARG'!A:A,'Prépa marge'!T1882,'[3]Correpondance  PREPA MARG'!BB:BB),""))</f>
        <v/>
      </c>
      <c r="AC1882" t="str">
        <f>IF(U1882="","",IF(U1882="démarque connue (valeur)",SUMIF('[3]Correpondance  PREPA MARG'!A:A,'Prépa marge'!T1882,'[3]Correpondance  PREPA MARG'!DO:DO),""))</f>
        <v/>
      </c>
      <c r="AD1882" s="2" t="str">
        <f t="shared" si="1062"/>
        <v/>
      </c>
      <c r="AF1882" t="s">
        <v>20</v>
      </c>
    </row>
    <row r="1883" spans="1:32">
      <c r="A1883" s="23"/>
      <c r="B1883" s="23"/>
      <c r="C1883" s="59" t="s">
        <v>35</v>
      </c>
      <c r="D1883" s="98">
        <f>D1857-D1869</f>
        <v>0</v>
      </c>
      <c r="E1883" s="98">
        <f>E1857-E1869</f>
        <v>0</v>
      </c>
      <c r="F1883" s="98">
        <f>F1857-F1869</f>
        <v>0</v>
      </c>
      <c r="G1883" s="98">
        <f t="shared" ref="G1883:L1883" si="1070">G1857-G1869</f>
        <v>0</v>
      </c>
      <c r="H1883" s="98">
        <f t="shared" si="1070"/>
        <v>0</v>
      </c>
      <c r="I1883" s="98">
        <f t="shared" si="1070"/>
        <v>0</v>
      </c>
      <c r="J1883" s="98">
        <f t="shared" si="1070"/>
        <v>0</v>
      </c>
      <c r="K1883" s="98">
        <f t="shared" si="1070"/>
        <v>0</v>
      </c>
      <c r="L1883" s="98">
        <f t="shared" si="1070"/>
        <v>0</v>
      </c>
      <c r="M1883" s="98">
        <f>M1857-M1869</f>
        <v>0</v>
      </c>
      <c r="N1883" s="98">
        <f>N1857-N1869</f>
        <v>0</v>
      </c>
      <c r="O1883" s="98">
        <f>O1857-O1869</f>
        <v>0</v>
      </c>
      <c r="P1883" s="74">
        <f>SUM(D1883:O1883)</f>
        <v>0</v>
      </c>
      <c r="Q1883" s="23"/>
      <c r="R1883" s="57" t="s">
        <v>20</v>
      </c>
      <c r="S1883" s="92"/>
      <c r="T1883" s="23" t="str">
        <f>IF(COUNTIF('[3]Correpondance  PREPA MARG'!A:A,'Prépa marge'!C1883)=0,IF(U1882="démarque connue (valeur)","",T1882),'Prépa marge'!C1883)</f>
        <v/>
      </c>
      <c r="U1883" s="23" t="str">
        <f t="shared" si="1063"/>
        <v/>
      </c>
      <c r="V1883" t="str">
        <f>IF(U1883="","",IF(U1883="CA HT",SUMIF('[3]Correpondance  PREPA MARG'!A:A,'Prépa marge'!T1883,'[3]Correpondance  PREPA MARG'!CO:CO),""))</f>
        <v/>
      </c>
      <c r="W1883" t="str">
        <f t="shared" si="1058"/>
        <v/>
      </c>
      <c r="X1883" t="str">
        <f>IF(U1883="","",IF(AND(U1883="Marge ABACO (valeur)",X1877=""),SUMIF('[3]Correpondance  PREPA MARG'!A:A,'Prépa marge'!T1883,'[3]Correpondance  PREPA MARG'!DB:DB),""))</f>
        <v/>
      </c>
      <c r="Y1883" t="str">
        <f>IF(U1883="","",IF(U1883="Frais accessoires",SUMIF('[3]Correpondance  PREPA MARG'!A:A,'Prépa marge'!T1883,'[3]Correpondance  PREPA MARG'!AO:AO),""))</f>
        <v/>
      </c>
      <c r="Z1883" t="str">
        <f>IF(U1883="","",IF(U1883="Cotisation Centrale",SUMIF('[3]Correpondance  PREPA MARG'!A:A,'Prépa marge'!T1883,'[3]Correpondance  PREPA MARG'!BO:BO),""))</f>
        <v/>
      </c>
      <c r="AA1883" t="str">
        <f>IF(U1883="","",IF(U1883="CA HT REEL",SUMIF('[3]Correpondance  PREPA MARG'!A:A,'Prépa marge'!T1883,'[3]Correpondance  PREPA MARG'!AB:AB),""))</f>
        <v/>
      </c>
      <c r="AB1883" t="str">
        <f>IF(U1883="","",IF(U1883="CAMV REEL",SUMIF('[3]Correpondance  PREPA MARG'!A:A,'Prépa marge'!T1883,'[3]Correpondance  PREPA MARG'!BB:BB),""))</f>
        <v/>
      </c>
      <c r="AC1883" t="str">
        <f>IF(U1883="","",IF(U1883="démarque connue (valeur)",SUMIF('[3]Correpondance  PREPA MARG'!A:A,'Prépa marge'!T1883,'[3]Correpondance  PREPA MARG'!DO:DO),""))</f>
        <v/>
      </c>
      <c r="AD1883" s="2" t="str">
        <f t="shared" si="1062"/>
        <v/>
      </c>
      <c r="AF1883" t="s">
        <v>20</v>
      </c>
    </row>
    <row r="1884" spans="1:32">
      <c r="A1884" s="23"/>
      <c r="B1884" s="23"/>
      <c r="C1884" s="59" t="s">
        <v>22</v>
      </c>
      <c r="D1884" s="99">
        <f t="shared" ref="D1884:L1884" si="1071">IF(D1869&lt;&gt;0,D1883/D1869,0)</f>
        <v>0</v>
      </c>
      <c r="E1884" s="99">
        <f t="shared" si="1071"/>
        <v>0</v>
      </c>
      <c r="F1884" s="99">
        <f t="shared" si="1071"/>
        <v>0</v>
      </c>
      <c r="G1884" s="99">
        <f t="shared" si="1071"/>
        <v>0</v>
      </c>
      <c r="H1884" s="99">
        <f t="shared" si="1071"/>
        <v>0</v>
      </c>
      <c r="I1884" s="99">
        <f t="shared" si="1071"/>
        <v>0</v>
      </c>
      <c r="J1884" s="99">
        <f t="shared" si="1071"/>
        <v>0</v>
      </c>
      <c r="K1884" s="99">
        <f t="shared" si="1071"/>
        <v>0</v>
      </c>
      <c r="L1884" s="99">
        <f t="shared" si="1071"/>
        <v>0</v>
      </c>
      <c r="M1884" s="99">
        <f>IF(M1869&lt;&gt;0,M1883/M1869,0)</f>
        <v>0</v>
      </c>
      <c r="N1884" s="99">
        <f>IF(N1869&lt;&gt;0,N1883/N1869,0)</f>
        <v>0</v>
      </c>
      <c r="O1884" s="99">
        <f>IF(O1869&lt;&gt;0,O1883/O1869,0)</f>
        <v>0</v>
      </c>
      <c r="P1884" s="61">
        <f>IF(P1869&lt;&gt;0,P1883/P1869,0)</f>
        <v>0</v>
      </c>
      <c r="Q1884" s="23"/>
      <c r="R1884" s="62" t="s">
        <v>20</v>
      </c>
      <c r="S1884" s="92"/>
      <c r="T1884" s="23" t="str">
        <f>IF(COUNTIF('[3]Correpondance  PREPA MARG'!A:A,'Prépa marge'!C1884)=0,IF(U1883="démarque connue (valeur)","",T1883),'Prépa marge'!C1884)</f>
        <v/>
      </c>
      <c r="U1884" s="23" t="str">
        <f t="shared" si="1063"/>
        <v/>
      </c>
      <c r="V1884" t="str">
        <f>IF(U1884="","",IF(U1884="CA HT",SUMIF('[3]Correpondance  PREPA MARG'!A:A,'Prépa marge'!T1884,'[3]Correpondance  PREPA MARG'!CO:CO),""))</f>
        <v/>
      </c>
      <c r="W1884" t="str">
        <f t="shared" si="1058"/>
        <v/>
      </c>
      <c r="X1884" t="str">
        <f>IF(U1884="","",IF(AND(U1884="Marge ABACO (valeur)",X1878=""),SUMIF('[3]Correpondance  PREPA MARG'!A:A,'Prépa marge'!T1884,'[3]Correpondance  PREPA MARG'!DB:DB),""))</f>
        <v/>
      </c>
      <c r="Y1884" t="str">
        <f>IF(U1884="","",IF(U1884="Frais accessoires",SUMIF('[3]Correpondance  PREPA MARG'!A:A,'Prépa marge'!T1884,'[3]Correpondance  PREPA MARG'!AO:AO),""))</f>
        <v/>
      </c>
      <c r="Z1884" t="str">
        <f>IF(U1884="","",IF(U1884="Cotisation Centrale",SUMIF('[3]Correpondance  PREPA MARG'!A:A,'Prépa marge'!T1884,'[3]Correpondance  PREPA MARG'!BO:BO),""))</f>
        <v/>
      </c>
      <c r="AA1884" t="str">
        <f>IF(U1884="","",IF(U1884="CA HT REEL",SUMIF('[3]Correpondance  PREPA MARG'!A:A,'Prépa marge'!T1884,'[3]Correpondance  PREPA MARG'!AB:AB),""))</f>
        <v/>
      </c>
      <c r="AB1884" t="str">
        <f>IF(U1884="","",IF(U1884="CAMV REEL",SUMIF('[3]Correpondance  PREPA MARG'!A:A,'Prépa marge'!T1884,'[3]Correpondance  PREPA MARG'!BB:BB),""))</f>
        <v/>
      </c>
      <c r="AC1884" t="str">
        <f>IF(U1884="","",IF(U1884="démarque connue (valeur)",SUMIF('[3]Correpondance  PREPA MARG'!A:A,'Prépa marge'!T1884,'[3]Correpondance  PREPA MARG'!DO:DO),""))</f>
        <v/>
      </c>
      <c r="AD1884" s="2" t="str">
        <f t="shared" si="1062"/>
        <v/>
      </c>
      <c r="AF1884" t="s">
        <v>20</v>
      </c>
    </row>
    <row r="1885" spans="1:32">
      <c r="A1885" s="23"/>
      <c r="B1885" s="23"/>
      <c r="C1885" s="100" t="s">
        <v>36</v>
      </c>
      <c r="D1885" s="47">
        <f t="shared" ref="D1885:L1885" si="1072">D1865-D1877-D1880-D1881-D1883</f>
        <v>0</v>
      </c>
      <c r="E1885" s="47">
        <f t="shared" si="1072"/>
        <v>0</v>
      </c>
      <c r="F1885" s="47">
        <f t="shared" si="1072"/>
        <v>0</v>
      </c>
      <c r="G1885" s="47">
        <f t="shared" si="1072"/>
        <v>0</v>
      </c>
      <c r="H1885" s="47">
        <f t="shared" si="1072"/>
        <v>0</v>
      </c>
      <c r="I1885" s="47">
        <f t="shared" si="1072"/>
        <v>0</v>
      </c>
      <c r="J1885" s="47">
        <f t="shared" si="1072"/>
        <v>0</v>
      </c>
      <c r="K1885" s="47">
        <f t="shared" si="1072"/>
        <v>0</v>
      </c>
      <c r="L1885" s="47">
        <f t="shared" si="1072"/>
        <v>0</v>
      </c>
      <c r="M1885" s="47">
        <f>M1865-M1877-M1880-M1881-M1883</f>
        <v>0</v>
      </c>
      <c r="N1885" s="47">
        <f>N1865-N1877-N1880-N1881-N1883</f>
        <v>0</v>
      </c>
      <c r="O1885" s="47">
        <f>O1865-O1877-O1880-O1881-O1883</f>
        <v>0</v>
      </c>
      <c r="P1885" s="101">
        <f>SUM(D1885:O1885)</f>
        <v>0</v>
      </c>
      <c r="Q1885" s="23"/>
      <c r="R1885" s="102" t="s">
        <v>20</v>
      </c>
      <c r="S1885" s="92"/>
      <c r="T1885" s="23" t="str">
        <f>IF(COUNTIF('[3]Correpondance  PREPA MARG'!A:A,'Prépa marge'!C1885)=0,IF(U1884="démarque connue (valeur)","",T1884),'Prépa marge'!C1885)</f>
        <v/>
      </c>
      <c r="U1885" s="23" t="str">
        <f t="shared" si="1063"/>
        <v/>
      </c>
      <c r="V1885" t="str">
        <f>IF(U1885="","",IF(U1885="CA HT",SUMIF('[3]Correpondance  PREPA MARG'!A:A,'Prépa marge'!T1885,'[3]Correpondance  PREPA MARG'!CO:CO),""))</f>
        <v/>
      </c>
      <c r="W1885" t="str">
        <f t="shared" si="1058"/>
        <v/>
      </c>
      <c r="X1885" t="str">
        <f>IF(U1885="","",IF(AND(U1885="Marge ABACO (valeur)",X1879=""),SUMIF('[3]Correpondance  PREPA MARG'!A:A,'Prépa marge'!T1885,'[3]Correpondance  PREPA MARG'!DB:DB),""))</f>
        <v/>
      </c>
      <c r="Y1885" t="str">
        <f>IF(U1885="","",IF(U1885="Frais accessoires",SUMIF('[3]Correpondance  PREPA MARG'!A:A,'Prépa marge'!T1885,'[3]Correpondance  PREPA MARG'!AO:AO),""))</f>
        <v/>
      </c>
      <c r="Z1885" t="str">
        <f>IF(U1885="","",IF(U1885="Cotisation Centrale",SUMIF('[3]Correpondance  PREPA MARG'!A:A,'Prépa marge'!T1885,'[3]Correpondance  PREPA MARG'!BO:BO),""))</f>
        <v/>
      </c>
      <c r="AA1885" t="str">
        <f>IF(U1885="","",IF(U1885="CA HT REEL",SUMIF('[3]Correpondance  PREPA MARG'!A:A,'Prépa marge'!T1885,'[3]Correpondance  PREPA MARG'!AB:AB),""))</f>
        <v/>
      </c>
      <c r="AB1885" t="str">
        <f>IF(U1885="","",IF(U1885="CAMV REEL",SUMIF('[3]Correpondance  PREPA MARG'!A:A,'Prépa marge'!T1885,'[3]Correpondance  PREPA MARG'!BB:BB),""))</f>
        <v/>
      </c>
      <c r="AC1885" t="str">
        <f>IF(U1885="","",IF(U1885="démarque connue (valeur)",SUMIF('[3]Correpondance  PREPA MARG'!A:A,'Prépa marge'!T1885,'[3]Correpondance  PREPA MARG'!DO:DO),""))</f>
        <v/>
      </c>
      <c r="AD1885" s="2" t="str">
        <f t="shared" si="1062"/>
        <v/>
      </c>
      <c r="AF1885" t="s">
        <v>20</v>
      </c>
    </row>
    <row r="1886" spans="1:32">
      <c r="A1886" s="23"/>
      <c r="B1886" s="23"/>
      <c r="C1886" s="50" t="s">
        <v>37</v>
      </c>
      <c r="D1886" s="67">
        <f t="shared" ref="D1886:L1886" si="1073">D1878+D1879+D1882+D1884</f>
        <v>0</v>
      </c>
      <c r="E1886" s="67">
        <f t="shared" si="1073"/>
        <v>0</v>
      </c>
      <c r="F1886" s="67">
        <f t="shared" si="1073"/>
        <v>0</v>
      </c>
      <c r="G1886" s="67">
        <f t="shared" si="1073"/>
        <v>0</v>
      </c>
      <c r="H1886" s="67">
        <f t="shared" si="1073"/>
        <v>0</v>
      </c>
      <c r="I1886" s="67">
        <f t="shared" si="1073"/>
        <v>0</v>
      </c>
      <c r="J1886" s="67">
        <f t="shared" si="1073"/>
        <v>0</v>
      </c>
      <c r="K1886" s="67">
        <f t="shared" si="1073"/>
        <v>0</v>
      </c>
      <c r="L1886" s="67">
        <f t="shared" si="1073"/>
        <v>0</v>
      </c>
      <c r="M1886" s="67">
        <f>M1878+M1879+M1882+M1884</f>
        <v>0</v>
      </c>
      <c r="N1886" s="67">
        <f>N1878+N1879+N1882+N1884</f>
        <v>0</v>
      </c>
      <c r="O1886" s="67">
        <f>O1878+O1879+O1882+O1884</f>
        <v>0</v>
      </c>
      <c r="P1886" s="67">
        <f>P1878+P1879+P1882+P1884</f>
        <v>0</v>
      </c>
      <c r="Q1886" s="23"/>
      <c r="R1886" s="68" t="s">
        <v>20</v>
      </c>
      <c r="S1886" s="92"/>
      <c r="T1886" s="23" t="str">
        <f>IF(COUNTIF('[3]Correpondance  PREPA MARG'!A:A,'Prépa marge'!C1886)=0,IF(U1885="démarque connue (valeur)","",T1885),'Prépa marge'!C1886)</f>
        <v/>
      </c>
      <c r="U1886" s="23" t="str">
        <f t="shared" si="1063"/>
        <v/>
      </c>
      <c r="V1886" t="str">
        <f>IF(U1886="","",IF(U1886="CA HT",SUMIF('[3]Correpondance  PREPA MARG'!A:A,'Prépa marge'!T1886,'[3]Correpondance  PREPA MARG'!CO:CO),""))</f>
        <v/>
      </c>
      <c r="W1886" t="str">
        <f t="shared" si="1058"/>
        <v/>
      </c>
      <c r="X1886" t="str">
        <f>IF(U1886="","",IF(AND(U1886="Marge ABACO (valeur)",X1880=""),SUMIF('[3]Correpondance  PREPA MARG'!A:A,'Prépa marge'!T1886,'[3]Correpondance  PREPA MARG'!DB:DB),""))</f>
        <v/>
      </c>
      <c r="Y1886" t="str">
        <f>IF(U1886="","",IF(U1886="Frais accessoires",SUMIF('[3]Correpondance  PREPA MARG'!A:A,'Prépa marge'!T1886,'[3]Correpondance  PREPA MARG'!AO:AO),""))</f>
        <v/>
      </c>
      <c r="Z1886" t="str">
        <f>IF(U1886="","",IF(U1886="Cotisation Centrale",SUMIF('[3]Correpondance  PREPA MARG'!A:A,'Prépa marge'!T1886,'[3]Correpondance  PREPA MARG'!BO:BO),""))</f>
        <v/>
      </c>
      <c r="AA1886" t="str">
        <f>IF(U1886="","",IF(U1886="CA HT REEL",SUMIF('[3]Correpondance  PREPA MARG'!A:A,'Prépa marge'!T1886,'[3]Correpondance  PREPA MARG'!AB:AB),""))</f>
        <v/>
      </c>
      <c r="AB1886" t="str">
        <f>IF(U1886="","",IF(U1886="CAMV REEL",SUMIF('[3]Correpondance  PREPA MARG'!A:A,'Prépa marge'!T1886,'[3]Correpondance  PREPA MARG'!BB:BB),""))</f>
        <v/>
      </c>
      <c r="AC1886" t="str">
        <f>IF(U1886="","",IF(U1886="démarque connue (valeur)",SUMIF('[3]Correpondance  PREPA MARG'!A:A,'Prépa marge'!T1886,'[3]Correpondance  PREPA MARG'!DO:DO),""))</f>
        <v/>
      </c>
      <c r="AD1886" s="2" t="str">
        <f t="shared" si="1062"/>
        <v/>
      </c>
      <c r="AF1886" t="s">
        <v>20</v>
      </c>
    </row>
    <row r="1887" spans="1:32">
      <c r="A1887" s="23"/>
      <c r="B1887" s="23"/>
      <c r="C1887" s="50" t="s">
        <v>38</v>
      </c>
      <c r="D1887" s="103">
        <f t="shared" ref="D1887:L1887" si="1074">D1877+D1880+D1881+D1883</f>
        <v>0</v>
      </c>
      <c r="E1887" s="103">
        <f t="shared" si="1074"/>
        <v>0</v>
      </c>
      <c r="F1887" s="103">
        <f t="shared" si="1074"/>
        <v>0</v>
      </c>
      <c r="G1887" s="103">
        <f t="shared" si="1074"/>
        <v>0</v>
      </c>
      <c r="H1887" s="103">
        <f t="shared" si="1074"/>
        <v>0</v>
      </c>
      <c r="I1887" s="103">
        <f t="shared" si="1074"/>
        <v>0</v>
      </c>
      <c r="J1887" s="103">
        <f t="shared" si="1074"/>
        <v>0</v>
      </c>
      <c r="K1887" s="103">
        <f t="shared" si="1074"/>
        <v>0</v>
      </c>
      <c r="L1887" s="103">
        <f t="shared" si="1074"/>
        <v>0</v>
      </c>
      <c r="M1887" s="103">
        <f>M1877+M1880+M1881+M1883</f>
        <v>0</v>
      </c>
      <c r="N1887" s="103">
        <f>N1877+N1880+N1881+N1883</f>
        <v>0</v>
      </c>
      <c r="O1887" s="103">
        <f>O1877+O1880+O1881+O1883</f>
        <v>0</v>
      </c>
      <c r="P1887" s="103">
        <f>P1877+P1880+P1881+P1883</f>
        <v>0</v>
      </c>
      <c r="Q1887" s="23"/>
      <c r="R1887" s="104" t="s">
        <v>20</v>
      </c>
      <c r="S1887" s="92"/>
      <c r="T1887" s="23" t="str">
        <f>IF(COUNTIF('[3]Correpondance  PREPA MARG'!A:A,'Prépa marge'!C1887)=0,IF(U1886="démarque connue (valeur)","",T1886),'Prépa marge'!C1887)</f>
        <v/>
      </c>
      <c r="U1887" s="23" t="str">
        <f t="shared" si="1063"/>
        <v/>
      </c>
      <c r="V1887" t="str">
        <f>IF(U1887="","",IF(U1887="CA HT",SUMIF('[3]Correpondance  PREPA MARG'!A:A,'Prépa marge'!T1887,'[3]Correpondance  PREPA MARG'!CO:CO),""))</f>
        <v/>
      </c>
      <c r="W1887" t="str">
        <f t="shared" si="1058"/>
        <v/>
      </c>
      <c r="X1887" t="str">
        <f>IF(U1887="","",IF(AND(U1887="Marge ABACO (valeur)",X1881=""),SUMIF('[3]Correpondance  PREPA MARG'!A:A,'Prépa marge'!T1887,'[3]Correpondance  PREPA MARG'!DB:DB),""))</f>
        <v/>
      </c>
      <c r="Y1887" t="str">
        <f>IF(U1887="","",IF(U1887="Frais accessoires",SUMIF('[3]Correpondance  PREPA MARG'!A:A,'Prépa marge'!T1887,'[3]Correpondance  PREPA MARG'!AO:AO),""))</f>
        <v/>
      </c>
      <c r="Z1887" t="str">
        <f>IF(U1887="","",IF(U1887="Cotisation Centrale",SUMIF('[3]Correpondance  PREPA MARG'!A:A,'Prépa marge'!T1887,'[3]Correpondance  PREPA MARG'!BO:BO),""))</f>
        <v/>
      </c>
      <c r="AA1887" t="str">
        <f>IF(U1887="","",IF(U1887="CA HT REEL",SUMIF('[3]Correpondance  PREPA MARG'!A:A,'Prépa marge'!T1887,'[3]Correpondance  PREPA MARG'!AB:AB),""))</f>
        <v/>
      </c>
      <c r="AB1887" t="str">
        <f>IF(U1887="","",IF(U1887="CAMV REEL",SUMIF('[3]Correpondance  PREPA MARG'!A:A,'Prépa marge'!T1887,'[3]Correpondance  PREPA MARG'!BB:BB),""))</f>
        <v/>
      </c>
      <c r="AC1887" t="str">
        <f>IF(U1887="","",IF(U1887="démarque connue (valeur)",SUMIF('[3]Correpondance  PREPA MARG'!A:A,'Prépa marge'!T1887,'[3]Correpondance  PREPA MARG'!DO:DO),""))</f>
        <v/>
      </c>
      <c r="AD1887" s="2" t="str">
        <f t="shared" si="1062"/>
        <v/>
      </c>
      <c r="AF1887" t="s">
        <v>20</v>
      </c>
    </row>
    <row r="1888" spans="1:32">
      <c r="A1888" s="23"/>
      <c r="B1888" s="23"/>
      <c r="C1888" s="23"/>
      <c r="D1888" s="23"/>
      <c r="E1888" s="23"/>
      <c r="F1888" s="23"/>
      <c r="G1888" s="23"/>
      <c r="H1888" s="23"/>
      <c r="I1888" s="23"/>
      <c r="J1888" s="23"/>
      <c r="K1888" s="23"/>
      <c r="L1888" s="23"/>
      <c r="M1888" s="23"/>
      <c r="N1888" s="23"/>
      <c r="O1888" s="23"/>
      <c r="P1888" s="23"/>
      <c r="Q1888" s="23"/>
      <c r="R1888" s="29" t="s">
        <v>20</v>
      </c>
      <c r="S1888" s="23"/>
      <c r="T1888" s="23" t="str">
        <f>IF(COUNTIF('[3]Correpondance  PREPA MARG'!A:A,'Prépa marge'!C1888)=0,IF(U1887="démarque connue (valeur)","",T1887),'Prépa marge'!C1888)</f>
        <v/>
      </c>
      <c r="U1888" s="23" t="str">
        <f t="shared" si="1063"/>
        <v/>
      </c>
      <c r="V1888" t="str">
        <f>IF(U1888="","",IF(U1888="CA HT",SUMIF('[3]Correpondance  PREPA MARG'!A:A,'Prépa marge'!T1888,'[3]Correpondance  PREPA MARG'!CO:CO),""))</f>
        <v/>
      </c>
      <c r="W1888" t="str">
        <f t="shared" si="1058"/>
        <v/>
      </c>
      <c r="X1888" t="str">
        <f>IF(U1888="","",IF(AND(U1888="Marge ABACO (valeur)",X1882=""),SUMIF('[3]Correpondance  PREPA MARG'!A:A,'Prépa marge'!T1888,'[3]Correpondance  PREPA MARG'!DB:DB),""))</f>
        <v/>
      </c>
      <c r="Y1888" t="str">
        <f>IF(U1888="","",IF(U1888="Frais accessoires",SUMIF('[3]Correpondance  PREPA MARG'!A:A,'Prépa marge'!T1888,'[3]Correpondance  PREPA MARG'!AO:AO),""))</f>
        <v/>
      </c>
      <c r="Z1888" t="str">
        <f>IF(U1888="","",IF(U1888="Cotisation Centrale",SUMIF('[3]Correpondance  PREPA MARG'!A:A,'Prépa marge'!T1888,'[3]Correpondance  PREPA MARG'!BO:BO),""))</f>
        <v/>
      </c>
      <c r="AA1888" t="str">
        <f>IF(U1888="","",IF(U1888="CA HT REEL",SUMIF('[3]Correpondance  PREPA MARG'!A:A,'Prépa marge'!T1888,'[3]Correpondance  PREPA MARG'!AB:AB),""))</f>
        <v/>
      </c>
      <c r="AB1888" t="str">
        <f>IF(U1888="","",IF(U1888="CAMV REEL",SUMIF('[3]Correpondance  PREPA MARG'!A:A,'Prépa marge'!T1888,'[3]Correpondance  PREPA MARG'!BB:BB),""))</f>
        <v/>
      </c>
      <c r="AC1888" t="str">
        <f>IF(U1888="","",IF(U1888="démarque connue (valeur)",SUMIF('[3]Correpondance  PREPA MARG'!A:A,'Prépa marge'!T1888,'[3]Correpondance  PREPA MARG'!DO:DO),""))</f>
        <v/>
      </c>
      <c r="AD1888" s="2" t="str">
        <f t="shared" si="1062"/>
        <v/>
      </c>
      <c r="AF1888" t="s">
        <v>20</v>
      </c>
    </row>
    <row r="1889" spans="1:32">
      <c r="A1889" s="23"/>
      <c r="B1889" s="23"/>
      <c r="C1889" s="30" t="s">
        <v>39</v>
      </c>
      <c r="D1889" s="105"/>
      <c r="E1889" s="105"/>
      <c r="F1889" s="105"/>
      <c r="G1889" s="105"/>
      <c r="H1889" s="105"/>
      <c r="I1889" s="105"/>
      <c r="J1889" s="105"/>
      <c r="K1889" s="105"/>
      <c r="L1889" s="105"/>
      <c r="M1889" s="105"/>
      <c r="N1889" s="105"/>
      <c r="O1889" s="105"/>
      <c r="P1889" s="32"/>
      <c r="Q1889" s="23"/>
      <c r="R1889" s="33" t="s">
        <v>20</v>
      </c>
      <c r="S1889" s="92"/>
      <c r="T1889" s="23" t="str">
        <f>IF(COUNTIF('[3]Correpondance  PREPA MARG'!A:A,'Prépa marge'!C1889)=0,IF(U1888="démarque connue (valeur)","",T1888),'Prépa marge'!C1889)</f>
        <v/>
      </c>
      <c r="U1889" s="23" t="str">
        <f t="shared" si="1063"/>
        <v/>
      </c>
      <c r="V1889" t="str">
        <f>IF(U1889="","",IF(U1889="CA HT",SUMIF('[3]Correpondance  PREPA MARG'!A:A,'Prépa marge'!T1889,'[3]Correpondance  PREPA MARG'!CO:CO),""))</f>
        <v/>
      </c>
      <c r="W1889" t="str">
        <f t="shared" si="1058"/>
        <v/>
      </c>
      <c r="X1889" t="str">
        <f>IF(U1889="","",IF(AND(U1889="Marge ABACO (valeur)",X1883=""),SUMIF('[3]Correpondance  PREPA MARG'!A:A,'Prépa marge'!T1889,'[3]Correpondance  PREPA MARG'!DB:DB),""))</f>
        <v/>
      </c>
      <c r="Y1889" t="str">
        <f>IF(U1889="","",IF(U1889="Frais accessoires",SUMIF('[3]Correpondance  PREPA MARG'!A:A,'Prépa marge'!T1889,'[3]Correpondance  PREPA MARG'!AO:AO),""))</f>
        <v/>
      </c>
      <c r="Z1889" t="str">
        <f>IF(U1889="","",IF(U1889="Cotisation Centrale",SUMIF('[3]Correpondance  PREPA MARG'!A:A,'Prépa marge'!T1889,'[3]Correpondance  PREPA MARG'!BO:BO),""))</f>
        <v/>
      </c>
      <c r="AA1889" t="str">
        <f>IF(U1889="","",IF(U1889="CA HT REEL",SUMIF('[3]Correpondance  PREPA MARG'!A:A,'Prépa marge'!T1889,'[3]Correpondance  PREPA MARG'!AB:AB),""))</f>
        <v/>
      </c>
      <c r="AB1889" t="str">
        <f>IF(U1889="","",IF(U1889="CAMV REEL",SUMIF('[3]Correpondance  PREPA MARG'!A:A,'Prépa marge'!T1889,'[3]Correpondance  PREPA MARG'!BB:BB),""))</f>
        <v/>
      </c>
      <c r="AC1889" t="str">
        <f>IF(U1889="","",IF(U1889="démarque connue (valeur)",SUMIF('[3]Correpondance  PREPA MARG'!A:A,'Prépa marge'!T1889,'[3]Correpondance  PREPA MARG'!DO:DO),""))</f>
        <v/>
      </c>
      <c r="AD1889" s="2" t="str">
        <f t="shared" si="1062"/>
        <v/>
      </c>
      <c r="AF1889" t="s">
        <v>20</v>
      </c>
    </row>
    <row r="1890" spans="1:32">
      <c r="A1890" s="23"/>
      <c r="B1890" s="23"/>
      <c r="C1890" s="106" t="s">
        <v>40</v>
      </c>
      <c r="D1890" s="107">
        <f t="shared" ref="D1890:L1890" si="1075">IF(D1869&lt;&gt;0,D1885/D1869,0)</f>
        <v>0</v>
      </c>
      <c r="E1890" s="107">
        <f t="shared" si="1075"/>
        <v>0</v>
      </c>
      <c r="F1890" s="107">
        <f t="shared" si="1075"/>
        <v>0</v>
      </c>
      <c r="G1890" s="107">
        <f t="shared" si="1075"/>
        <v>0</v>
      </c>
      <c r="H1890" s="107">
        <f t="shared" si="1075"/>
        <v>0</v>
      </c>
      <c r="I1890" s="107">
        <f t="shared" si="1075"/>
        <v>0</v>
      </c>
      <c r="J1890" s="107">
        <f t="shared" si="1075"/>
        <v>0</v>
      </c>
      <c r="K1890" s="107">
        <f t="shared" si="1075"/>
        <v>0</v>
      </c>
      <c r="L1890" s="107">
        <f t="shared" si="1075"/>
        <v>0</v>
      </c>
      <c r="M1890" s="107">
        <f>IF(M1869&lt;&gt;0,M1885/M1869,0)</f>
        <v>0</v>
      </c>
      <c r="N1890" s="107">
        <f>IF(N1869&lt;&gt;0,N1885/N1869,0)</f>
        <v>0</v>
      </c>
      <c r="O1890" s="107">
        <f>IF(O1869&lt;&gt;0,O1885/O1869,0)</f>
        <v>0</v>
      </c>
      <c r="P1890" s="107">
        <f>IF(P1869&lt;&gt;0,P1885/P1869,0)</f>
        <v>0</v>
      </c>
      <c r="Q1890" s="23"/>
      <c r="R1890" s="108" t="s">
        <v>20</v>
      </c>
      <c r="S1890" s="92"/>
      <c r="T1890" s="23" t="str">
        <f>IF(COUNTIF('[3]Correpondance  PREPA MARG'!A:A,'Prépa marge'!C1890)=0,IF(U1889="démarque connue (valeur)","",T1889),'Prépa marge'!C1890)</f>
        <v/>
      </c>
      <c r="U1890" s="23" t="str">
        <f t="shared" si="1063"/>
        <v/>
      </c>
      <c r="V1890" t="str">
        <f>IF(U1890="","",IF(U1890="CA HT",SUMIF('[3]Correpondance  PREPA MARG'!A:A,'Prépa marge'!T1890,'[3]Correpondance  PREPA MARG'!CO:CO),""))</f>
        <v/>
      </c>
      <c r="W1890" t="str">
        <f t="shared" si="1058"/>
        <v/>
      </c>
      <c r="X1890" t="str">
        <f>IF(U1890="","",IF(AND(U1890="Marge ABACO (valeur)",X1884=""),SUMIF('[3]Correpondance  PREPA MARG'!A:A,'Prépa marge'!T1890,'[3]Correpondance  PREPA MARG'!DB:DB),""))</f>
        <v/>
      </c>
      <c r="Y1890" t="str">
        <f>IF(U1890="","",IF(U1890="Frais accessoires",SUMIF('[3]Correpondance  PREPA MARG'!A:A,'Prépa marge'!T1890,'[3]Correpondance  PREPA MARG'!AO:AO),""))</f>
        <v/>
      </c>
      <c r="Z1890" t="str">
        <f>IF(U1890="","",IF(U1890="Cotisation Centrale",SUMIF('[3]Correpondance  PREPA MARG'!A:A,'Prépa marge'!T1890,'[3]Correpondance  PREPA MARG'!BO:BO),""))</f>
        <v/>
      </c>
      <c r="AA1890" t="str">
        <f>IF(U1890="","",IF(U1890="CA HT REEL",SUMIF('[3]Correpondance  PREPA MARG'!A:A,'Prépa marge'!T1890,'[3]Correpondance  PREPA MARG'!AB:AB),""))</f>
        <v/>
      </c>
      <c r="AB1890" t="str">
        <f>IF(U1890="","",IF(U1890="CAMV REEL",SUMIF('[3]Correpondance  PREPA MARG'!A:A,'Prépa marge'!T1890,'[3]Correpondance  PREPA MARG'!BB:BB),""))</f>
        <v/>
      </c>
      <c r="AC1890" t="str">
        <f>IF(U1890="","",IF(U1890="démarque connue (valeur)",SUMIF('[3]Correpondance  PREPA MARG'!A:A,'Prépa marge'!T1890,'[3]Correpondance  PREPA MARG'!DO:DO),""))</f>
        <v/>
      </c>
      <c r="AD1890" s="2" t="str">
        <f t="shared" si="1062"/>
        <v/>
      </c>
      <c r="AF1890" t="s">
        <v>20</v>
      </c>
    </row>
    <row r="1891" spans="1:32">
      <c r="A1891" s="23"/>
      <c r="B1891" s="23"/>
      <c r="C1891" s="109" t="s">
        <v>41</v>
      </c>
      <c r="D1891" s="110">
        <f>D1885</f>
        <v>0</v>
      </c>
      <c r="E1891" s="110">
        <f t="shared" ref="E1891:L1891" si="1076">D1891+E1885</f>
        <v>0</v>
      </c>
      <c r="F1891" s="110">
        <f t="shared" si="1076"/>
        <v>0</v>
      </c>
      <c r="G1891" s="110">
        <f t="shared" si="1076"/>
        <v>0</v>
      </c>
      <c r="H1891" s="110">
        <f t="shared" si="1076"/>
        <v>0</v>
      </c>
      <c r="I1891" s="110">
        <f t="shared" si="1076"/>
        <v>0</v>
      </c>
      <c r="J1891" s="110">
        <f t="shared" si="1076"/>
        <v>0</v>
      </c>
      <c r="K1891" s="110">
        <f t="shared" si="1076"/>
        <v>0</v>
      </c>
      <c r="L1891" s="110">
        <f t="shared" si="1076"/>
        <v>0</v>
      </c>
      <c r="M1891" s="110">
        <f>L1891+M1885</f>
        <v>0</v>
      </c>
      <c r="N1891" s="110">
        <f>M1891+N1885</f>
        <v>0</v>
      </c>
      <c r="O1891" s="110">
        <f>N1891+O1885</f>
        <v>0</v>
      </c>
      <c r="P1891" s="111"/>
      <c r="Q1891" s="23"/>
      <c r="R1891" s="112" t="s">
        <v>20</v>
      </c>
      <c r="S1891" s="92"/>
      <c r="T1891" s="23" t="str">
        <f>IF(COUNTIF('[3]Correpondance  PREPA MARG'!A:A,'Prépa marge'!C1891)=0,IF(U1890="démarque connue (valeur)","",T1890),'Prépa marge'!C1891)</f>
        <v/>
      </c>
      <c r="U1891" s="23" t="str">
        <f t="shared" si="1063"/>
        <v/>
      </c>
      <c r="V1891" t="str">
        <f>IF(U1891="","",IF(U1891="CA HT",SUMIF('[3]Correpondance  PREPA MARG'!A:A,'Prépa marge'!T1891,'[3]Correpondance  PREPA MARG'!CO:CO),""))</f>
        <v/>
      </c>
      <c r="W1891" t="str">
        <f t="shared" si="1058"/>
        <v/>
      </c>
      <c r="X1891" t="str">
        <f>IF(U1891="","",IF(AND(U1891="Marge ABACO (valeur)",X1885=""),SUMIF('[3]Correpondance  PREPA MARG'!A:A,'Prépa marge'!T1891,'[3]Correpondance  PREPA MARG'!DB:DB),""))</f>
        <v/>
      </c>
      <c r="Y1891" t="str">
        <f>IF(U1891="","",IF(U1891="Frais accessoires",SUMIF('[3]Correpondance  PREPA MARG'!A:A,'Prépa marge'!T1891,'[3]Correpondance  PREPA MARG'!AO:AO),""))</f>
        <v/>
      </c>
      <c r="Z1891" t="str">
        <f>IF(U1891="","",IF(U1891="Cotisation Centrale",SUMIF('[3]Correpondance  PREPA MARG'!A:A,'Prépa marge'!T1891,'[3]Correpondance  PREPA MARG'!BO:BO),""))</f>
        <v/>
      </c>
      <c r="AA1891" t="str">
        <f>IF(U1891="","",IF(U1891="CA HT REEL",SUMIF('[3]Correpondance  PREPA MARG'!A:A,'Prépa marge'!T1891,'[3]Correpondance  PREPA MARG'!AB:AB),""))</f>
        <v/>
      </c>
      <c r="AB1891" t="str">
        <f>IF(U1891="","",IF(U1891="CAMV REEL",SUMIF('[3]Correpondance  PREPA MARG'!A:A,'Prépa marge'!T1891,'[3]Correpondance  PREPA MARG'!BB:BB),""))</f>
        <v/>
      </c>
      <c r="AC1891" t="str">
        <f>IF(U1891="","",IF(U1891="démarque connue (valeur)",SUMIF('[3]Correpondance  PREPA MARG'!A:A,'Prépa marge'!T1891,'[3]Correpondance  PREPA MARG'!DO:DO),""))</f>
        <v/>
      </c>
      <c r="AD1891" s="2" t="str">
        <f t="shared" si="1062"/>
        <v/>
      </c>
      <c r="AF1891" t="s">
        <v>20</v>
      </c>
    </row>
    <row r="1892" spans="1:32">
      <c r="A1892" s="23"/>
      <c r="B1892" s="23"/>
      <c r="C1892" s="109" t="s">
        <v>42</v>
      </c>
      <c r="D1892" s="110">
        <f>D1869</f>
        <v>0</v>
      </c>
      <c r="E1892" s="110">
        <f t="shared" ref="E1892:L1892" si="1077">D1892+E1869</f>
        <v>0</v>
      </c>
      <c r="F1892" s="110">
        <f t="shared" si="1077"/>
        <v>0</v>
      </c>
      <c r="G1892" s="110">
        <f t="shared" si="1077"/>
        <v>0</v>
      </c>
      <c r="H1892" s="110">
        <f t="shared" si="1077"/>
        <v>0</v>
      </c>
      <c r="I1892" s="110">
        <f t="shared" si="1077"/>
        <v>0</v>
      </c>
      <c r="J1892" s="110">
        <f t="shared" si="1077"/>
        <v>0</v>
      </c>
      <c r="K1892" s="110">
        <f t="shared" si="1077"/>
        <v>0</v>
      </c>
      <c r="L1892" s="110">
        <f t="shared" si="1077"/>
        <v>0</v>
      </c>
      <c r="M1892" s="110">
        <f>L1892+M1869</f>
        <v>0</v>
      </c>
      <c r="N1892" s="110">
        <f>M1892+N1869</f>
        <v>0</v>
      </c>
      <c r="O1892" s="110">
        <f>N1892+O1869</f>
        <v>0</v>
      </c>
      <c r="P1892" s="111"/>
      <c r="Q1892" s="23"/>
      <c r="R1892" s="112" t="s">
        <v>20</v>
      </c>
      <c r="S1892" s="92"/>
      <c r="T1892" s="23" t="str">
        <f>IF(COUNTIF('[3]Correpondance  PREPA MARG'!A:A,'Prépa marge'!C1892)=0,IF(U1891="démarque connue (valeur)","",T1891),'Prépa marge'!C1892)</f>
        <v/>
      </c>
      <c r="U1892" s="23" t="str">
        <f t="shared" si="1063"/>
        <v/>
      </c>
      <c r="V1892" t="str">
        <f>IF(U1892="","",IF(U1892="CA HT",SUMIF('[3]Correpondance  PREPA MARG'!A:A,'Prépa marge'!T1892,'[3]Correpondance  PREPA MARG'!CO:CO),""))</f>
        <v/>
      </c>
      <c r="W1892" t="str">
        <f t="shared" si="1058"/>
        <v/>
      </c>
      <c r="X1892" t="str">
        <f>IF(U1892="","",IF(AND(U1892="Marge ABACO (valeur)",X1886=""),SUMIF('[3]Correpondance  PREPA MARG'!A:A,'Prépa marge'!T1892,'[3]Correpondance  PREPA MARG'!DB:DB),""))</f>
        <v/>
      </c>
      <c r="Y1892" t="str">
        <f>IF(U1892="","",IF(U1892="Frais accessoires",SUMIF('[3]Correpondance  PREPA MARG'!A:A,'Prépa marge'!T1892,'[3]Correpondance  PREPA MARG'!AO:AO),""))</f>
        <v/>
      </c>
      <c r="Z1892" t="str">
        <f>IF(U1892="","",IF(U1892="Cotisation Centrale",SUMIF('[3]Correpondance  PREPA MARG'!A:A,'Prépa marge'!T1892,'[3]Correpondance  PREPA MARG'!BO:BO),""))</f>
        <v/>
      </c>
      <c r="AA1892" t="str">
        <f>IF(U1892="","",IF(U1892="CA HT REEL",SUMIF('[3]Correpondance  PREPA MARG'!A:A,'Prépa marge'!T1892,'[3]Correpondance  PREPA MARG'!AB:AB),""))</f>
        <v/>
      </c>
      <c r="AB1892" t="str">
        <f>IF(U1892="","",IF(U1892="CAMV REEL",SUMIF('[3]Correpondance  PREPA MARG'!A:A,'Prépa marge'!T1892,'[3]Correpondance  PREPA MARG'!BB:BB),""))</f>
        <v/>
      </c>
      <c r="AC1892" t="str">
        <f>IF(U1892="","",IF(U1892="démarque connue (valeur)",SUMIF('[3]Correpondance  PREPA MARG'!A:A,'Prépa marge'!T1892,'[3]Correpondance  PREPA MARG'!DO:DO),""))</f>
        <v/>
      </c>
      <c r="AD1892" s="2" t="str">
        <f t="shared" si="1062"/>
        <v/>
      </c>
      <c r="AF1892" t="s">
        <v>20</v>
      </c>
    </row>
    <row r="1893" spans="1:32" ht="15.75" thickBot="1">
      <c r="A1893" s="23"/>
      <c r="B1893" s="23"/>
      <c r="C1893" s="113" t="s">
        <v>43</v>
      </c>
      <c r="D1893" s="114">
        <f>D1890</f>
        <v>0</v>
      </c>
      <c r="E1893" s="114">
        <f t="shared" ref="E1893:L1893" si="1078">IF(E1869&lt;&gt;0,E1891/E1892,0)</f>
        <v>0</v>
      </c>
      <c r="F1893" s="114">
        <f t="shared" si="1078"/>
        <v>0</v>
      </c>
      <c r="G1893" s="114">
        <f t="shared" si="1078"/>
        <v>0</v>
      </c>
      <c r="H1893" s="114">
        <f t="shared" si="1078"/>
        <v>0</v>
      </c>
      <c r="I1893" s="114">
        <f t="shared" si="1078"/>
        <v>0</v>
      </c>
      <c r="J1893" s="114">
        <f t="shared" si="1078"/>
        <v>0</v>
      </c>
      <c r="K1893" s="114">
        <f t="shared" si="1078"/>
        <v>0</v>
      </c>
      <c r="L1893" s="114">
        <f t="shared" si="1078"/>
        <v>0</v>
      </c>
      <c r="M1893" s="114">
        <f>IF(M1869&lt;&gt;0,M1891/M1892,0)</f>
        <v>0</v>
      </c>
      <c r="N1893" s="114">
        <f>IF(N1869&lt;&gt;0,N1891/N1892,0)</f>
        <v>0</v>
      </c>
      <c r="O1893" s="114">
        <f>IF(O1869&lt;&gt;0,O1891/O1892,0)</f>
        <v>0</v>
      </c>
      <c r="P1893" s="115"/>
      <c r="Q1893" s="23"/>
      <c r="R1893" s="116" t="s">
        <v>20</v>
      </c>
      <c r="S1893" s="92"/>
      <c r="T1893" s="23" t="str">
        <f>IF(COUNTIF('[3]Correpondance  PREPA MARG'!A:A,'Prépa marge'!C1893)=0,IF(U1892="démarque connue (valeur)","",T1892),'Prépa marge'!C1893)</f>
        <v/>
      </c>
      <c r="U1893" s="23" t="str">
        <f t="shared" si="1063"/>
        <v/>
      </c>
      <c r="V1893" t="str">
        <f>IF(U1893="","",IF(U1893="CA HT",SUMIF('[3]Correpondance  PREPA MARG'!A:A,'Prépa marge'!T1893,'[3]Correpondance  PREPA MARG'!CO:CO),""))</f>
        <v/>
      </c>
      <c r="W1893" t="str">
        <f t="shared" si="1058"/>
        <v/>
      </c>
      <c r="X1893" t="str">
        <f>IF(U1893="","",IF(AND(U1893="Marge ABACO (valeur)",X1887=""),SUMIF('[3]Correpondance  PREPA MARG'!A:A,'Prépa marge'!T1893,'[3]Correpondance  PREPA MARG'!DB:DB),""))</f>
        <v/>
      </c>
      <c r="Y1893" t="str">
        <f>IF(U1893="","",IF(U1893="Frais accessoires",SUMIF('[3]Correpondance  PREPA MARG'!A:A,'Prépa marge'!T1893,'[3]Correpondance  PREPA MARG'!AO:AO),""))</f>
        <v/>
      </c>
      <c r="Z1893" t="str">
        <f>IF(U1893="","",IF(U1893="Cotisation Centrale",SUMIF('[3]Correpondance  PREPA MARG'!A:A,'Prépa marge'!T1893,'[3]Correpondance  PREPA MARG'!BO:BO),""))</f>
        <v/>
      </c>
      <c r="AA1893" t="str">
        <f>IF(U1893="","",IF(U1893="CA HT REEL",SUMIF('[3]Correpondance  PREPA MARG'!A:A,'Prépa marge'!T1893,'[3]Correpondance  PREPA MARG'!AB:AB),""))</f>
        <v/>
      </c>
      <c r="AB1893" t="str">
        <f>IF(U1893="","",IF(U1893="CAMV REEL",SUMIF('[3]Correpondance  PREPA MARG'!A:A,'Prépa marge'!T1893,'[3]Correpondance  PREPA MARG'!BB:BB),""))</f>
        <v/>
      </c>
      <c r="AC1893" t="str">
        <f>IF(U1893="","",IF(U1893="démarque connue (valeur)",SUMIF('[3]Correpondance  PREPA MARG'!A:A,'Prépa marge'!T1893,'[3]Correpondance  PREPA MARG'!DO:DO),""))</f>
        <v/>
      </c>
      <c r="AD1893" s="2" t="str">
        <f t="shared" si="1062"/>
        <v/>
      </c>
      <c r="AF1893" t="s">
        <v>20</v>
      </c>
    </row>
    <row r="1894" spans="1:32" ht="15.75" thickBot="1">
      <c r="A1894" s="23"/>
      <c r="B1894" s="23"/>
      <c r="C1894" s="117" t="s">
        <v>44</v>
      </c>
      <c r="D1894" s="118" t="s">
        <v>14</v>
      </c>
      <c r="E1894" s="119" t="s">
        <v>14</v>
      </c>
      <c r="F1894" s="119" t="s">
        <v>14</v>
      </c>
      <c r="G1894" s="119" t="s">
        <v>14</v>
      </c>
      <c r="H1894" s="119" t="s">
        <v>14</v>
      </c>
      <c r="I1894" s="119" t="s">
        <v>14</v>
      </c>
      <c r="J1894" s="119" t="s">
        <v>14</v>
      </c>
      <c r="K1894" s="119" t="s">
        <v>14</v>
      </c>
      <c r="L1894" s="119" t="s">
        <v>11</v>
      </c>
      <c r="M1894" s="119" t="s">
        <v>11</v>
      </c>
      <c r="N1894" s="119" t="s">
        <v>11</v>
      </c>
      <c r="O1894" s="119" t="s">
        <v>11</v>
      </c>
      <c r="P1894" s="120" t="s">
        <v>14</v>
      </c>
      <c r="Q1894" s="23"/>
      <c r="R1894" s="121" t="s">
        <v>20</v>
      </c>
      <c r="S1894" s="92"/>
      <c r="T1894" s="23" t="str">
        <f>IF(COUNTIF('[3]Correpondance  PREPA MARG'!A:A,'Prépa marge'!C1894)=0,IF(U1893="démarque connue (valeur)","",T1893),'Prépa marge'!C1894)</f>
        <v/>
      </c>
      <c r="U1894" s="23" t="str">
        <f t="shared" si="1063"/>
        <v/>
      </c>
      <c r="V1894" t="str">
        <f>IF(U1894="","",IF(U1894="CA HT",SUMIF('[3]Correpondance  PREPA MARG'!A:A,'Prépa marge'!T1894,'[3]Correpondance  PREPA MARG'!CO:CO),""))</f>
        <v/>
      </c>
      <c r="W1894" t="str">
        <f t="shared" si="1058"/>
        <v/>
      </c>
      <c r="X1894" t="str">
        <f>IF(U1894="","",IF(AND(U1894="Marge ABACO (valeur)",X1888=""),SUMIF('[3]Correpondance  PREPA MARG'!A:A,'Prépa marge'!T1894,'[3]Correpondance  PREPA MARG'!DB:DB),""))</f>
        <v/>
      </c>
      <c r="Y1894" t="str">
        <f>IF(U1894="","",IF(U1894="Frais accessoires",SUMIF('[3]Correpondance  PREPA MARG'!A:A,'Prépa marge'!T1894,'[3]Correpondance  PREPA MARG'!AO:AO),""))</f>
        <v/>
      </c>
      <c r="Z1894" t="str">
        <f>IF(U1894="","",IF(U1894="Cotisation Centrale",SUMIF('[3]Correpondance  PREPA MARG'!A:A,'Prépa marge'!T1894,'[3]Correpondance  PREPA MARG'!BO:BO),""))</f>
        <v/>
      </c>
      <c r="AA1894" t="str">
        <f>IF(U1894="","",IF(U1894="CA HT REEL",SUMIF('[3]Correpondance  PREPA MARG'!A:A,'Prépa marge'!T1894,'[3]Correpondance  PREPA MARG'!AB:AB),""))</f>
        <v/>
      </c>
      <c r="AB1894" t="str">
        <f>IF(U1894="","",IF(U1894="CAMV REEL",SUMIF('[3]Correpondance  PREPA MARG'!A:A,'Prépa marge'!T1894,'[3]Correpondance  PREPA MARG'!BB:BB),""))</f>
        <v/>
      </c>
      <c r="AC1894" t="str">
        <f>IF(U1894="","",IF(U1894="démarque connue (valeur)",SUMIF('[3]Correpondance  PREPA MARG'!A:A,'Prépa marge'!T1894,'[3]Correpondance  PREPA MARG'!DO:DO),""))</f>
        <v/>
      </c>
      <c r="AD1894" s="2" t="str">
        <f t="shared" si="1062"/>
        <v/>
      </c>
      <c r="AF1894" t="s">
        <v>20</v>
      </c>
    </row>
    <row r="1895" spans="1:32">
      <c r="A1895" s="23"/>
      <c r="B1895" s="23"/>
      <c r="C1895" s="23"/>
      <c r="D1895" s="23"/>
      <c r="E1895" s="23"/>
      <c r="F1895" s="23"/>
      <c r="G1895" s="23"/>
      <c r="H1895" s="23"/>
      <c r="I1895" s="23"/>
      <c r="J1895" s="23"/>
      <c r="K1895" s="23"/>
      <c r="L1895" s="23"/>
      <c r="M1895" s="23"/>
      <c r="N1895" s="23"/>
      <c r="O1895" s="23"/>
      <c r="P1895" s="23"/>
      <c r="Q1895" s="23"/>
      <c r="R1895" s="29" t="s">
        <v>20</v>
      </c>
      <c r="S1895" s="92"/>
      <c r="T1895" s="23" t="str">
        <f>IF(COUNTIF('[3]Correpondance  PREPA MARG'!A:A,'Prépa marge'!C1895)=0,IF(U1894="démarque connue (valeur)","",T1894),'Prépa marge'!C1895)</f>
        <v/>
      </c>
      <c r="U1895" s="23" t="str">
        <f t="shared" si="1063"/>
        <v/>
      </c>
      <c r="V1895" t="str">
        <f>IF(U1895="","",IF(U1895="CA HT",SUMIF('[3]Correpondance  PREPA MARG'!A:A,'Prépa marge'!T1895,'[3]Correpondance  PREPA MARG'!CO:CO),""))</f>
        <v/>
      </c>
      <c r="W1895" t="str">
        <f t="shared" si="1058"/>
        <v/>
      </c>
      <c r="X1895" t="str">
        <f>IF(U1895="","",IF(AND(U1895="Marge ABACO (valeur)",X1889=""),SUMIF('[3]Correpondance  PREPA MARG'!A:A,'Prépa marge'!T1895,'[3]Correpondance  PREPA MARG'!DB:DB),""))</f>
        <v/>
      </c>
      <c r="Y1895" t="str">
        <f>IF(U1895="","",IF(U1895="Frais accessoires",SUMIF('[3]Correpondance  PREPA MARG'!A:A,'Prépa marge'!T1895,'[3]Correpondance  PREPA MARG'!AO:AO),""))</f>
        <v/>
      </c>
      <c r="Z1895" t="str">
        <f>IF(U1895="","",IF(U1895="Cotisation Centrale",SUMIF('[3]Correpondance  PREPA MARG'!A:A,'Prépa marge'!T1895,'[3]Correpondance  PREPA MARG'!BO:BO),""))</f>
        <v/>
      </c>
      <c r="AA1895" t="str">
        <f>IF(U1895="","",IF(U1895="CA HT REEL",SUMIF('[3]Correpondance  PREPA MARG'!A:A,'Prépa marge'!T1895,'[3]Correpondance  PREPA MARG'!AB:AB),""))</f>
        <v/>
      </c>
      <c r="AB1895" t="str">
        <f>IF(U1895="","",IF(U1895="CAMV REEL",SUMIF('[3]Correpondance  PREPA MARG'!A:A,'Prépa marge'!T1895,'[3]Correpondance  PREPA MARG'!BB:BB),""))</f>
        <v/>
      </c>
      <c r="AC1895" t="str">
        <f>IF(U1895="","",IF(U1895="démarque connue (valeur)",SUMIF('[3]Correpondance  PREPA MARG'!A:A,'Prépa marge'!T1895,'[3]Correpondance  PREPA MARG'!DO:DO),""))</f>
        <v/>
      </c>
      <c r="AD1895" s="2" t="str">
        <f t="shared" si="1062"/>
        <v/>
      </c>
      <c r="AF1895" t="s">
        <v>20</v>
      </c>
    </row>
    <row r="1896" spans="1:32">
      <c r="A1896" s="23"/>
      <c r="B1896" s="23"/>
      <c r="C1896" s="122" t="s">
        <v>45</v>
      </c>
      <c r="D1896" s="26">
        <f>+D1854</f>
        <v>41943</v>
      </c>
      <c r="E1896" s="26">
        <f t="shared" ref="E1896:O1896" si="1079">DATE(YEAR(D1896),MONTH(D1896)+2,0)</f>
        <v>41973</v>
      </c>
      <c r="F1896" s="26">
        <f t="shared" si="1079"/>
        <v>42004</v>
      </c>
      <c r="G1896" s="26">
        <f t="shared" si="1079"/>
        <v>42035</v>
      </c>
      <c r="H1896" s="26">
        <f t="shared" si="1079"/>
        <v>42063</v>
      </c>
      <c r="I1896" s="26">
        <f t="shared" si="1079"/>
        <v>42094</v>
      </c>
      <c r="J1896" s="26">
        <f t="shared" si="1079"/>
        <v>42124</v>
      </c>
      <c r="K1896" s="26">
        <f t="shared" si="1079"/>
        <v>42155</v>
      </c>
      <c r="L1896" s="26">
        <f t="shared" si="1079"/>
        <v>42185</v>
      </c>
      <c r="M1896" s="26">
        <f t="shared" si="1079"/>
        <v>42216</v>
      </c>
      <c r="N1896" s="26">
        <f t="shared" si="1079"/>
        <v>42247</v>
      </c>
      <c r="O1896" s="26">
        <f t="shared" si="1079"/>
        <v>42277</v>
      </c>
      <c r="P1896" s="27" t="s">
        <v>16</v>
      </c>
      <c r="Q1896" s="23"/>
      <c r="R1896" s="28" t="s">
        <v>20</v>
      </c>
      <c r="S1896" s="123"/>
      <c r="T1896" s="23"/>
      <c r="U1896" s="23"/>
      <c r="V1896" t="str">
        <f>IF(U1896="","",IF(U1896="CA HT",SUMIF('[3]Correpondance  PREPA MARG'!A:A,'Prépa marge'!T1896,'[3]Correpondance  PREPA MARG'!CO:CO),""))</f>
        <v/>
      </c>
      <c r="W1896" t="str">
        <f t="shared" si="1058"/>
        <v/>
      </c>
      <c r="X1896" t="str">
        <f>IF(U1896="","",IF(AND(U1896="Marge ABACO (valeur)",X1890=""),SUMIF('[3]Correpondance  PREPA MARG'!A:A,'Prépa marge'!T1896,'[3]Correpondance  PREPA MARG'!DB:DB),""))</f>
        <v/>
      </c>
      <c r="Y1896" t="str">
        <f>IF(U1896="","",IF(U1896="Frais accessoires",SUMIF('[3]Correpondance  PREPA MARG'!A:A,'Prépa marge'!T1896,'[3]Correpondance  PREPA MARG'!AO:AO),""))</f>
        <v/>
      </c>
      <c r="Z1896" t="str">
        <f>IF(U1896="","",IF(U1896="Cotisation Centrale",SUMIF('[3]Correpondance  PREPA MARG'!A:A,'Prépa marge'!T1896,'[3]Correpondance  PREPA MARG'!BO:BO),""))</f>
        <v/>
      </c>
      <c r="AA1896" t="str">
        <f>IF(U1896="","",IF(U1896="CA HT REEL",SUMIF('[3]Correpondance  PREPA MARG'!A:A,'Prépa marge'!T1896,'[3]Correpondance  PREPA MARG'!AB:AB),""))</f>
        <v/>
      </c>
      <c r="AB1896" t="str">
        <f>IF(U1896="","",IF(U1896="CAMV REEL",SUMIF('[3]Correpondance  PREPA MARG'!A:A,'Prépa marge'!T1896,'[3]Correpondance  PREPA MARG'!BB:BB),""))</f>
        <v/>
      </c>
      <c r="AC1896" t="str">
        <f>IF(U1896="","",IF(U1896="démarque connue (valeur)",SUMIF('[3]Correpondance  PREPA MARG'!A:A,'Prépa marge'!T1896,'[3]Correpondance  PREPA MARG'!DO:DO),""))</f>
        <v/>
      </c>
      <c r="AD1896" s="2" t="str">
        <f t="shared" si="1062"/>
        <v/>
      </c>
      <c r="AF1896" t="s">
        <v>20</v>
      </c>
    </row>
    <row r="1897" spans="1:32">
      <c r="A1897" s="23"/>
      <c r="B1897" s="23"/>
      <c r="C1897" s="23"/>
      <c r="D1897" s="23"/>
      <c r="E1897" s="23"/>
      <c r="F1897" s="23"/>
      <c r="G1897" s="23"/>
      <c r="H1897" s="23"/>
      <c r="I1897" s="23"/>
      <c r="J1897" s="23"/>
      <c r="K1897" s="23"/>
      <c r="L1897" s="23"/>
      <c r="M1897" s="23"/>
      <c r="N1897" s="23"/>
      <c r="O1897" s="23"/>
      <c r="P1897" s="23"/>
      <c r="Q1897" s="23"/>
      <c r="R1897" s="29" t="s">
        <v>20</v>
      </c>
      <c r="S1897" s="123"/>
      <c r="T1897" s="23"/>
      <c r="U1897" s="23"/>
      <c r="V1897" t="str">
        <f>IF(U1897="","",IF(U1897="CA HT",SUMIF('[3]Correpondance  PREPA MARG'!A:A,'Prépa marge'!T1897,'[3]Correpondance  PREPA MARG'!CO:CO),""))</f>
        <v/>
      </c>
      <c r="W1897" t="str">
        <f t="shared" si="1058"/>
        <v/>
      </c>
      <c r="X1897" t="str">
        <f>IF(U1897="","",IF(AND(U1897="Marge ABACO (valeur)",X1891=""),SUMIF('[3]Correpondance  PREPA MARG'!A:A,'Prépa marge'!T1897,'[3]Correpondance  PREPA MARG'!DB:DB),""))</f>
        <v/>
      </c>
      <c r="Y1897" t="str">
        <f>IF(U1897="","",IF(U1897="Frais accessoires",SUMIF('[3]Correpondance  PREPA MARG'!A:A,'Prépa marge'!T1897,'[3]Correpondance  PREPA MARG'!AO:AO),""))</f>
        <v/>
      </c>
      <c r="Z1897" t="str">
        <f>IF(U1897="","",IF(U1897="Cotisation Centrale",SUMIF('[3]Correpondance  PREPA MARG'!A:A,'Prépa marge'!T1897,'[3]Correpondance  PREPA MARG'!BO:BO),""))</f>
        <v/>
      </c>
      <c r="AA1897" t="str">
        <f>IF(U1897="","",IF(U1897="CA HT REEL",SUMIF('[3]Correpondance  PREPA MARG'!A:A,'Prépa marge'!T1897,'[3]Correpondance  PREPA MARG'!AB:AB),""))</f>
        <v/>
      </c>
      <c r="AB1897" t="str">
        <f>IF(U1897="","",IF(U1897="CAMV REEL",SUMIF('[3]Correpondance  PREPA MARG'!A:A,'Prépa marge'!T1897,'[3]Correpondance  PREPA MARG'!BB:BB),""))</f>
        <v/>
      </c>
      <c r="AC1897" t="str">
        <f>IF(U1897="","",IF(U1897="démarque connue (valeur)",SUMIF('[3]Correpondance  PREPA MARG'!A:A,'Prépa marge'!T1897,'[3]Correpondance  PREPA MARG'!DO:DO),""))</f>
        <v/>
      </c>
      <c r="AD1897" s="2" t="str">
        <f t="shared" si="1062"/>
        <v/>
      </c>
      <c r="AF1897" t="s">
        <v>20</v>
      </c>
    </row>
    <row r="1898" spans="1:32" ht="15.75" thickBot="1">
      <c r="A1898" s="124"/>
      <c r="B1898" s="124"/>
      <c r="C1898" s="125" t="s">
        <v>18</v>
      </c>
      <c r="D1898" s="125"/>
      <c r="E1898" s="125"/>
      <c r="F1898" s="125"/>
      <c r="G1898" s="125"/>
      <c r="H1898" s="125"/>
      <c r="I1898" s="125"/>
      <c r="J1898" s="125"/>
      <c r="K1898" s="125"/>
      <c r="L1898" s="125"/>
      <c r="M1898" s="125"/>
      <c r="N1898" s="125"/>
      <c r="O1898" s="125"/>
      <c r="P1898" s="125"/>
      <c r="Q1898" s="124"/>
      <c r="R1898" s="126" t="s">
        <v>20</v>
      </c>
      <c r="S1898" s="123"/>
      <c r="T1898" s="23"/>
      <c r="U1898" s="23"/>
      <c r="V1898" t="str">
        <f>IF(U1898="","",IF(U1898="CA HT",SUMIF('[3]Correpondance  PREPA MARG'!A:A,'Prépa marge'!T1898,'[3]Correpondance  PREPA MARG'!CO:CO),""))</f>
        <v/>
      </c>
      <c r="W1898" t="str">
        <f t="shared" si="1058"/>
        <v/>
      </c>
      <c r="X1898" t="str">
        <f>IF(U1898="","",IF(AND(U1898="Marge ABACO (valeur)",X1892=""),SUMIF('[3]Correpondance  PREPA MARG'!A:A,'Prépa marge'!T1898,'[3]Correpondance  PREPA MARG'!DB:DB),""))</f>
        <v/>
      </c>
      <c r="Y1898" t="str">
        <f>IF(U1898="","",IF(U1898="Frais accessoires",SUMIF('[3]Correpondance  PREPA MARG'!A:A,'Prépa marge'!T1898,'[3]Correpondance  PREPA MARG'!AO:AO),""))</f>
        <v/>
      </c>
      <c r="Z1898" t="str">
        <f>IF(U1898="","",IF(U1898="Cotisation Centrale",SUMIF('[3]Correpondance  PREPA MARG'!A:A,'Prépa marge'!T1898,'[3]Correpondance  PREPA MARG'!BO:BO),""))</f>
        <v/>
      </c>
      <c r="AA1898" t="str">
        <f>IF(U1898="","",IF(U1898="CA HT REEL",SUMIF('[3]Correpondance  PREPA MARG'!A:A,'Prépa marge'!T1898,'[3]Correpondance  PREPA MARG'!AB:AB),""))</f>
        <v/>
      </c>
      <c r="AB1898" t="str">
        <f>IF(U1898="","",IF(U1898="CAMV REEL",SUMIF('[3]Correpondance  PREPA MARG'!A:A,'Prépa marge'!T1898,'[3]Correpondance  PREPA MARG'!BB:BB),""))</f>
        <v/>
      </c>
      <c r="AC1898" t="str">
        <f>IF(U1898="","",IF(U1898="démarque connue (valeur)",SUMIF('[3]Correpondance  PREPA MARG'!A:A,'Prépa marge'!T1898,'[3]Correpondance  PREPA MARG'!DO:DO),""))</f>
        <v/>
      </c>
      <c r="AD1898" s="2" t="str">
        <f t="shared" si="1062"/>
        <v/>
      </c>
      <c r="AF1898" t="s">
        <v>20</v>
      </c>
    </row>
    <row r="1899" spans="1:32">
      <c r="A1899" s="124"/>
      <c r="B1899" s="124"/>
      <c r="C1899" s="127" t="s">
        <v>0</v>
      </c>
      <c r="D1899" s="128">
        <f>D9+D51+D93+D135+D177+D219+D261+D303+D345+D387+D429+D471+D513+D555+D597+D639+D681+D723+D765+D807+D849+D891+D933+D975+D1017+D1059+D1101+D1143+D1185+D1227+D1269+D1311+D1353+D1395+D1437+D1479+D1521+D1563+D1605+D1647+D1689+D1731+D1773+D1815+D1857+'[2]PRMV DRIVE'!D1689</f>
        <v>283216</v>
      </c>
      <c r="E1899" s="129">
        <f>E9+E51+E93+E135+E177+E219+E261+E303+E345+E387+E429+E471+E513+E555+E597+E639+E681+E723+E765+E807+E849+E891+E933+E975+E1017+E1059+E1101+E1143+E1185+E1227+E1269+E1311+E1353+E1395+E1437+E1479+E1521+E1563+E1605+E1647+E1689+E1731+E1773+E1815+E1857+'[2]PRMV DRIVE'!E1689</f>
        <v>15381</v>
      </c>
      <c r="F1899" s="129">
        <f>F9+F51+F93+F135+F177+F219+F261+F303+F345+F387+F429+F471+F513+F555+F597+F639+F681+F723+F765+F807+F849+F891+F933+F975+F1017+F1059+F1101+F1143+F1185+F1227+F1269+F1311+F1353+F1395+F1437+F1479+F1521+F1563+F1605+F1647+F1689+F1731+F1773+F1815+F1857+'[2]PRMV DRIVE'!F1689</f>
        <v>0</v>
      </c>
      <c r="G1899" s="129">
        <f>G9+G51+G93+G135+G177+G219+G261+G303+G345+G387+G429+G471+G513+G555+G597+G639+G681+G723+G765+G807+G849+G891+G933+G975+G1017+G1059+G1101+G1143+G1185+G1227+G1269+G1311+G1353+G1395+G1437+G1479+G1521+G1563+G1605+G1647+G1689+G1731+G1773+G1815+G1857+'[2]PRMV DRIVE'!G1689</f>
        <v>0</v>
      </c>
      <c r="H1899" s="129">
        <f>H9+H51+H93+H135+H177+H219+H261+H303+H345+H387+H429+H471+H513+H555+H597+H639+H681+H723+H765+H807+H849+H891+H933+H975+H1017+H1059+H1101+H1143+H1185+H1227+H1269+H1311+H1353+H1395+H1437+H1479+H1521+H1563+H1605+H1647+H1689+H1731+H1773+H1815+H1857+'[2]PRMV DRIVE'!H1689</f>
        <v>0</v>
      </c>
      <c r="I1899" s="129">
        <f>I9+I51+I93+I135+I177+I219+I261+I303+I345+I387+I429+I471+I513+I555+I597+I639+I681+I723+I765+I807+I849+I891+I933+I975+I1017+I1059+I1101+I1143+I1185+I1227+I1269+I1311+I1353+I1395+I1437+I1479+I1521+I1563+I1605+I1647+I1689+I1731+I1773+I1815+I1857+'[2]PRMV DRIVE'!I1689</f>
        <v>0</v>
      </c>
      <c r="J1899" s="129">
        <f>J9+J51+J93+J135+J177+J219+J261+J303+J345+J387+J429+J471+J513+J555+J597+J639+J681+J723+J765+J807+J849+J891+J933+J975+J1017+J1059+J1101+J1143+J1185+J1227+J1269+J1311+J1353+J1395+J1437+J1479+J1521+J1563+J1605+J1647+J1689+J1731+J1773+J1815+J1857+'[2]PRMV DRIVE'!J1689</f>
        <v>0</v>
      </c>
      <c r="K1899" s="129">
        <f>K9+K51+K93+K135+K177+K219+K261+K303+K345+K387+K429+K471+K513+K555+K597+K639+K681+K723+K765+K807+K849+K891+K933+K975+K1017+K1059+K1101+K1143+K1185+K1227+K1269+K1311+K1353+K1395+K1437+K1479+K1521+K1563+K1605+K1647+K1689+K1731+K1773+K1815+K1857+'[2]PRMV DRIVE'!K1689</f>
        <v>0</v>
      </c>
      <c r="L1899" s="129">
        <f>L9+L51+L93+L135+L177+L219+L261+L303+L345+L387+L429+L471+L513+L555+L597+L639+L681+L723+L765+L807+L849+L891+L933+L975+L1017+L1059+L1101+L1143+L1185+L1227+L1269+L1311+L1353+L1395+L1437+L1479+L1521+L1563+L1605+L1647+L1689+L1731+L1773+L1815+L1857+'[2]PRMV DRIVE'!L1689</f>
        <v>0</v>
      </c>
      <c r="M1899" s="129">
        <f>M9+M51+M93+M135+M177+M219+M261+M303+M345+M387+M429+M471+M513+M555+M597+M639+M681+M723+M765+M807+M849+M891+M933+M975+M1017+M1059+M1101+M1143+M1185+M1227+M1269+M1311+M1353+M1395+M1437+M1479+M1521+M1563+M1605+M1647+M1689+M1731+M1773+M1815+M1857+'[2]PRMV DRIVE'!M1689</f>
        <v>0</v>
      </c>
      <c r="N1899" s="129">
        <f>N9+N51+N93+N135+N177+N219+N261+N303+N345+N387+N429+N471+N513+N555+N597+N639+N681+N723+N765+N807+N849+N891+N933+N975+N1017+N1059+N1101+N1143+N1185+N1227+N1269+N1311+N1353+N1395+N1437+N1479+N1521+N1563+N1605+N1647+N1689+N1731+N1773+N1815+N1857+'[2]PRMV DRIVE'!N1689</f>
        <v>0</v>
      </c>
      <c r="O1899" s="130">
        <f>O9+O51+O93+O135+O177+O219+O261+O303+O345+O387+O429+O471+O513+O555+O597+O639+O681+O723+O765+O807+O849+O891+O933+O975+O1017+O1059+O1101+O1143+O1185+O1227+O1269+O1311+O1353+O1395+O1437+O1479+O1521+O1563+O1605+O1647+O1689+O1731+O1773+O1815+O1857+'[2]PRMV DRIVE'!O1689</f>
        <v>0</v>
      </c>
      <c r="P1899" s="131">
        <f>SUM(D1899:O1899)</f>
        <v>298597</v>
      </c>
      <c r="Q1899" s="124"/>
      <c r="R1899" s="132" t="s">
        <v>20</v>
      </c>
      <c r="S1899" s="123"/>
      <c r="T1899" s="23"/>
      <c r="U1899" s="23"/>
      <c r="V1899" t="str">
        <f>IF(U1899="","",IF(U1899="CA HT",SUMIF('[3]Correpondance  PREPA MARG'!A:A,'Prépa marge'!T1899,'[3]Correpondance  PREPA MARG'!CO:CO),""))</f>
        <v/>
      </c>
      <c r="W1899" t="str">
        <f t="shared" si="1058"/>
        <v/>
      </c>
      <c r="X1899" t="str">
        <f>IF(U1899="","",IF(AND(U1899="Marge ABACO (valeur)",X1893=""),SUMIF('[3]Correpondance  PREPA MARG'!A:A,'Prépa marge'!T1899,'[3]Correpondance  PREPA MARG'!DB:DB),""))</f>
        <v/>
      </c>
      <c r="Y1899" t="str">
        <f>IF(U1899="","",IF(U1899="Frais accessoires",SUMIF('[3]Correpondance  PREPA MARG'!A:A,'Prépa marge'!T1899,'[3]Correpondance  PREPA MARG'!AO:AO),""))</f>
        <v/>
      </c>
      <c r="Z1899" t="str">
        <f>IF(U1899="","",IF(U1899="Cotisation Centrale",SUMIF('[3]Correpondance  PREPA MARG'!A:A,'Prépa marge'!T1899,'[3]Correpondance  PREPA MARG'!BO:BO),""))</f>
        <v/>
      </c>
      <c r="AA1899" t="str">
        <f>IF(U1899="","",IF(U1899="CA HT REEL",SUMIF('[3]Correpondance  PREPA MARG'!A:A,'Prépa marge'!T1899,'[3]Correpondance  PREPA MARG'!AB:AB),""))</f>
        <v/>
      </c>
      <c r="AB1899" t="str">
        <f>IF(U1899="","",IF(U1899="CAMV REEL",SUMIF('[3]Correpondance  PREPA MARG'!A:A,'Prépa marge'!T1899,'[3]Correpondance  PREPA MARG'!BB:BB),""))</f>
        <v/>
      </c>
      <c r="AC1899" t="str">
        <f>IF(U1899="","",IF(U1899="démarque connue (valeur)",SUMIF('[3]Correpondance  PREPA MARG'!A:A,'Prépa marge'!T1899,'[3]Correpondance  PREPA MARG'!DO:DO),""))</f>
        <v/>
      </c>
      <c r="AD1899" s="2" t="str">
        <f t="shared" si="1062"/>
        <v/>
      </c>
      <c r="AF1899" t="s">
        <v>20</v>
      </c>
    </row>
    <row r="1900" spans="1:32" ht="15.75" thickBot="1">
      <c r="A1900" s="124"/>
      <c r="B1900" s="124"/>
      <c r="C1900" s="133" t="s">
        <v>46</v>
      </c>
      <c r="D1900" s="134">
        <f>D10+D52+D94+D136+D178+D220+D262+D304+D346+D388+D430+D472+D514+D556+D598+D640+D682+D724+D766+D808+D850+D892+D934+D976+D1018+D1060+D1102+D1144+D1186+D1228+D1270+D1312+D1354+D1396+D1438+D1480+D1522+D1564+D1606+D1648+D1690+D1732+D1774+D1816+D1858+'[2]PRMV DRIVE'!D1690</f>
        <v>219334</v>
      </c>
      <c r="E1900" s="135">
        <f>E10+E52+E94+E136+E178+E220+E262+E304+E346+E388+E430+E472+E514+E556+E598+E640+E682+E724+E766+E808+E850+E892+E934+E976+E1018+E1060+E1102+E1144+E1186+E1228+E1270+E1312+E1354+E1396+E1438+E1480+E1522+E1564+E1606+E1648+E1690+E1732+E1774+E1816+E1858+'[2]PRMV DRIVE'!E1690</f>
        <v>10607</v>
      </c>
      <c r="F1900" s="135">
        <f>F10+F52+F94+F136+F178+F220+F262+F304+F346+F388+F430+F472+F514+F556+F598+F640+F682+F724+F766+F808+F850+F892+F934+F976+F1018+F1060+F1102+F1144+F1186+F1228+F1270+F1312+F1354+F1396+F1438+F1480+F1522+F1564+F1606+F1648+F1690+F1732+F1774+F1816+F1858+'[2]PRMV DRIVE'!F1690</f>
        <v>0</v>
      </c>
      <c r="G1900" s="135">
        <f>G10+G52+G94+G136+G178+G220+G262+G304+G346+G388+G430+G472+G514+G556+G598+G640+G682+G724+G766+G808+G850+G892+G934+G976+G1018+G1060+G1102+G1144+G1186+G1228+G1270+G1312+G1354+G1396+G1438+G1480+G1522+G1564+G1606+G1648+G1690+G1732+G1774+G1816+G1858+'[2]PRMV DRIVE'!G1690</f>
        <v>0</v>
      </c>
      <c r="H1900" s="135">
        <f>H10+H52+H94+H136+H178+H220+H262+H304+H346+H388+H430+H472+H514+H556+H598+H640+H682+H724+H766+H808+H850+H892+H934+H976+H1018+H1060+H1102+H1144+H1186+H1228+H1270+H1312+H1354+H1396+H1438+H1480+H1522+H1564+H1606+H1648+H1690+H1732+H1774+H1816+H1858+'[2]PRMV DRIVE'!H1690</f>
        <v>0</v>
      </c>
      <c r="I1900" s="135">
        <f>I10+I52+I94+I136+I178+I220+I262+I304+I346+I388+I430+I472+I514+I556+I598+I640+I682+I724+I766+I808+I850+I892+I934+I976+I1018+I1060+I1102+I1144+I1186+I1228+I1270+I1312+I1354+I1396+I1438+I1480+I1522+I1564+I1606+I1648+I1690+I1732+I1774+I1816+I1858+'[2]PRMV DRIVE'!I1690</f>
        <v>0</v>
      </c>
      <c r="J1900" s="135">
        <f>J10+J52+J94+J136+J178+J220+J262+J304+J346+J388+J430+J472+J514+J556+J598+J640+J682+J724+J766+J808+J850+J892+J934+J976+J1018+J1060+J1102+J1144+J1186+J1228+J1270+J1312+J1354+J1396+J1438+J1480+J1522+J1564+J1606+J1648+J1690+J1732+J1774+J1816+J1858+'[2]PRMV DRIVE'!J1690</f>
        <v>0</v>
      </c>
      <c r="K1900" s="135">
        <f>K10+K52+K94+K136+K178+K220+K262+K304+K346+K388+K430+K472+K514+K556+K598+K640+K682+K724+K766+K808+K850+K892+K934+K976+K1018+K1060+K1102+K1144+K1186+K1228+K1270+K1312+K1354+K1396+K1438+K1480+K1522+K1564+K1606+K1648+K1690+K1732+K1774+K1816+K1858+'[2]PRMV DRIVE'!K1690</f>
        <v>0</v>
      </c>
      <c r="L1900" s="135">
        <f>L10+L52+L94+L136+L178+L220+L262+L304+L346+L388+L430+L472+L514+L556+L598+L640+L682+L724+L766+L808+L850+L892+L934+L976+L1018+L1060+L1102+L1144+L1186+L1228+L1270+L1312+L1354+L1396+L1438+L1480+L1522+L1564+L1606+L1648+L1690+L1732+L1774+L1816+L1858+'[2]PRMV DRIVE'!L1690</f>
        <v>0</v>
      </c>
      <c r="M1900" s="135">
        <f>M10+M52+M94+M136+M178+M220+M262+M304+M346+M388+M430+M472+M514+M556+M598+M640+M682+M724+M766+M808+M850+M892+M934+M976+M1018+M1060+M1102+M1144+M1186+M1228+M1270+M1312+M1354+M1396+M1438+M1480+M1522+M1564+M1606+M1648+M1690+M1732+M1774+M1816+M1858+'[2]PRMV DRIVE'!M1690</f>
        <v>0</v>
      </c>
      <c r="N1900" s="135">
        <f>N10+N52+N94+N136+N178+N220+N262+N304+N346+N388+N430+N472+N514+N556+N598+N640+N682+N724+N766+N808+N850+N892+N934+N976+N1018+N1060+N1102+N1144+N1186+N1228+N1270+N1312+N1354+N1396+N1438+N1480+N1522+N1564+N1606+N1648+N1690+N1732+N1774+N1816+N1858+'[2]PRMV DRIVE'!N1690</f>
        <v>0</v>
      </c>
      <c r="O1900" s="136">
        <f>O10+O52+O94+O136+O178+O220+O262+O304+O346+O388+O430+O472+O514+O556+O598+O640+O682+O724+O766+O808+O850+O892+O934+O976+O1018+O1060+O1102+O1144+O1186+O1228+O1270+O1312+O1354+O1396+O1438+O1480+O1522+O1564+O1606+O1648+O1690+O1732+O1774+O1816+O1858+'[2]PRMV DRIVE'!O1690</f>
        <v>0</v>
      </c>
      <c r="P1900" s="137">
        <f>SUM(D1900:O1900)</f>
        <v>229941</v>
      </c>
      <c r="Q1900" s="124"/>
      <c r="R1900" s="138" t="s">
        <v>20</v>
      </c>
      <c r="S1900" s="123"/>
      <c r="T1900" s="23"/>
      <c r="U1900" s="23"/>
      <c r="V1900" t="str">
        <f>IF(U1900="","",IF(U1900="CA HT",SUMIF('[3]Correpondance  PREPA MARG'!A:A,'Prépa marge'!T1900,'[3]Correpondance  PREPA MARG'!CO:CO),""))</f>
        <v/>
      </c>
      <c r="W1900" t="str">
        <f t="shared" si="1058"/>
        <v/>
      </c>
      <c r="X1900" t="str">
        <f>IF(U1900="","",IF(AND(U1900="Marge ABACO (valeur)",X1894=""),SUMIF('[3]Correpondance  PREPA MARG'!A:A,'Prépa marge'!T1900,'[3]Correpondance  PREPA MARG'!DB:DB),""))</f>
        <v/>
      </c>
      <c r="Y1900" t="str">
        <f>IF(U1900="","",IF(U1900="Frais accessoires",SUMIF('[3]Correpondance  PREPA MARG'!A:A,'Prépa marge'!T1900,'[3]Correpondance  PREPA MARG'!AO:AO),""))</f>
        <v/>
      </c>
      <c r="Z1900" t="str">
        <f>IF(U1900="","",IF(U1900="Cotisation Centrale",SUMIF('[3]Correpondance  PREPA MARG'!A:A,'Prépa marge'!T1900,'[3]Correpondance  PREPA MARG'!BO:BO),""))</f>
        <v/>
      </c>
      <c r="AA1900" t="str">
        <f>IF(U1900="","",IF(U1900="CA HT REEL",SUMIF('[3]Correpondance  PREPA MARG'!A:A,'Prépa marge'!T1900,'[3]Correpondance  PREPA MARG'!AB:AB),""))</f>
        <v/>
      </c>
      <c r="AB1900" t="str">
        <f>IF(U1900="","",IF(U1900="CAMV REEL",SUMIF('[3]Correpondance  PREPA MARG'!A:A,'Prépa marge'!T1900,'[3]Correpondance  PREPA MARG'!BB:BB),""))</f>
        <v/>
      </c>
      <c r="AC1900" t="str">
        <f>IF(U1900="","",IF(U1900="démarque connue (valeur)",SUMIF('[3]Correpondance  PREPA MARG'!A:A,'Prépa marge'!T1900,'[3]Correpondance  PREPA MARG'!DO:DO),""))</f>
        <v/>
      </c>
      <c r="AD1900" s="2" t="str">
        <f t="shared" si="1062"/>
        <v/>
      </c>
      <c r="AF1900" t="s">
        <v>20</v>
      </c>
    </row>
    <row r="1901" spans="1:32">
      <c r="A1901" s="124"/>
      <c r="B1901" s="124"/>
      <c r="C1901" s="139" t="s">
        <v>47</v>
      </c>
      <c r="D1901" s="140">
        <f>D1899-D1900</f>
        <v>63882</v>
      </c>
      <c r="E1901" s="140">
        <f t="shared" ref="E1901:O1901" si="1080">E1899-E1900</f>
        <v>4774</v>
      </c>
      <c r="F1901" s="140">
        <f t="shared" si="1080"/>
        <v>0</v>
      </c>
      <c r="G1901" s="140">
        <f t="shared" si="1080"/>
        <v>0</v>
      </c>
      <c r="H1901" s="140">
        <f t="shared" si="1080"/>
        <v>0</v>
      </c>
      <c r="I1901" s="140">
        <f t="shared" si="1080"/>
        <v>0</v>
      </c>
      <c r="J1901" s="140">
        <f t="shared" si="1080"/>
        <v>0</v>
      </c>
      <c r="K1901" s="140">
        <f t="shared" si="1080"/>
        <v>0</v>
      </c>
      <c r="L1901" s="140">
        <f t="shared" si="1080"/>
        <v>0</v>
      </c>
      <c r="M1901" s="140">
        <f>M1899-M1900</f>
        <v>0</v>
      </c>
      <c r="N1901" s="140">
        <f t="shared" si="1080"/>
        <v>0</v>
      </c>
      <c r="O1901" s="140">
        <f t="shared" si="1080"/>
        <v>0</v>
      </c>
      <c r="P1901" s="141">
        <f>P1899-P1900</f>
        <v>68656</v>
      </c>
      <c r="Q1901" s="124"/>
      <c r="R1901" s="142" t="s">
        <v>20</v>
      </c>
      <c r="S1901" s="123"/>
      <c r="T1901" s="23"/>
      <c r="U1901" s="23"/>
      <c r="V1901" t="str">
        <f>IF(U1901="","",IF(U1901="CA HT",SUMIF('[3]Correpondance  PREPA MARG'!A:A,'Prépa marge'!T1901,'[3]Correpondance  PREPA MARG'!CO:CO),""))</f>
        <v/>
      </c>
      <c r="W1901" t="str">
        <f t="shared" si="1058"/>
        <v/>
      </c>
      <c r="X1901" t="str">
        <f>IF(U1901="","",IF(AND(U1901="Marge ABACO (valeur)",X1895=""),SUMIF('[3]Correpondance  PREPA MARG'!A:A,'Prépa marge'!T1901,'[3]Correpondance  PREPA MARG'!DB:DB),""))</f>
        <v/>
      </c>
      <c r="Y1901" t="str">
        <f>IF(U1901="","",IF(U1901="Frais accessoires",SUMIF('[3]Correpondance  PREPA MARG'!A:A,'Prépa marge'!T1901,'[3]Correpondance  PREPA MARG'!AO:AO),""))</f>
        <v/>
      </c>
      <c r="Z1901" t="str">
        <f>IF(U1901="","",IF(U1901="Cotisation Centrale",SUMIF('[3]Correpondance  PREPA MARG'!A:A,'Prépa marge'!T1901,'[3]Correpondance  PREPA MARG'!BO:BO),""))</f>
        <v/>
      </c>
      <c r="AA1901" t="str">
        <f>IF(U1901="","",IF(U1901="CA HT REEL",SUMIF('[3]Correpondance  PREPA MARG'!A:A,'Prépa marge'!T1901,'[3]Correpondance  PREPA MARG'!AB:AB),""))</f>
        <v/>
      </c>
      <c r="AB1901" t="str">
        <f>IF(U1901="","",IF(U1901="CAMV REEL",SUMIF('[3]Correpondance  PREPA MARG'!A:A,'Prépa marge'!T1901,'[3]Correpondance  PREPA MARG'!BB:BB),""))</f>
        <v/>
      </c>
      <c r="AC1901" t="str">
        <f>IF(U1901="","",IF(U1901="démarque connue (valeur)",SUMIF('[3]Correpondance  PREPA MARG'!A:A,'Prépa marge'!T1901,'[3]Correpondance  PREPA MARG'!DO:DO),""))</f>
        <v/>
      </c>
      <c r="AD1901" s="2" t="str">
        <f t="shared" si="1062"/>
        <v/>
      </c>
      <c r="AF1901" t="s">
        <v>20</v>
      </c>
    </row>
    <row r="1902" spans="1:32">
      <c r="A1902" s="124"/>
      <c r="B1902" s="124"/>
      <c r="C1902" s="143" t="s">
        <v>48</v>
      </c>
      <c r="D1902" s="144">
        <f>IF(D1899=0,0,D1901/D1899)</f>
        <v>0.2255592904355686</v>
      </c>
      <c r="E1902" s="144">
        <f t="shared" ref="E1902:O1902" si="1081">IF(E1899=0,0,E1901/E1899)</f>
        <v>0.31038293999089789</v>
      </c>
      <c r="F1902" s="144">
        <f t="shared" si="1081"/>
        <v>0</v>
      </c>
      <c r="G1902" s="144">
        <f t="shared" si="1081"/>
        <v>0</v>
      </c>
      <c r="H1902" s="144">
        <f t="shared" si="1081"/>
        <v>0</v>
      </c>
      <c r="I1902" s="144">
        <f t="shared" si="1081"/>
        <v>0</v>
      </c>
      <c r="J1902" s="144">
        <f t="shared" si="1081"/>
        <v>0</v>
      </c>
      <c r="K1902" s="144">
        <f t="shared" si="1081"/>
        <v>0</v>
      </c>
      <c r="L1902" s="144">
        <f t="shared" si="1081"/>
        <v>0</v>
      </c>
      <c r="M1902" s="144">
        <f>IF(M1899=0,0,M1901/M1899)</f>
        <v>0</v>
      </c>
      <c r="N1902" s="144">
        <f t="shared" si="1081"/>
        <v>0</v>
      </c>
      <c r="O1902" s="144">
        <f t="shared" si="1081"/>
        <v>0</v>
      </c>
      <c r="P1902" s="144">
        <f>IF(P1899=0,0,P1901/P1899)</f>
        <v>0.22992863290655968</v>
      </c>
      <c r="Q1902" s="124"/>
      <c r="R1902" s="145" t="s">
        <v>20</v>
      </c>
      <c r="S1902" s="123"/>
      <c r="T1902" s="23"/>
      <c r="U1902" s="23"/>
      <c r="V1902" t="str">
        <f>IF(U1902="","",IF(U1902="CA HT",SUMIF('[3]Correpondance  PREPA MARG'!A:A,'Prépa marge'!T1902,'[3]Correpondance  PREPA MARG'!CO:CO),""))</f>
        <v/>
      </c>
      <c r="W1902" t="str">
        <f t="shared" si="1058"/>
        <v/>
      </c>
      <c r="X1902" t="str">
        <f>IF(U1902="","",IF(AND(U1902="Marge ABACO (valeur)",X1896=""),SUMIF('[3]Correpondance  PREPA MARG'!A:A,'Prépa marge'!T1902,'[3]Correpondance  PREPA MARG'!DB:DB),""))</f>
        <v/>
      </c>
      <c r="Y1902" t="str">
        <f>IF(U1902="","",IF(U1902="Frais accessoires",SUMIF('[3]Correpondance  PREPA MARG'!A:A,'Prépa marge'!T1902,'[3]Correpondance  PREPA MARG'!AO:AO),""))</f>
        <v/>
      </c>
      <c r="Z1902" t="str">
        <f>IF(U1902="","",IF(U1902="Cotisation Centrale",SUMIF('[3]Correpondance  PREPA MARG'!A:A,'Prépa marge'!T1902,'[3]Correpondance  PREPA MARG'!BO:BO),""))</f>
        <v/>
      </c>
      <c r="AA1902" t="str">
        <f>IF(U1902="","",IF(U1902="CA HT REEL",SUMIF('[3]Correpondance  PREPA MARG'!A:A,'Prépa marge'!T1902,'[3]Correpondance  PREPA MARG'!AB:AB),""))</f>
        <v/>
      </c>
      <c r="AB1902" t="str">
        <f>IF(U1902="","",IF(U1902="CAMV REEL",SUMIF('[3]Correpondance  PREPA MARG'!A:A,'Prépa marge'!T1902,'[3]Correpondance  PREPA MARG'!BB:BB),""))</f>
        <v/>
      </c>
      <c r="AC1902" t="str">
        <f>IF(U1902="","",IF(U1902="démarque connue (valeur)",SUMIF('[3]Correpondance  PREPA MARG'!A:A,'Prépa marge'!T1902,'[3]Correpondance  PREPA MARG'!DO:DO),""))</f>
        <v/>
      </c>
      <c r="AD1902" s="2" t="str">
        <f t="shared" si="1062"/>
        <v/>
      </c>
      <c r="AF1902" t="s">
        <v>20</v>
      </c>
    </row>
    <row r="1903" spans="1:32">
      <c r="A1903" s="124"/>
      <c r="B1903" s="124"/>
      <c r="C1903" s="146" t="s">
        <v>3</v>
      </c>
      <c r="D1903" s="147">
        <f>D13+D55+D97+D139+D181+D223+D265+D307+D349+D391+D433+D475+D517+D559+D601+D643+D685+D727+D769+D811+D853+D895+D937+D979+D1021+D1063+D1105+D1147+D1189+D1231+D1273+D1315+D1357+D1399+D1441+D1483+D1525+D1567+D1609+D1651+D1693+D1735+D1777+D1819+D1861+'[2]PRMV DRIVE'!D1693</f>
        <v>25.75</v>
      </c>
      <c r="E1903" s="148">
        <f>E13+E55+E97+E139+E181+E223+E265+E307+E349+E391+E433+E475+E517+E559+E601+E643+E685+E727+E769+E811+E853+E895+E937+E979+E1021+E1063+E1105+E1147+E1189+E1231+E1273+E1315+E1357+E1399+E1441+E1483+E1525+E1567+E1609+E1651+E1693+E1735+E1777+E1819+E1861+'[2]PRMV DRIVE'!E1693</f>
        <v>0</v>
      </c>
      <c r="F1903" s="148">
        <f>F13+F55+F97+F139+F181+F223+F265+F307+F349+F391+F433+F475+F517+F559+F601+F643+F685+F727+F769+F811+F853+F895+F937+F979+F1021+F1063+F1105+F1147+F1189+F1231+F1273+F1315+F1357+F1399+F1441+F1483+F1525+F1567+F1609+F1651+F1693+F1735+F1777+F1819+F1861+'[2]PRMV DRIVE'!F1693</f>
        <v>0</v>
      </c>
      <c r="G1903" s="148">
        <f>G13+G55+G97+G139+G181+G223+G265+G307+G349+G391+G433+G475+G517+G559+G601+G643+G685+G727+G769+G811+G853+G895+G937+G979+G1021+G1063+G1105+G1147+G1189+G1231+G1273+G1315+G1357+G1399+G1441+G1483+G1525+G1567+G1609+G1651+G1693+G1735+G1777+G1819+G1861+'[2]PRMV DRIVE'!G1693</f>
        <v>0</v>
      </c>
      <c r="H1903" s="148">
        <f>H13+H55+H97+H139+H181+H223+H265+H307+H349+H391+H433+H475+H517+H559+H601+H643+H685+H727+H769+H811+H853+H895+H937+H979+H1021+H1063+H1105+H1147+H1189+H1231+H1273+H1315+H1357+H1399+H1441+H1483+H1525+H1567+H1609+H1651+H1693+H1735+H1777+H1819+H1861+'[2]PRMV DRIVE'!H1693</f>
        <v>0</v>
      </c>
      <c r="I1903" s="149">
        <f>I13+I55+I97+I139+I181+I223+I265+I307+I349+I391+I433+I475+I517+I559+I601+I643+I685+I727+I769+I811+I853+I895+I937+I979+I1021+I1063+I1105+I1147+I1189+I1231+I1273+I1315+I1357+I1399+I1441+I1483+I1525+I1567+I1609+I1651+I1693+I1735+I1777+I1819+I1861+'[2]PRMV DRIVE'!I1693</f>
        <v>0</v>
      </c>
      <c r="J1903" s="149">
        <f>J13+J55+J97+J139+J181+J223+J265+J307+J349+J391+J433+J475+J517+J559+J601+J643+J685+J727+J769+J811+J853+J895+J937+J979+J1021+J1063+J1105+J1147+J1189+J1231+J1273+J1315+J1357+J1399+J1441+J1483+J1525+J1567+J1609+J1651+J1693+J1735+J1777+J1819+J1861+'[2]PRMV DRIVE'!J1693</f>
        <v>0</v>
      </c>
      <c r="K1903" s="148">
        <f>K13+K55+K97+K139+K181+K223+K265+K307+K349+K391+K433+K475+K517+K559+K601+K643+K685+K727+K769+K811+K853+K895+K937+K979+K1021+K1063+K1105+K1147+K1189+K1231+K1273+K1315+K1357+K1399+K1441+K1483+K1525+K1567+K1609+K1651+K1693+K1735+K1777+K1819+K1861+'[2]PRMV DRIVE'!K1693</f>
        <v>0</v>
      </c>
      <c r="L1903" s="148">
        <f>L13+L55+L97+L139+L181+L223+L265+L307+L349+L391+L433+L475+L517+L559+L601+L643+L685+L727+L769+L811+L853+L895+L937+L979+L1021+L1063+L1105+L1147+L1189+L1231+L1273+L1315+L1357+L1399+L1441+L1483+L1525+L1567+L1609+L1651+L1693+L1735+L1777+L1819+L1861+'[2]PRMV DRIVE'!L1693</f>
        <v>0</v>
      </c>
      <c r="M1903" s="148">
        <f>M13+M55+M97+M139+M181+M223+M265+M307+M349+M391+M433+M475+M517+M559+M601+M643+M685+M727+M769+M811+M853+M895+M937+M979+M1021+M1063+M1105+M1147+M1189+M1231+M1273+M1315+M1357+M1399+M1441+M1483+M1525+M1567+M1609+M1651+M1693+M1735+M1777+M1819+M1861+'[2]PRMV DRIVE'!M1693</f>
        <v>0</v>
      </c>
      <c r="N1903" s="148">
        <f>N13+N55+N97+N139+N181+N223+N265+N307+N349+N391+N433+N475+N517+N559+N601+N643+N685+N727+N769+N811+N853+N895+N937+N979+N1021+N1063+N1105+N1147+N1189+N1231+N1273+N1315+N1357+N1399+N1441+N1483+N1525+N1567+N1609+N1651+N1693+N1735+N1777+N1819+N1861+'[2]PRMV DRIVE'!N1693</f>
        <v>0</v>
      </c>
      <c r="O1903" s="150">
        <f>O13+O55+O97+O139+O181+O223+O265+O307+O349+O391+O433+O475+O517+O559+O601+O643+O685+O727+O769+O811+O853+O895+O937+O979+O1021+O1063+O1105+O1147+O1189+O1231+O1273+O1315+O1357+O1399+O1441+O1483+O1525+O1567+O1609+O1651+O1693+O1735+O1777+O1819+O1861+'[2]PRMV DRIVE'!O1693</f>
        <v>0</v>
      </c>
      <c r="P1903" s="151">
        <f>SUM(D1903:O1903)</f>
        <v>25.75</v>
      </c>
      <c r="Q1903" s="124"/>
      <c r="R1903" s="152" t="s">
        <v>20</v>
      </c>
      <c r="S1903" s="123"/>
      <c r="T1903" s="23"/>
      <c r="U1903" s="23"/>
      <c r="V1903" t="str">
        <f>IF(U1903="","",IF(U1903="CA HT",SUMIF('[3]Correpondance  PREPA MARG'!A:A,'Prépa marge'!T1903,'[3]Correpondance  PREPA MARG'!CO:CO),""))</f>
        <v/>
      </c>
      <c r="W1903" t="str">
        <f t="shared" si="1058"/>
        <v/>
      </c>
      <c r="X1903" t="str">
        <f>IF(U1903="","",IF(AND(U1903="Marge ABACO (valeur)",X1897=""),SUMIF('[3]Correpondance  PREPA MARG'!A:A,'Prépa marge'!T1903,'[3]Correpondance  PREPA MARG'!DB:DB),""))</f>
        <v/>
      </c>
      <c r="Y1903" t="str">
        <f>IF(U1903="","",IF(U1903="Frais accessoires",SUMIF('[3]Correpondance  PREPA MARG'!A:A,'Prépa marge'!T1903,'[3]Correpondance  PREPA MARG'!AO:AO),""))</f>
        <v/>
      </c>
      <c r="Z1903" t="str">
        <f>IF(U1903="","",IF(U1903="Cotisation Centrale",SUMIF('[3]Correpondance  PREPA MARG'!A:A,'Prépa marge'!T1903,'[3]Correpondance  PREPA MARG'!BO:BO),""))</f>
        <v/>
      </c>
      <c r="AA1903" t="str">
        <f>IF(U1903="","",IF(U1903="CA HT REEL",SUMIF('[3]Correpondance  PREPA MARG'!A:A,'Prépa marge'!T1903,'[3]Correpondance  PREPA MARG'!AB:AB),""))</f>
        <v/>
      </c>
      <c r="AB1903" t="str">
        <f>IF(U1903="","",IF(U1903="CAMV REEL",SUMIF('[3]Correpondance  PREPA MARG'!A:A,'Prépa marge'!T1903,'[3]Correpondance  PREPA MARG'!BB:BB),""))</f>
        <v/>
      </c>
      <c r="AF1903" t="s">
        <v>20</v>
      </c>
    </row>
    <row r="1904" spans="1:32" ht="15.75" thickBot="1">
      <c r="A1904" s="124"/>
      <c r="B1904" s="124"/>
      <c r="C1904" s="153" t="s">
        <v>4</v>
      </c>
      <c r="D1904" s="134">
        <f>D14+D56+D98+D140+D182+D224+D266+D308+D350+D392+D434+D476+D518+D560+D602+D644+D686+D728+D770+D812+D854+D896+D938+D980+D1022+D1064+D1106+D1148+D1190+D1232+D1274+D1316+D1358+D1400+D1442+D1484+D1526+D1568+D1610+D1652+D1694+D1736+D1778+D1820+D1862+'[2]PRMV DRIVE'!D1694</f>
        <v>10449.31</v>
      </c>
      <c r="E1904" s="135">
        <f>E14+E56+E98+E140+E182+E224+E266+E308+E350+E392+E434+E476+E518+E560+E602+E644+E686+E728+E770+E812+E854+E896+E938+E980+E1022+E1064+E1106+E1148+E1190+E1232+E1274+E1316+E1358+E1400+E1442+E1484+E1526+E1568+E1610+E1652+E1694+E1736+E1778+E1820+E1862+'[2]PRMV DRIVE'!E1694</f>
        <v>431</v>
      </c>
      <c r="F1904" s="135">
        <f>F14+F56+F98+F140+F182+F224+F266+F308+F350+F392+F434+F476+F518+F560+F602+F644+F686+F728+F770+F812+F854+F896+F938+F980+F1022+F1064+F1106+F1148+F1190+F1232+F1274+F1316+F1358+F1400+F1442+F1484+F1526+F1568+F1610+F1652+F1694+F1736+F1778+F1820+F1862+'[2]PRMV DRIVE'!F1694</f>
        <v>0</v>
      </c>
      <c r="G1904" s="135">
        <f>G14+G56+G98+G140+G182+G224+G266+G308+G350+G392+G434+G476+G518+G560+G602+G644+G686+G728+G770+G812+G854+G896+G938+G980+G1022+G1064+G1106+G1148+G1190+G1232+G1274+G1316+G1358+G1400+G1442+G1484+G1526+G1568+G1610+G1652+G1694+G1736+G1778+G1820+G1862+'[2]PRMV DRIVE'!G1694</f>
        <v>0</v>
      </c>
      <c r="H1904" s="135">
        <f>H14+H56+H98+H140+H182+H224+H266+H308+H350+H392+H434+H476+H518+H560+H602+H644+H686+H728+H770+H812+H854+H896+H938+H980+H1022+H1064+H1106+H1148+H1190+H1232+H1274+H1316+H1358+H1400+H1442+H1484+H1526+H1568+H1610+H1652+H1694+H1736+H1778+H1820+H1862+'[2]PRMV DRIVE'!H1694</f>
        <v>0</v>
      </c>
      <c r="I1904" s="135">
        <f>I14+I56+I98+I140+I182+I224+I266+I308+I350+I392+I434+I476+I518+I560+I602+I644+I686+I728+I770+I812+I854+I896+I938+I980+I1022+I1064+I1106+I1148+I1190+I1232+I1274+I1316+I1358+I1400+I1442+I1484+I1526+I1568+I1610+I1652+I1694+I1736+I1778+I1820+I1862+'[2]PRMV DRIVE'!I1694</f>
        <v>0</v>
      </c>
      <c r="J1904" s="135">
        <f>J14+J56+J98+J140+J182+J224+J266+J308+J350+J392+J434+J476+J518+J560+J602+J644+J686+J728+J770+J812+J854+J896+J938+J980+J1022+J1064+J1106+J1148+J1190+J1232+J1274+J1316+J1358+J1400+J1442+J1484+J1526+J1568+J1610+J1652+J1694+J1736+J1778+J1820+J1862+'[2]PRMV DRIVE'!J1694</f>
        <v>0</v>
      </c>
      <c r="K1904" s="135">
        <f>K14+K56+K98+K140+K182+K224+K266+K308+K350+K392+K434+K476+K518+K560+K602+K644+K686+K728+K770+K812+K854+K896+K938+K980+K1022+K1064+K1106+K1148+K1190+K1232+K1274+K1316+K1358+K1400+K1442+K1484+K1526+K1568+K1610+K1652+K1694+K1736+K1778+K1820+K1862+'[2]PRMV DRIVE'!K1694</f>
        <v>0</v>
      </c>
      <c r="L1904" s="135">
        <f>L14+L56+L98+L140+L182+L224+L266+L308+L350+L392+L434+L476+L518+L560+L602+L644+L686+L728+L770+L812+L854+L896+L938+L980+L1022+L1064+L1106+L1148+L1190+L1232+L1274+L1316+L1358+L1400+L1442+L1484+L1526+L1568+L1610+L1652+L1694+L1736+L1778+L1820+L1862+'[2]PRMV DRIVE'!L1694</f>
        <v>0</v>
      </c>
      <c r="M1904" s="135">
        <f>M14+M56+M98+M140+M182+M224+M266+M308+M350+M392+M434+M476+M518+M560+M602+M644+M686+M728+M770+M812+M854+M896+M938+M980+M1022+M1064+M1106+M1148+M1190+M1232+M1274+M1316+M1358+M1400+M1442+M1484+M1526+M1568+M1610+M1652+M1694+M1736+M1778+M1820+M1862+'[2]PRMV DRIVE'!M1694</f>
        <v>0</v>
      </c>
      <c r="N1904" s="135">
        <f>N14+N56+N98+N140+N182+N224+N266+N308+N350+N392+N434+N476+N518+N560+N602+N644+N686+N728+N770+N812+N854+N896+N938+N980+N1022+N1064+N1106+N1148+N1190+N1232+N1274+N1316+N1358+N1400+N1442+N1484+N1526+N1568+N1610+N1652+N1694+N1736+N1778+N1820+N1862+'[2]PRMV DRIVE'!N1694</f>
        <v>0</v>
      </c>
      <c r="O1904" s="136">
        <f>O14+O56+O98+O140+O182+O224+O266+O308+O350+O392+O434+O476+O518+O560+O602+O644+O686+O728+O770+O812+O854+O896+O938+O980+O1022+O1064+O1106+O1148+O1190+O1232+O1274+O1316+O1358+O1400+O1442+O1484+O1526+O1568+O1610+O1652+O1694+O1736+O1778+O1820+O1862+'[2]PRMV DRIVE'!O1694</f>
        <v>0</v>
      </c>
      <c r="P1904" s="151">
        <f>SUM(D1904:O1904)</f>
        <v>10880.31</v>
      </c>
      <c r="Q1904" s="124"/>
      <c r="R1904" s="152" t="s">
        <v>20</v>
      </c>
      <c r="S1904" s="123"/>
      <c r="T1904" s="23"/>
      <c r="U1904" s="23"/>
      <c r="V1904" t="str">
        <f>IF(U1904="","",IF(U1904="CA HT",SUMIF('[3]Correpondance  PREPA MARG'!A:A,'Prépa marge'!T1904,'[3]Correpondance  PREPA MARG'!CO:CO),""))</f>
        <v/>
      </c>
      <c r="W1904" t="str">
        <f t="shared" si="1058"/>
        <v/>
      </c>
      <c r="X1904" t="str">
        <f>IF(U1904="","",IF(AND(U1904="Marge ABACO (valeur)",X1898=""),SUMIF('[3]Correpondance  PREPA MARG'!A:A,'Prépa marge'!T1904,'[3]Correpondance  PREPA MARG'!DB:DB),""))</f>
        <v/>
      </c>
      <c r="Y1904" t="str">
        <f>IF(U1904="","",IF(U1904="Frais accessoires",SUMIF('[3]Correpondance  PREPA MARG'!A:A,'Prépa marge'!T1904,'[3]Correpondance  PREPA MARG'!AO:AO),""))</f>
        <v/>
      </c>
      <c r="Z1904" t="str">
        <f>IF(U1904="","",IF(U1904="Cotisation Centrale",SUMIF('[3]Correpondance  PREPA MARG'!A:A,'Prépa marge'!T1904,'[3]Correpondance  PREPA MARG'!BO:BO),""))</f>
        <v/>
      </c>
      <c r="AA1904" t="str">
        <f>IF(U1904="","",IF(U1904="CA HT REEL",SUMIF('[3]Correpondance  PREPA MARG'!A:A,'Prépa marge'!T1904,'[3]Correpondance  PREPA MARG'!AB:AB),""))</f>
        <v/>
      </c>
      <c r="AB1904" t="str">
        <f>IF(U1904="","",IF(U1904="CAMV REEL",SUMIF('[3]Correpondance  PREPA MARG'!A:A,'Prépa marge'!T1904,'[3]Correpondance  PREPA MARG'!BB:BB),""))</f>
        <v/>
      </c>
      <c r="AF1904" t="s">
        <v>20</v>
      </c>
    </row>
    <row r="1905" spans="1:32">
      <c r="A1905" s="124"/>
      <c r="B1905" s="124"/>
      <c r="C1905" s="154" t="s">
        <v>22</v>
      </c>
      <c r="D1905" s="155">
        <f t="shared" ref="D1905:P1905" si="1082">IF(D1911&lt;&gt;0,(D1903+D1904)/D1911,0)</f>
        <v>3.698879134811172E-2</v>
      </c>
      <c r="E1905" s="155">
        <f t="shared" si="1082"/>
        <v>6.8088467614533965E-2</v>
      </c>
      <c r="F1905" s="155">
        <f t="shared" si="1082"/>
        <v>0</v>
      </c>
      <c r="G1905" s="155">
        <f t="shared" si="1082"/>
        <v>0</v>
      </c>
      <c r="H1905" s="155">
        <f t="shared" si="1082"/>
        <v>0</v>
      </c>
      <c r="I1905" s="155">
        <f t="shared" si="1082"/>
        <v>0</v>
      </c>
      <c r="J1905" s="155">
        <f t="shared" si="1082"/>
        <v>0</v>
      </c>
      <c r="K1905" s="155">
        <f t="shared" si="1082"/>
        <v>0</v>
      </c>
      <c r="L1905" s="155">
        <f t="shared" si="1082"/>
        <v>0</v>
      </c>
      <c r="M1905" s="155">
        <f>IF(M1911&lt;&gt;0,(M1903+M1904)/M1911,0)</f>
        <v>0</v>
      </c>
      <c r="N1905" s="155">
        <f t="shared" si="1082"/>
        <v>0</v>
      </c>
      <c r="O1905" s="155">
        <f t="shared" si="1082"/>
        <v>0</v>
      </c>
      <c r="P1905" s="156">
        <f t="shared" si="1082"/>
        <v>3.7668734693922658E-2</v>
      </c>
      <c r="Q1905" s="124"/>
      <c r="R1905" s="157" t="s">
        <v>20</v>
      </c>
      <c r="S1905" s="157"/>
      <c r="T1905" s="23"/>
      <c r="U1905" s="23"/>
      <c r="V1905" t="str">
        <f>IF(U1905="","",IF(U1905="CA HT",SUMIF('[3]Correpondance  PREPA MARG'!A:A,'Prépa marge'!T1905,'[3]Correpondance  PREPA MARG'!CO:CO),""))</f>
        <v/>
      </c>
      <c r="W1905" t="str">
        <f t="shared" si="1058"/>
        <v/>
      </c>
      <c r="X1905" t="str">
        <f>IF(U1905="","",IF(AND(U1905="Marge ABACO (valeur)",X1899=""),SUMIF('[3]Correpondance  PREPA MARG'!A:A,'Prépa marge'!T1905,'[3]Correpondance  PREPA MARG'!DB:DB),""))</f>
        <v/>
      </c>
      <c r="Y1905" t="str">
        <f>IF(U1905="","",IF(U1905="Frais accessoires",SUMIF('[3]Correpondance  PREPA MARG'!A:A,'Prépa marge'!T1905,'[3]Correpondance  PREPA MARG'!AO:AO),""))</f>
        <v/>
      </c>
      <c r="Z1905" t="str">
        <f>IF(U1905="","",IF(U1905="Cotisation Centrale",SUMIF('[3]Correpondance  PREPA MARG'!A:A,'Prépa marge'!T1905,'[3]Correpondance  PREPA MARG'!BO:BO),""))</f>
        <v/>
      </c>
      <c r="AA1905" t="str">
        <f>IF(U1905="","",IF(U1905="CA HT REEL",SUMIF('[3]Correpondance  PREPA MARG'!A:A,'Prépa marge'!T1905,'[3]Correpondance  PREPA MARG'!AB:AB),""))</f>
        <v/>
      </c>
      <c r="AB1905" t="str">
        <f>IF(U1905="","",IF(U1905="CAMV REEL",SUMIF('[3]Correpondance  PREPA MARG'!A:A,'Prépa marge'!T1905,'[3]Correpondance  PREPA MARG'!BB:BB),""))</f>
        <v/>
      </c>
      <c r="AF1905" t="s">
        <v>20</v>
      </c>
    </row>
    <row r="1906" spans="1:32">
      <c r="A1906" s="124"/>
      <c r="B1906" s="124"/>
      <c r="C1906" s="158" t="s">
        <v>49</v>
      </c>
      <c r="D1906" s="159">
        <f t="shared" ref="D1906:O1906" si="1083">D1900+D1903+D1904</f>
        <v>229809.06</v>
      </c>
      <c r="E1906" s="159">
        <f t="shared" si="1083"/>
        <v>11038</v>
      </c>
      <c r="F1906" s="159">
        <f t="shared" si="1083"/>
        <v>0</v>
      </c>
      <c r="G1906" s="159">
        <f t="shared" si="1083"/>
        <v>0</v>
      </c>
      <c r="H1906" s="159">
        <f t="shared" si="1083"/>
        <v>0</v>
      </c>
      <c r="I1906" s="159">
        <f t="shared" si="1083"/>
        <v>0</v>
      </c>
      <c r="J1906" s="159">
        <f t="shared" si="1083"/>
        <v>0</v>
      </c>
      <c r="K1906" s="159">
        <f t="shared" si="1083"/>
        <v>0</v>
      </c>
      <c r="L1906" s="159">
        <f t="shared" si="1083"/>
        <v>0</v>
      </c>
      <c r="M1906" s="159">
        <f>M1900+M1903+M1904</f>
        <v>0</v>
      </c>
      <c r="N1906" s="159">
        <f t="shared" si="1083"/>
        <v>0</v>
      </c>
      <c r="O1906" s="159">
        <f t="shared" si="1083"/>
        <v>0</v>
      </c>
      <c r="P1906" s="160">
        <f>SUM(D1906:O1906)</f>
        <v>240847.06</v>
      </c>
      <c r="Q1906" s="124"/>
      <c r="R1906" s="161" t="s">
        <v>20</v>
      </c>
      <c r="S1906" s="161"/>
      <c r="T1906" s="23"/>
      <c r="U1906" s="23"/>
      <c r="V1906" t="str">
        <f>IF(U1906="","",IF(U1906="CA HT",SUMIF('[3]Correpondance  PREPA MARG'!A:A,'Prépa marge'!T1906,'[3]Correpondance  PREPA MARG'!CO:CO),""))</f>
        <v/>
      </c>
      <c r="W1906" t="str">
        <f t="shared" si="1058"/>
        <v/>
      </c>
      <c r="X1906" t="str">
        <f>IF(U1906="","",IF(AND(U1906="Marge ABACO (valeur)",X1900=""),SUMIF('[3]Correpondance  PREPA MARG'!A:A,'Prépa marge'!T1906,'[3]Correpondance  PREPA MARG'!DB:DB),""))</f>
        <v/>
      </c>
      <c r="Y1906" t="str">
        <f>IF(U1906="","",IF(U1906="Frais accessoires",SUMIF('[3]Correpondance  PREPA MARG'!A:A,'Prépa marge'!T1906,'[3]Correpondance  PREPA MARG'!AO:AO),""))</f>
        <v/>
      </c>
      <c r="Z1906" t="str">
        <f>IF(U1906="","",IF(U1906="Cotisation Centrale",SUMIF('[3]Correpondance  PREPA MARG'!A:A,'Prépa marge'!T1906,'[3]Correpondance  PREPA MARG'!BO:BO),""))</f>
        <v/>
      </c>
      <c r="AA1906" t="str">
        <f>IF(U1906="","",IF(U1906="CA HT REEL",SUMIF('[3]Correpondance  PREPA MARG'!A:A,'Prépa marge'!T1906,'[3]Correpondance  PREPA MARG'!AB:AB),""))</f>
        <v/>
      </c>
      <c r="AB1906" t="str">
        <f>IF(U1906="","",IF(U1906="CAMV REEL",SUMIF('[3]Correpondance  PREPA MARG'!A:A,'Prépa marge'!T1906,'[3]Correpondance  PREPA MARG'!BB:BB),""))</f>
        <v/>
      </c>
      <c r="AF1906" t="s">
        <v>20</v>
      </c>
    </row>
    <row r="1907" spans="1:32">
      <c r="A1907" s="124"/>
      <c r="B1907" s="124"/>
      <c r="C1907" s="158" t="s">
        <v>47</v>
      </c>
      <c r="D1907" s="159">
        <f t="shared" ref="D1907:O1907" si="1084">D1899-D1906</f>
        <v>53406.94</v>
      </c>
      <c r="E1907" s="159">
        <f t="shared" si="1084"/>
        <v>4343</v>
      </c>
      <c r="F1907" s="159">
        <f t="shared" si="1084"/>
        <v>0</v>
      </c>
      <c r="G1907" s="159">
        <f t="shared" si="1084"/>
        <v>0</v>
      </c>
      <c r="H1907" s="159">
        <f t="shared" si="1084"/>
        <v>0</v>
      </c>
      <c r="I1907" s="159">
        <f t="shared" si="1084"/>
        <v>0</v>
      </c>
      <c r="J1907" s="159">
        <f t="shared" si="1084"/>
        <v>0</v>
      </c>
      <c r="K1907" s="159">
        <f t="shared" si="1084"/>
        <v>0</v>
      </c>
      <c r="L1907" s="159">
        <f t="shared" si="1084"/>
        <v>0</v>
      </c>
      <c r="M1907" s="159">
        <f>M1899-M1906</f>
        <v>0</v>
      </c>
      <c r="N1907" s="159">
        <f t="shared" si="1084"/>
        <v>0</v>
      </c>
      <c r="O1907" s="159">
        <f t="shared" si="1084"/>
        <v>0</v>
      </c>
      <c r="P1907" s="160">
        <f>SUM(D1907:O1907)</f>
        <v>57749.94</v>
      </c>
      <c r="Q1907" s="124"/>
      <c r="R1907" s="161" t="s">
        <v>20</v>
      </c>
      <c r="S1907" s="161"/>
      <c r="T1907" s="23"/>
      <c r="U1907" s="23"/>
      <c r="V1907" t="str">
        <f>IF(U1907="","",IF(U1907="CA HT",SUMIF('[3]Correpondance  PREPA MARG'!A:A,'Prépa marge'!T1907,'[3]Correpondance  PREPA MARG'!CO:CO),""))</f>
        <v/>
      </c>
      <c r="W1907" t="str">
        <f t="shared" si="1058"/>
        <v/>
      </c>
      <c r="X1907" t="str">
        <f>IF(U1907="","",IF(AND(U1907="Marge ABACO (valeur)",X1901=""),SUMIF('[3]Correpondance  PREPA MARG'!A:A,'Prépa marge'!T1907,'[3]Correpondance  PREPA MARG'!DB:DB),""))</f>
        <v/>
      </c>
      <c r="Y1907" t="str">
        <f>IF(U1907="","",IF(U1907="Frais accessoires",SUMIF('[3]Correpondance  PREPA MARG'!A:A,'Prépa marge'!T1907,'[3]Correpondance  PREPA MARG'!AO:AO),""))</f>
        <v/>
      </c>
      <c r="Z1907" t="str">
        <f>IF(U1907="","",IF(U1907="Cotisation Centrale",SUMIF('[3]Correpondance  PREPA MARG'!A:A,'Prépa marge'!T1907,'[3]Correpondance  PREPA MARG'!BO:BO),""))</f>
        <v/>
      </c>
      <c r="AA1907" t="str">
        <f>IF(U1907="","",IF(U1907="CA HT REEL",SUMIF('[3]Correpondance  PREPA MARG'!A:A,'Prépa marge'!T1907,'[3]Correpondance  PREPA MARG'!AB:AB),""))</f>
        <v/>
      </c>
      <c r="AB1907" t="str">
        <f>IF(U1907="","",IF(U1907="CAMV REEL",SUMIF('[3]Correpondance  PREPA MARG'!A:A,'Prépa marge'!T1907,'[3]Correpondance  PREPA MARG'!BB:BB),""))</f>
        <v/>
      </c>
      <c r="AF1907" t="s">
        <v>20</v>
      </c>
    </row>
    <row r="1908" spans="1:32">
      <c r="A1908" s="124"/>
      <c r="B1908" s="124"/>
      <c r="C1908" s="143" t="s">
        <v>24</v>
      </c>
      <c r="D1908" s="162">
        <f t="shared" ref="D1908:P1908" si="1085">IF(D1899=0,0,D1907/D1899)</f>
        <v>0.18857317383198691</v>
      </c>
      <c r="E1908" s="162">
        <f t="shared" si="1085"/>
        <v>0.2823613549184058</v>
      </c>
      <c r="F1908" s="162">
        <f t="shared" si="1085"/>
        <v>0</v>
      </c>
      <c r="G1908" s="162">
        <f t="shared" si="1085"/>
        <v>0</v>
      </c>
      <c r="H1908" s="162">
        <f t="shared" si="1085"/>
        <v>0</v>
      </c>
      <c r="I1908" s="162">
        <f t="shared" si="1085"/>
        <v>0</v>
      </c>
      <c r="J1908" s="162">
        <f t="shared" si="1085"/>
        <v>0</v>
      </c>
      <c r="K1908" s="162">
        <f t="shared" si="1085"/>
        <v>0</v>
      </c>
      <c r="L1908" s="162">
        <f t="shared" si="1085"/>
        <v>0</v>
      </c>
      <c r="M1908" s="162">
        <f>IF(M1899=0,0,M1907/M1899)</f>
        <v>0</v>
      </c>
      <c r="N1908" s="162">
        <f t="shared" si="1085"/>
        <v>0</v>
      </c>
      <c r="O1908" s="162">
        <f t="shared" si="1085"/>
        <v>0</v>
      </c>
      <c r="P1908" s="162">
        <f t="shared" si="1085"/>
        <v>0.19340428738399917</v>
      </c>
      <c r="Q1908" s="124"/>
      <c r="R1908" s="163" t="s">
        <v>20</v>
      </c>
      <c r="S1908" s="163"/>
      <c r="T1908" s="23"/>
      <c r="U1908" s="23"/>
      <c r="V1908" t="str">
        <f>IF(U1908="","",IF(U1908="CA HT",SUMIF('[3]Correpondance  PREPA MARG'!A:A,'Prépa marge'!T1908,'[3]Correpondance  PREPA MARG'!CO:CO),""))</f>
        <v/>
      </c>
      <c r="W1908" t="str">
        <f t="shared" si="1058"/>
        <v/>
      </c>
      <c r="X1908" t="str">
        <f>IF(U1908="","",IF(AND(U1908="Marge ABACO (valeur)",X1902=""),SUMIF('[3]Correpondance  PREPA MARG'!A:A,'Prépa marge'!T1908,'[3]Correpondance  PREPA MARG'!DB:DB),""))</f>
        <v/>
      </c>
      <c r="Y1908" t="str">
        <f>IF(U1908="","",IF(U1908="Frais accessoires",SUMIF('[3]Correpondance  PREPA MARG'!A:A,'Prépa marge'!T1908,'[3]Correpondance  PREPA MARG'!AO:AO),""))</f>
        <v/>
      </c>
      <c r="Z1908" t="str">
        <f>IF(U1908="","",IF(U1908="Cotisation Centrale",SUMIF('[3]Correpondance  PREPA MARG'!A:A,'Prépa marge'!T1908,'[3]Correpondance  PREPA MARG'!BO:BO),""))</f>
        <v/>
      </c>
      <c r="AA1908" t="str">
        <f>IF(U1908="","",IF(U1908="CA HT REEL",SUMIF('[3]Correpondance  PREPA MARG'!A:A,'Prépa marge'!T1908,'[3]Correpondance  PREPA MARG'!AB:AB),""))</f>
        <v/>
      </c>
      <c r="AB1908" t="str">
        <f>IF(U1908="","",IF(U1908="CAMV REEL",SUMIF('[3]Correpondance  PREPA MARG'!A:A,'Prépa marge'!T1908,'[3]Correpondance  PREPA MARG'!BB:BB),""))</f>
        <v/>
      </c>
      <c r="AF1908" t="s">
        <v>20</v>
      </c>
    </row>
    <row r="1909" spans="1:32">
      <c r="A1909" s="124"/>
      <c r="B1909" s="124"/>
      <c r="C1909" s="124"/>
      <c r="D1909" s="124"/>
      <c r="E1909" s="124"/>
      <c r="F1909" s="124"/>
      <c r="G1909" s="124"/>
      <c r="H1909" s="124"/>
      <c r="I1909" s="124"/>
      <c r="J1909" s="124"/>
      <c r="K1909" s="124"/>
      <c r="L1909" s="124"/>
      <c r="M1909" s="124"/>
      <c r="N1909" s="124"/>
      <c r="O1909" s="124"/>
      <c r="P1909" s="124"/>
      <c r="Q1909" s="124"/>
      <c r="R1909" s="164" t="s">
        <v>20</v>
      </c>
      <c r="S1909" s="164"/>
      <c r="T1909" s="23"/>
      <c r="U1909" s="23"/>
      <c r="V1909" t="str">
        <f>IF(U1909="","",IF(U1909="CA HT",SUMIF('[3]Correpondance  PREPA MARG'!A:A,'Prépa marge'!T1909,'[3]Correpondance  PREPA MARG'!CO:CO),""))</f>
        <v/>
      </c>
      <c r="W1909" t="str">
        <f t="shared" si="1058"/>
        <v/>
      </c>
      <c r="X1909" t="str">
        <f>IF(U1909="","",IF(AND(U1909="Marge ABACO (valeur)",X1903=""),SUMIF('[3]Correpondance  PREPA MARG'!A:A,'Prépa marge'!T1909,'[3]Correpondance  PREPA MARG'!DB:DB),""))</f>
        <v/>
      </c>
      <c r="Y1909" t="str">
        <f>IF(U1909="","",IF(U1909="Frais accessoires",SUMIF('[3]Correpondance  PREPA MARG'!A:A,'Prépa marge'!T1909,'[3]Correpondance  PREPA MARG'!AO:AO),""))</f>
        <v/>
      </c>
      <c r="Z1909" t="str">
        <f>IF(U1909="","",IF(U1909="Cotisation Centrale",SUMIF('[3]Correpondance  PREPA MARG'!A:A,'Prépa marge'!T1909,'[3]Correpondance  PREPA MARG'!BO:BO),""))</f>
        <v/>
      </c>
      <c r="AA1909" t="str">
        <f>IF(U1909="","",IF(U1909="CA HT REEL",SUMIF('[3]Correpondance  PREPA MARG'!A:A,'Prépa marge'!T1909,'[3]Correpondance  PREPA MARG'!AB:AB),""))</f>
        <v/>
      </c>
      <c r="AB1909" t="str">
        <f>IF(U1909="","",IF(U1909="CAMV REEL",SUMIF('[3]Correpondance  PREPA MARG'!A:A,'Prépa marge'!T1909,'[3]Correpondance  PREPA MARG'!BB:BB),""))</f>
        <v/>
      </c>
      <c r="AF1909" t="s">
        <v>20</v>
      </c>
    </row>
    <row r="1910" spans="1:32" ht="15.75" thickBot="1">
      <c r="A1910" s="124"/>
      <c r="B1910" s="124"/>
      <c r="C1910" s="125" t="s">
        <v>25</v>
      </c>
      <c r="D1910" s="125"/>
      <c r="E1910" s="125"/>
      <c r="F1910" s="125"/>
      <c r="G1910" s="125"/>
      <c r="H1910" s="125"/>
      <c r="I1910" s="125"/>
      <c r="J1910" s="125"/>
      <c r="K1910" s="125"/>
      <c r="L1910" s="125"/>
      <c r="M1910" s="125"/>
      <c r="N1910" s="125"/>
      <c r="O1910" s="125"/>
      <c r="P1910" s="125"/>
      <c r="Q1910" s="124"/>
      <c r="R1910" s="126" t="s">
        <v>20</v>
      </c>
      <c r="S1910" s="126"/>
      <c r="T1910" s="23"/>
      <c r="U1910" s="23"/>
      <c r="V1910" t="str">
        <f>IF(U1910="","",IF(U1910="CA HT",SUMIF('[3]Correpondance  PREPA MARG'!A:A,'Prépa marge'!T1910,'[3]Correpondance  PREPA MARG'!CO:CO),""))</f>
        <v/>
      </c>
      <c r="W1910" t="str">
        <f t="shared" si="1058"/>
        <v/>
      </c>
      <c r="X1910" t="str">
        <f>IF(U1910="","",IF(AND(U1910="Marge ABACO (valeur)",X1904=""),SUMIF('[3]Correpondance  PREPA MARG'!A:A,'Prépa marge'!T1910,'[3]Correpondance  PREPA MARG'!DB:DB),""))</f>
        <v/>
      </c>
      <c r="Y1910" t="str">
        <f>IF(U1910="","",IF(U1910="Frais accessoires",SUMIF('[3]Correpondance  PREPA MARG'!A:A,'Prépa marge'!T1910,'[3]Correpondance  PREPA MARG'!AO:AO),""))</f>
        <v/>
      </c>
      <c r="Z1910" t="str">
        <f>IF(U1910="","",IF(U1910="Cotisation Centrale",SUMIF('[3]Correpondance  PREPA MARG'!A:A,'Prépa marge'!T1910,'[3]Correpondance  PREPA MARG'!BO:BO),""))</f>
        <v/>
      </c>
      <c r="AA1910" t="str">
        <f>IF(U1910="","",IF(U1910="CA HT REEL",SUMIF('[3]Correpondance  PREPA MARG'!A:A,'Prépa marge'!T1910,'[3]Correpondance  PREPA MARG'!AB:AB),""))</f>
        <v/>
      </c>
      <c r="AB1910" t="str">
        <f>IF(U1910="","",IF(U1910="CAMV REEL",SUMIF('[3]Correpondance  PREPA MARG'!A:A,'Prépa marge'!T1910,'[3]Correpondance  PREPA MARG'!BB:BB),""))</f>
        <v/>
      </c>
      <c r="AF1910" t="s">
        <v>20</v>
      </c>
    </row>
    <row r="1911" spans="1:32">
      <c r="A1911" s="124"/>
      <c r="B1911" s="124"/>
      <c r="C1911" s="165" t="s">
        <v>5</v>
      </c>
      <c r="D1911" s="128">
        <f>D21+D63+D105+D147+D189+D231+D273+D315+D357+D399+D441+D483+D525+D567+D609+D651+D693+D735+D777+D819+D861+D903+D945+D987+D1029+D1071+D1113+D1155+D1197+D1239+D1281+D1323+D1365+D1407+D1449+D1491+D1533+D1575+D1617+D1659+D1701+D1743+D1785+D1827+D1869+'[2]PRMV DRIVE'!D1701</f>
        <v>283195.52000000002</v>
      </c>
      <c r="E1911" s="129">
        <f>E21+E63+E105+E147+E189+E231+E273+E315+E357+E399+E441+E483+E525+E567+E609+E651+E693+E735+E777+E819+E861+E903+E945+E987+E1029+E1071+E1113+E1155+E1197+E1239+E1281+E1323+E1365+E1407+E1449+E1491+E1533+E1575+E1617+E1659+E1701+E1743+E1785+E1827+E1869+'[2]PRMV DRIVE'!E1701</f>
        <v>6330</v>
      </c>
      <c r="F1911" s="129">
        <f>F21+F63+F105+F147+F189+F231+F273+F315+F357+F399+F441+F483+F525+F567+F609+F651+F693+F735+F777+F819+F861+F903+F945+F987+F1029+F1071+F1113+F1155+F1197+F1239+F1281+F1323+F1365+F1407+F1449+F1491+F1533+F1575+F1617+F1659+F1701+F1743+F1785+F1827+F1869+'[2]PRMV DRIVE'!F1701</f>
        <v>0</v>
      </c>
      <c r="G1911" s="129">
        <f>G21+G63+G105+G147+G189+G231+G273+G315+G357+G399+G441+G483+G525+G567+G609+G651+G693+G735+G777+G819+G861+G903+G945+G987+G1029+G1071+G1113+G1155+G1197+G1239+G1281+G1323+G1365+G1407+G1449+G1491+G1533+G1575+G1617+G1659+G1701+G1743+G1785+G1827+G1869+'[2]PRMV DRIVE'!G1701</f>
        <v>0</v>
      </c>
      <c r="H1911" s="129">
        <f>H21+H63+H105+H147+H189+H231+H273+H315+H357+H399+H441+H483+H525+H567+H609+H651+H693+H735+H777+H819+H861+H903+H945+H987+H1029+H1071+H1113+H1155+H1197+H1239+H1281+H1323+H1365+H1407+H1449+H1491+H1533+H1575+H1617+H1659+H1701+H1743+H1785+H1827+H1869+'[2]PRMV DRIVE'!H1701</f>
        <v>0</v>
      </c>
      <c r="I1911" s="129">
        <f>I21+I63+I105+I147+I189+I231+I273+I315+I357+I399+I441+I483+I525+I567+I609+I651+I693+I735+I777+I819+I861+I903+I945+I987+I1029+I1071+I1113+I1155+I1197+I1239+I1281+I1323+I1365+I1407+I1449+I1491+I1533+I1575+I1617+I1659+I1701+I1743+I1785+I1827+I1869+'[2]PRMV DRIVE'!I1701</f>
        <v>0</v>
      </c>
      <c r="J1911" s="166">
        <f>J21+J63+J105+J147+J189+J231+J273+J315+J357+J399+J441+J483+J525+J567+J609+J651+J693+J735+J777+J819+J861+J903+J945+J987+J1029+J1071+J1113+J1155+J1197+J1239+J1281+J1323+J1365+J1407+J1449+J1491+J1533+J1575+J1617+J1659+J1701+J1743+J1785+J1827+J1869+'[2]PRMV DRIVE'!J1701</f>
        <v>0</v>
      </c>
      <c r="K1911" s="166">
        <f>K21+K63+K105+K147+K189+K231+K273+K315+K357+K399+K441+K483+K525+K567+K609+K651+K693+K735+K777+K819+K861+K903+K945+K987+K1029+K1071+K1113+K1155+K1197+K1239+K1281+K1323+K1365+K1407+K1449+K1491+K1533+K1575+K1617+K1659+K1701+K1743+K1785+K1827+K1869+'[2]PRMV DRIVE'!K1701</f>
        <v>0</v>
      </c>
      <c r="L1911" s="166">
        <f>L21+L63+L105+L147+L189+L231+L273+L315+L357+L399+L441+L483+L525+L567+L609+L651+L693+L735+L777+L819+L861+L903+L945+L987+L1029+L1071+L1113+L1155+L1197+L1239+L1281+L1323+L1365+L1407+L1449+L1491+L1533+L1575+L1617+L1659+L1701+L1743+L1785+L1827+L1869+'[2]PRMV DRIVE'!L1701</f>
        <v>0</v>
      </c>
      <c r="M1911" s="166">
        <f>M21+M63+M105+M147+M189+M231+M273+M315+M357+M399+M441+M483+M525+M567+M609+M651+M693+M735+M777+M819+M861+M903+M945+M987+M1029+M1071+M1113+M1155+M1197+M1239+M1281+M1323+M1365+M1407+M1449+M1491+M1533+M1575+M1617+M1659+M1701+M1743+M1785+M1827+M1869+'[2]PRMV DRIVE'!M1701</f>
        <v>0</v>
      </c>
      <c r="N1911" s="166">
        <f>N21+N63+N105+N147+N189+N231+N273+N315+N357+N399+N441+N483+N525+N567+N609+N651+N693+N735+N777+N819+N861+N903+N945+N987+N1029+N1071+N1113+N1155+N1197+N1239+N1281+N1323+N1365+N1407+N1449+N1491+N1533+N1575+N1617+N1659+N1701+N1743+N1785+N1827+N1869+'[2]PRMV DRIVE'!N1701</f>
        <v>0</v>
      </c>
      <c r="O1911" s="167">
        <f>O21+O63+O105+O147+O189+O231+O273+O315+O357+O399+O441+O483+O525+O567+O609+O651+O693+O735+O777+O819+O861+O903+O945+O987+O1029+O1071+O1113+O1155+O1197+O1239+O1281+O1323+O1365+O1407+O1449+O1491+O1533+O1575+O1617+O1659+O1701+O1743+O1785+O1827+O1869+'[2]PRMV DRIVE'!O1701</f>
        <v>0</v>
      </c>
      <c r="P1911" s="131">
        <f>SUM(D1911:O1911)</f>
        <v>289525.52</v>
      </c>
      <c r="Q1911" s="124"/>
      <c r="R1911" s="132" t="s">
        <v>20</v>
      </c>
      <c r="S1911" s="132"/>
      <c r="T1911" s="23"/>
      <c r="U1911" s="23"/>
      <c r="V1911" t="str">
        <f>IF(U1911="","",IF(U1911="CA HT",SUMIF('[3]Correpondance  PREPA MARG'!A:A,'Prépa marge'!T1911,'[3]Correpondance  PREPA MARG'!CO:CO),""))</f>
        <v/>
      </c>
      <c r="W1911" t="str">
        <f t="shared" si="1058"/>
        <v/>
      </c>
      <c r="X1911" t="str">
        <f>IF(U1911="","",IF(AND(U1911="Marge ABACO (valeur)",X1905=""),SUMIF('[3]Correpondance  PREPA MARG'!A:A,'Prépa marge'!T1911,'[3]Correpondance  PREPA MARG'!DB:DB),""))</f>
        <v/>
      </c>
      <c r="Y1911" t="str">
        <f>IF(U1911="","",IF(U1911="Frais accessoires",SUMIF('[3]Correpondance  PREPA MARG'!A:A,'Prépa marge'!T1911,'[3]Correpondance  PREPA MARG'!AO:AO),""))</f>
        <v/>
      </c>
      <c r="Z1911" t="str">
        <f>IF(U1911="","",IF(U1911="Cotisation Centrale",SUMIF('[3]Correpondance  PREPA MARG'!A:A,'Prépa marge'!T1911,'[3]Correpondance  PREPA MARG'!BO:BO),""))</f>
        <v/>
      </c>
      <c r="AA1911" t="str">
        <f>IF(U1911="","",IF(U1911="CA HT REEL",SUMIF('[3]Correpondance  PREPA MARG'!A:A,'Prépa marge'!T1911,'[3]Correpondance  PREPA MARG'!AB:AB),""))</f>
        <v/>
      </c>
      <c r="AB1911" t="str">
        <f>IF(U1911="","",IF(U1911="CAMV REEL",SUMIF('[3]Correpondance  PREPA MARG'!A:A,'Prépa marge'!T1911,'[3]Correpondance  PREPA MARG'!BB:BB),""))</f>
        <v/>
      </c>
      <c r="AF1911" t="s">
        <v>20</v>
      </c>
    </row>
    <row r="1912" spans="1:32" ht="15.75" thickBot="1">
      <c r="A1912" s="124"/>
      <c r="B1912" s="124"/>
      <c r="C1912" s="153" t="s">
        <v>6</v>
      </c>
      <c r="D1912" s="134">
        <f>D22+D64+D106+D148+D190+D232+D274+D316+D358+D400+D442+D484+D526+D568+D610+D652+D694+D736+D778+D820+D862+D904+D946+D988+D1030+D1072+D1114+D1156+D1198+D1240+D1282+D1324+D1366+D1408+D1450+D1492+D1534+D1576+D1618+D1660+D1702+D1744+D1786+D1828+D1870+'[2]PRMV DRIVE'!D1702</f>
        <v>226649.34000000003</v>
      </c>
      <c r="E1912" s="135">
        <f>E22+E64+E106+E148+E190+E232+E274+E316+E358+E400+E442+E484+E526+E568+E610+E652+E694+E736+E778+E820+E862+E904+E946+E988+E1030+E1072+E1114+E1156+E1198+E1240+E1282+E1324+E1366+E1408+E1450+E1492+E1534+E1576+E1618+E1660+E1702+E1744+E1786+E1828+E1870+'[2]PRMV DRIVE'!E1702</f>
        <v>5595</v>
      </c>
      <c r="F1912" s="135">
        <f>F22+F64+F106+F148+F190+F232+F274+F316+F358+F400+F442+F484+F526+F568+F610+F652+F694+F736+F778+F820+F862+F904+F946+F988+F1030+F1072+F1114+F1156+F1198+F1240+F1282+F1324+F1366+F1408+F1450+F1492+F1534+F1576+F1618+F1660+F1702+F1744+F1786+F1828+F1870+'[2]PRMV DRIVE'!F1702</f>
        <v>0</v>
      </c>
      <c r="G1912" s="135">
        <f>G22+G64+G106+G148+G190+G232+G274+G316+G358+G400+G442+G484+G526+G568+G610+G652+G694+G736+G778+G820+G862+G904+G946+G988+G1030+G1072+G1114+G1156+G1198+G1240+G1282+G1324+G1366+G1408+G1450+G1492+G1534+G1576+G1618+G1660+G1702+G1744+G1786+G1828+G1870+'[2]PRMV DRIVE'!G1702</f>
        <v>0</v>
      </c>
      <c r="H1912" s="135">
        <f>H22+H64+H106+H148+H190+H232+H274+H316+H358+H400+H442+H484+H526+H568+H610+H652+H694+H736+H778+H820+H862+H904+H946+H988+H1030+H1072+H1114+H1156+H1198+H1240+H1282+H1324+H1366+H1408+H1450+H1492+H1534+H1576+H1618+H1660+H1702+H1744+H1786+H1828+H1870+'[2]PRMV DRIVE'!H1702</f>
        <v>0</v>
      </c>
      <c r="I1912" s="135">
        <f>I22+I64+I106+I148+I190+I232+I274+I316+I358+I400+I442+I484+I526+I568+I610+I652+I694+I736+I778+I820+I862+I904+I946+I988+I1030+I1072+I1114+I1156+I1198+I1240+I1282+I1324+I1366+I1408+I1450+I1492+I1534+I1576+I1618+I1660+I1702+I1744+I1786+I1828+I1870+'[2]PRMV DRIVE'!I1702</f>
        <v>0</v>
      </c>
      <c r="J1912" s="168">
        <f>J22+J64+J106+J148+J190+J232+J274+J316+J358+J400+J442+J484+J526+J568+J610+J652+J694+J736+J778+J820+J862+J904+J946+J988+J1030+J1072+J1114+J1156+J1198+J1240+J1282+J1324+J1366+J1408+J1450+J1492+J1534+J1576+J1618+J1660+J1702+J1744+J1786+J1828+J1870+'[2]PRMV DRIVE'!J1702</f>
        <v>0</v>
      </c>
      <c r="K1912" s="168">
        <f>K22+K64+K106+K148+K190+K232+K274+K316+K358+K400+K442+K484+K526+K568+K610+K652+K694+K736+K778+K820+K862+K904+K946+K988+K1030+K1072+K1114+K1156+K1198+K1240+K1282+K1324+K1366+K1408+K1450+K1492+K1534+K1576+K1618+K1660+K1702+K1744+K1786+K1828+K1870+'[2]PRMV DRIVE'!K1702</f>
        <v>0</v>
      </c>
      <c r="L1912" s="168">
        <f>L22+L64+L106+L148+L190+L232+L274+L316+L358+L400+L442+L484+L526+L568+L610+L652+L694+L736+L778+L820+L862+L904+L946+L988+L1030+L1072+L1114+L1156+L1198+L1240+L1282+L1324+L1366+L1408+L1450+L1492+L1534+L1576+L1618+L1660+L1702+L1744+L1786+L1828+L1870+'[2]PRMV DRIVE'!L1702</f>
        <v>0</v>
      </c>
      <c r="M1912" s="168">
        <f>M22+M64+M106+M148+M190+M232+M274+M316+M358+M400+M442+M484+M526+M568+M610+M652+M694+M736+M778+M820+M862+M904+M946+M988+M1030+M1072+M1114+M1156+M1198+M1240+M1282+M1324+M1366+M1408+M1450+M1492+M1534+M1576+M1618+M1660+M1702+M1744+M1786+M1828+M1870+'[2]PRMV DRIVE'!M1702</f>
        <v>0</v>
      </c>
      <c r="N1912" s="168">
        <f>N22+N64+N106+N148+N190+N232+N274+N316+N358+N400+N442+N484+N526+N568+N610+N652+N694+N736+N778+N820+N862+N904+N946+N988+N1030+N1072+N1114+N1156+N1198+N1240+N1282+N1324+N1366+N1408+N1450+N1492+N1534+N1576+N1618+N1660+N1702+N1744+N1786+N1828+N1870+'[2]PRMV DRIVE'!N1702</f>
        <v>0</v>
      </c>
      <c r="O1912" s="169">
        <f>O22+O64+O106+O148+O190+O232+O274+O316+O358+O400+O442+O484+O526+O568+O610+O652+O694+O736+O778+O820+O862+O904+O946+O988+O1030+O1072+O1114+O1156+O1198+O1240+O1282+O1324+O1366+O1408+O1450+O1492+O1534+O1576+O1618+O1660+O1702+O1744+O1786+O1828+O1870+'[2]PRMV DRIVE'!O1702</f>
        <v>0</v>
      </c>
      <c r="P1912" s="151">
        <f>SUM(D1912:O1912)</f>
        <v>232244.34000000003</v>
      </c>
      <c r="Q1912" s="124"/>
      <c r="R1912" s="152" t="s">
        <v>20</v>
      </c>
      <c r="S1912" s="152"/>
      <c r="T1912" s="23"/>
      <c r="U1912" s="23"/>
      <c r="V1912" t="str">
        <f>IF(U1912="","",IF(U1912="CA HT",SUMIF('[3]Correpondance  PREPA MARG'!A:A,'Prépa marge'!T1912,'[3]Correpondance  PREPA MARG'!CO:CO),""))</f>
        <v/>
      </c>
      <c r="W1912" t="str">
        <f t="shared" si="1058"/>
        <v/>
      </c>
      <c r="X1912" t="str">
        <f>IF(U1912="","",IF(AND(U1912="Marge ABACO (valeur)",X1906=""),SUMIF('[3]Correpondance  PREPA MARG'!A:A,'Prépa marge'!T1912,'[3]Correpondance  PREPA MARG'!DB:DB),""))</f>
        <v/>
      </c>
      <c r="Y1912" t="str">
        <f>IF(U1912="","",IF(U1912="Frais accessoires",SUMIF('[3]Correpondance  PREPA MARG'!A:A,'Prépa marge'!T1912,'[3]Correpondance  PREPA MARG'!AO:AO),""))</f>
        <v/>
      </c>
      <c r="Z1912" t="str">
        <f>IF(U1912="","",IF(U1912="Cotisation Centrale",SUMIF('[3]Correpondance  PREPA MARG'!A:A,'Prépa marge'!T1912,'[3]Correpondance  PREPA MARG'!BO:BO),""))</f>
        <v/>
      </c>
      <c r="AA1912" t="str">
        <f>IF(U1912="","",IF(U1912="CA HT REEL",SUMIF('[3]Correpondance  PREPA MARG'!A:A,'Prépa marge'!T1912,'[3]Correpondance  PREPA MARG'!AB:AB),""))</f>
        <v/>
      </c>
      <c r="AB1912" t="str">
        <f>IF(U1912="","",IF(U1912="CAMV REEL",SUMIF('[3]Correpondance  PREPA MARG'!A:A,'Prépa marge'!T1912,'[3]Correpondance  PREPA MARG'!BB:BB),""))</f>
        <v/>
      </c>
      <c r="AF1912" t="s">
        <v>20</v>
      </c>
    </row>
    <row r="1913" spans="1:32">
      <c r="A1913" s="124"/>
      <c r="B1913" s="124"/>
      <c r="C1913" s="154" t="s">
        <v>26</v>
      </c>
      <c r="D1913" s="170">
        <f t="shared" ref="D1913:O1913" si="1086">D1911-D1912-D1903-D1904</f>
        <v>46071.119999999995</v>
      </c>
      <c r="E1913" s="170">
        <f t="shared" si="1086"/>
        <v>304</v>
      </c>
      <c r="F1913" s="170">
        <f t="shared" si="1086"/>
        <v>0</v>
      </c>
      <c r="G1913" s="170">
        <f t="shared" si="1086"/>
        <v>0</v>
      </c>
      <c r="H1913" s="170">
        <f t="shared" si="1086"/>
        <v>0</v>
      </c>
      <c r="I1913" s="170">
        <f t="shared" si="1086"/>
        <v>0</v>
      </c>
      <c r="J1913" s="170">
        <f t="shared" si="1086"/>
        <v>0</v>
      </c>
      <c r="K1913" s="170">
        <f t="shared" si="1086"/>
        <v>0</v>
      </c>
      <c r="L1913" s="170">
        <f t="shared" si="1086"/>
        <v>0</v>
      </c>
      <c r="M1913" s="170">
        <f>M1911-M1912-M1903-M1904</f>
        <v>0</v>
      </c>
      <c r="N1913" s="170">
        <f t="shared" si="1086"/>
        <v>0</v>
      </c>
      <c r="O1913" s="170">
        <f t="shared" si="1086"/>
        <v>0</v>
      </c>
      <c r="P1913" s="171">
        <f>SUM(D1913:O1913)</f>
        <v>46375.119999999995</v>
      </c>
      <c r="Q1913" s="124"/>
      <c r="R1913" s="152" t="s">
        <v>20</v>
      </c>
      <c r="S1913" s="152"/>
      <c r="T1913" s="23"/>
      <c r="U1913" s="23"/>
      <c r="V1913" t="str">
        <f>IF(U1913="","",IF(U1913="CA HT",SUMIF('[3]Correpondance  PREPA MARG'!A:A,'Prépa marge'!T1913,'[3]Correpondance  PREPA MARG'!CO:CO),""))</f>
        <v/>
      </c>
      <c r="W1913" t="str">
        <f t="shared" si="1058"/>
        <v/>
      </c>
      <c r="X1913" t="str">
        <f>IF(U1913="","",IF(AND(U1913="Marge ABACO (valeur)",X1907=""),SUMIF('[3]Correpondance  PREPA MARG'!A:A,'Prépa marge'!T1913,'[3]Correpondance  PREPA MARG'!DB:DB),""))</f>
        <v/>
      </c>
      <c r="Y1913" t="str">
        <f>IF(U1913="","",IF(U1913="Frais accessoires",SUMIF('[3]Correpondance  PREPA MARG'!A:A,'Prépa marge'!T1913,'[3]Correpondance  PREPA MARG'!AO:AO),""))</f>
        <v/>
      </c>
      <c r="Z1913" t="str">
        <f>IF(U1913="","",IF(U1913="Cotisation Centrale",SUMIF('[3]Correpondance  PREPA MARG'!A:A,'Prépa marge'!T1913,'[3]Correpondance  PREPA MARG'!BO:BO),""))</f>
        <v/>
      </c>
      <c r="AA1913" t="str">
        <f>IF(U1913="","",IF(U1913="CA HT REEL",SUMIF('[3]Correpondance  PREPA MARG'!A:A,'Prépa marge'!T1913,'[3]Correpondance  PREPA MARG'!AB:AB),""))</f>
        <v/>
      </c>
      <c r="AB1913" t="str">
        <f>IF(U1913="","",IF(U1913="CAMV REEL",SUMIF('[3]Correpondance  PREPA MARG'!A:A,'Prépa marge'!T1913,'[3]Correpondance  PREPA MARG'!BB:BB),""))</f>
        <v/>
      </c>
      <c r="AF1913" t="s">
        <v>20</v>
      </c>
    </row>
    <row r="1914" spans="1:32">
      <c r="A1914" s="124"/>
      <c r="B1914" s="124"/>
      <c r="C1914" s="143" t="s">
        <v>27</v>
      </c>
      <c r="D1914" s="162">
        <f t="shared" ref="D1914:P1914" si="1087">IF(D1936="ALADIN","     néant",IF(D1899=0,0,D1913/D1911))</f>
        <v>0.16268308199225748</v>
      </c>
      <c r="E1914" s="162">
        <f t="shared" si="1087"/>
        <v>4.8025276461295417E-2</v>
      </c>
      <c r="F1914" s="162">
        <f t="shared" si="1087"/>
        <v>0</v>
      </c>
      <c r="G1914" s="162">
        <f t="shared" si="1087"/>
        <v>0</v>
      </c>
      <c r="H1914" s="162">
        <f t="shared" si="1087"/>
        <v>0</v>
      </c>
      <c r="I1914" s="162">
        <f t="shared" si="1087"/>
        <v>0</v>
      </c>
      <c r="J1914" s="162">
        <f t="shared" si="1087"/>
        <v>0</v>
      </c>
      <c r="K1914" s="162">
        <f t="shared" si="1087"/>
        <v>0</v>
      </c>
      <c r="L1914" s="162">
        <f t="shared" si="1087"/>
        <v>0</v>
      </c>
      <c r="M1914" s="162">
        <f>IF(M1936="ALADIN","     néant",IF(M1899=0,0,M1913/M1911))</f>
        <v>0</v>
      </c>
      <c r="N1914" s="162">
        <f t="shared" si="1087"/>
        <v>0</v>
      </c>
      <c r="O1914" s="162">
        <f t="shared" si="1087"/>
        <v>0</v>
      </c>
      <c r="P1914" s="162">
        <f t="shared" si="1087"/>
        <v>0.16017627737962439</v>
      </c>
      <c r="Q1914" s="124"/>
      <c r="R1914" s="163" t="s">
        <v>20</v>
      </c>
      <c r="S1914" s="163"/>
      <c r="T1914" s="23"/>
      <c r="U1914" s="23"/>
      <c r="V1914" t="str">
        <f>IF(U1914="","",IF(U1914="CA HT",SUMIF('[3]Correpondance  PREPA MARG'!A:A,'Prépa marge'!T1914,'[3]Correpondance  PREPA MARG'!CO:CO),""))</f>
        <v/>
      </c>
      <c r="W1914" t="str">
        <f t="shared" si="1058"/>
        <v/>
      </c>
      <c r="X1914" t="str">
        <f>IF(U1914="","",IF(AND(U1914="Marge ABACO (valeur)",X1908=""),SUMIF('[3]Correpondance  PREPA MARG'!A:A,'Prépa marge'!T1914,'[3]Correpondance  PREPA MARG'!DB:DB),""))</f>
        <v/>
      </c>
      <c r="Y1914" t="str">
        <f>IF(U1914="","",IF(U1914="Frais accessoires",SUMIF('[3]Correpondance  PREPA MARG'!A:A,'Prépa marge'!T1914,'[3]Correpondance  PREPA MARG'!AO:AO),""))</f>
        <v/>
      </c>
      <c r="Z1914" t="str">
        <f>IF(U1914="","",IF(U1914="Cotisation Centrale",SUMIF('[3]Correpondance  PREPA MARG'!A:A,'Prépa marge'!T1914,'[3]Correpondance  PREPA MARG'!BO:BO),""))</f>
        <v/>
      </c>
      <c r="AA1914" t="str">
        <f>IF(U1914="","",IF(U1914="CA HT REEL",SUMIF('[3]Correpondance  PREPA MARG'!A:A,'Prépa marge'!T1914,'[3]Correpondance  PREPA MARG'!AB:AB),""))</f>
        <v/>
      </c>
      <c r="AB1914" t="str">
        <f>IF(U1914="","",IF(U1914="CAMV REEL",SUMIF('[3]Correpondance  PREPA MARG'!A:A,'Prépa marge'!T1914,'[3]Correpondance  PREPA MARG'!BB:BB),""))</f>
        <v/>
      </c>
      <c r="AF1914" t="s">
        <v>20</v>
      </c>
    </row>
    <row r="1915" spans="1:32">
      <c r="A1915" s="124"/>
      <c r="B1915" s="124"/>
      <c r="C1915" s="124"/>
      <c r="D1915" s="124"/>
      <c r="E1915" s="124"/>
      <c r="F1915" s="124"/>
      <c r="G1915" s="124"/>
      <c r="H1915" s="124"/>
      <c r="I1915" s="124"/>
      <c r="J1915" s="124"/>
      <c r="K1915" s="124"/>
      <c r="L1915" s="124"/>
      <c r="M1915" s="124"/>
      <c r="N1915" s="124"/>
      <c r="O1915" s="124"/>
      <c r="P1915" s="124"/>
      <c r="Q1915" s="124"/>
      <c r="R1915" s="164" t="s">
        <v>20</v>
      </c>
      <c r="S1915" s="164"/>
      <c r="T1915" s="23"/>
      <c r="U1915" s="23"/>
      <c r="V1915" t="str">
        <f>IF(U1915="","",IF(U1915="CA HT",SUMIF('[3]Correpondance  PREPA MARG'!A:A,'Prépa marge'!T1915,'[3]Correpondance  PREPA MARG'!CO:CO),""))</f>
        <v/>
      </c>
      <c r="W1915" t="str">
        <f t="shared" si="1058"/>
        <v/>
      </c>
      <c r="X1915" t="str">
        <f>IF(U1915="","",IF(AND(U1915="Marge ABACO (valeur)",X1909=""),SUMIF('[3]Correpondance  PREPA MARG'!A:A,'Prépa marge'!T1915,'[3]Correpondance  PREPA MARG'!DB:DB),""))</f>
        <v/>
      </c>
      <c r="Y1915" t="str">
        <f>IF(U1915="","",IF(U1915="Frais accessoires",SUMIF('[3]Correpondance  PREPA MARG'!A:A,'Prépa marge'!T1915,'[3]Correpondance  PREPA MARG'!AO:AO),""))</f>
        <v/>
      </c>
      <c r="Z1915" t="str">
        <f>IF(U1915="","",IF(U1915="Cotisation Centrale",SUMIF('[3]Correpondance  PREPA MARG'!A:A,'Prépa marge'!T1915,'[3]Correpondance  PREPA MARG'!BO:BO),""))</f>
        <v/>
      </c>
      <c r="AA1915" t="str">
        <f>IF(U1915="","",IF(U1915="CA HT REEL",SUMIF('[3]Correpondance  PREPA MARG'!A:A,'Prépa marge'!T1915,'[3]Correpondance  PREPA MARG'!AB:AB),""))</f>
        <v/>
      </c>
      <c r="AB1915" t="str">
        <f>IF(U1915="","",IF(U1915="CAMV REEL",SUMIF('[3]Correpondance  PREPA MARG'!A:A,'Prépa marge'!T1915,'[3]Correpondance  PREPA MARG'!BB:BB),""))</f>
        <v/>
      </c>
      <c r="AF1915" t="s">
        <v>20</v>
      </c>
    </row>
    <row r="1916" spans="1:32">
      <c r="A1916" s="124"/>
      <c r="B1916" s="124"/>
      <c r="C1916" s="172" t="s">
        <v>28</v>
      </c>
      <c r="D1916" s="173">
        <f t="shared" ref="D1916:P1916" si="1088">IF(D1936="ALADIN","       NA",D1908-D1914)</f>
        <v>2.5890091839729429E-2</v>
      </c>
      <c r="E1916" s="173">
        <f t="shared" si="1088"/>
        <v>0.23433607845711038</v>
      </c>
      <c r="F1916" s="173">
        <f t="shared" si="1088"/>
        <v>0</v>
      </c>
      <c r="G1916" s="173">
        <f t="shared" si="1088"/>
        <v>0</v>
      </c>
      <c r="H1916" s="173">
        <f t="shared" si="1088"/>
        <v>0</v>
      </c>
      <c r="I1916" s="173">
        <f t="shared" si="1088"/>
        <v>0</v>
      </c>
      <c r="J1916" s="173">
        <f t="shared" si="1088"/>
        <v>0</v>
      </c>
      <c r="K1916" s="173">
        <f t="shared" si="1088"/>
        <v>0</v>
      </c>
      <c r="L1916" s="173">
        <f t="shared" si="1088"/>
        <v>0</v>
      </c>
      <c r="M1916" s="173">
        <f>IF(M1936="ALADIN","       NA",M1908-M1914)</f>
        <v>0</v>
      </c>
      <c r="N1916" s="173">
        <f t="shared" si="1088"/>
        <v>0</v>
      </c>
      <c r="O1916" s="173">
        <f t="shared" si="1088"/>
        <v>0</v>
      </c>
      <c r="P1916" s="173">
        <f t="shared" si="1088"/>
        <v>3.3228010004374781E-2</v>
      </c>
      <c r="Q1916" s="124"/>
      <c r="R1916" s="174" t="s">
        <v>20</v>
      </c>
      <c r="S1916" s="174"/>
      <c r="T1916" s="23"/>
      <c r="U1916" s="23"/>
      <c r="V1916" t="str">
        <f>IF(U1916="","",IF(U1916="CA HT",SUMIF('[3]Correpondance  PREPA MARG'!A:A,'Prépa marge'!T1916,'[3]Correpondance  PREPA MARG'!CO:CO),""))</f>
        <v/>
      </c>
      <c r="W1916" t="str">
        <f t="shared" si="1058"/>
        <v/>
      </c>
      <c r="X1916" t="str">
        <f>IF(U1916="","",IF(AND(U1916="Marge ABACO (valeur)",X1910=""),SUMIF('[3]Correpondance  PREPA MARG'!A:A,'Prépa marge'!T1916,'[3]Correpondance  PREPA MARG'!DB:DB),""))</f>
        <v/>
      </c>
      <c r="Y1916" t="str">
        <f>IF(U1916="","",IF(U1916="Frais accessoires",SUMIF('[3]Correpondance  PREPA MARG'!A:A,'Prépa marge'!T1916,'[3]Correpondance  PREPA MARG'!AO:AO),""))</f>
        <v/>
      </c>
      <c r="Z1916" t="str">
        <f>IF(U1916="","",IF(U1916="Cotisation Centrale",SUMIF('[3]Correpondance  PREPA MARG'!A:A,'Prépa marge'!T1916,'[3]Correpondance  PREPA MARG'!BO:BO),""))</f>
        <v/>
      </c>
      <c r="AA1916" t="str">
        <f>IF(U1916="","",IF(U1916="CA HT REEL",SUMIF('[3]Correpondance  PREPA MARG'!A:A,'Prépa marge'!T1916,'[3]Correpondance  PREPA MARG'!AB:AB),""))</f>
        <v/>
      </c>
      <c r="AB1916" t="str">
        <f>IF(U1916="","",IF(U1916="CAMV REEL",SUMIF('[3]Correpondance  PREPA MARG'!A:A,'Prépa marge'!T1916,'[3]Correpondance  PREPA MARG'!BB:BB),""))</f>
        <v/>
      </c>
      <c r="AF1916" t="s">
        <v>20</v>
      </c>
    </row>
    <row r="1917" spans="1:32">
      <c r="A1917" s="124"/>
      <c r="B1917" s="124"/>
      <c r="C1917" s="124"/>
      <c r="D1917" s="124"/>
      <c r="E1917" s="124"/>
      <c r="F1917" s="124"/>
      <c r="G1917" s="124"/>
      <c r="H1917" s="124"/>
      <c r="I1917" s="124"/>
      <c r="J1917" s="124"/>
      <c r="K1917" s="124"/>
      <c r="L1917" s="124"/>
      <c r="M1917" s="124"/>
      <c r="N1917" s="124"/>
      <c r="O1917" s="124"/>
      <c r="P1917" s="124"/>
      <c r="Q1917" s="124"/>
      <c r="R1917" s="164" t="s">
        <v>20</v>
      </c>
      <c r="S1917" s="164"/>
      <c r="T1917" s="23"/>
      <c r="U1917" s="23"/>
      <c r="V1917" t="str">
        <f>IF(U1917="","",IF(U1917="CA HT",SUMIF('[3]Correpondance  PREPA MARG'!A:A,'Prépa marge'!T1917,'[3]Correpondance  PREPA MARG'!CO:CO),""))</f>
        <v/>
      </c>
      <c r="W1917" t="str">
        <f t="shared" si="1058"/>
        <v/>
      </c>
      <c r="X1917" t="str">
        <f>IF(U1917="","",IF(AND(U1917="Marge ABACO (valeur)",X1911=""),SUMIF('[3]Correpondance  PREPA MARG'!A:A,'Prépa marge'!T1917,'[3]Correpondance  PREPA MARG'!DB:DB),""))</f>
        <v/>
      </c>
      <c r="Y1917" t="str">
        <f>IF(U1917="","",IF(U1917="Frais accessoires",SUMIF('[3]Correpondance  PREPA MARG'!A:A,'Prépa marge'!T1917,'[3]Correpondance  PREPA MARG'!AO:AO),""))</f>
        <v/>
      </c>
      <c r="Z1917" t="str">
        <f>IF(U1917="","",IF(U1917="Cotisation Centrale",SUMIF('[3]Correpondance  PREPA MARG'!A:A,'Prépa marge'!T1917,'[3]Correpondance  PREPA MARG'!BO:BO),""))</f>
        <v/>
      </c>
      <c r="AA1917" t="str">
        <f>IF(U1917="","",IF(U1917="CA HT REEL",SUMIF('[3]Correpondance  PREPA MARG'!A:A,'Prépa marge'!T1917,'[3]Correpondance  PREPA MARG'!AB:AB),""))</f>
        <v/>
      </c>
      <c r="AB1917" t="str">
        <f>IF(U1917="","",IF(U1917="CAMV REEL",SUMIF('[3]Correpondance  PREPA MARG'!A:A,'Prépa marge'!T1917,'[3]Correpondance  PREPA MARG'!BB:BB),""))</f>
        <v/>
      </c>
      <c r="AC1917" t="str">
        <f>IF(U1917="","",IF(U1917="démarque connue (valeur)",SUMIF('[3]Correpondance  PREPA MARG'!A:A,'Prépa marge'!T1917,'[3]Correpondance  PREPA MARG'!DO:DO),""))</f>
        <v/>
      </c>
      <c r="AD1917" s="2" t="str">
        <f t="shared" si="1062"/>
        <v/>
      </c>
      <c r="AF1917" t="s">
        <v>20</v>
      </c>
    </row>
    <row r="1918" spans="1:32" ht="15.75" thickBot="1">
      <c r="A1918" s="124"/>
      <c r="B1918" s="124"/>
      <c r="C1918" s="125" t="s">
        <v>50</v>
      </c>
      <c r="D1918" s="125"/>
      <c r="E1918" s="125"/>
      <c r="F1918" s="125"/>
      <c r="G1918" s="125"/>
      <c r="H1918" s="125"/>
      <c r="I1918" s="125"/>
      <c r="J1918" s="125"/>
      <c r="K1918" s="125"/>
      <c r="L1918" s="125"/>
      <c r="M1918" s="125"/>
      <c r="N1918" s="125"/>
      <c r="O1918" s="125"/>
      <c r="P1918" s="125"/>
      <c r="Q1918" s="124"/>
      <c r="R1918" s="126" t="s">
        <v>20</v>
      </c>
      <c r="S1918" s="126"/>
      <c r="T1918" s="23"/>
      <c r="U1918" s="23"/>
      <c r="V1918" t="str">
        <f>IF(U1918="","",IF(U1918="CA HT",SUMIF('[3]Correpondance  PREPA MARG'!A:A,'Prépa marge'!T1918,'[3]Correpondance  PREPA MARG'!CO:CO),""))</f>
        <v/>
      </c>
      <c r="W1918" t="str">
        <f t="shared" si="1058"/>
        <v/>
      </c>
      <c r="X1918" t="str">
        <f>IF(U1918="","",IF(AND(U1918="Marge ABACO (valeur)",X1912=""),SUMIF('[3]Correpondance  PREPA MARG'!A:A,'Prépa marge'!T1918,'[3]Correpondance  PREPA MARG'!DB:DB),""))</f>
        <v/>
      </c>
      <c r="Y1918" t="str">
        <f>IF(U1918="","",IF(U1918="Frais accessoires",SUMIF('[3]Correpondance  PREPA MARG'!A:A,'Prépa marge'!T1918,'[3]Correpondance  PREPA MARG'!AO:AO),""))</f>
        <v/>
      </c>
      <c r="Z1918" t="str">
        <f>IF(U1918="","",IF(U1918="Cotisation Centrale",SUMIF('[3]Correpondance  PREPA MARG'!A:A,'Prépa marge'!T1918,'[3]Correpondance  PREPA MARG'!BO:BO),""))</f>
        <v/>
      </c>
      <c r="AA1918" t="str">
        <f>IF(U1918="","",IF(U1918="CA HT REEL",SUMIF('[3]Correpondance  PREPA MARG'!A:A,'Prépa marge'!T1918,'[3]Correpondance  PREPA MARG'!AB:AB),""))</f>
        <v/>
      </c>
      <c r="AB1918" t="str">
        <f>IF(U1918="","",IF(U1918="CAMV REEL",SUMIF('[3]Correpondance  PREPA MARG'!A:A,'Prépa marge'!T1918,'[3]Correpondance  PREPA MARG'!BB:BB),""))</f>
        <v/>
      </c>
      <c r="AC1918" t="str">
        <f>IF(U1918="","",IF(U1918="démarque connue (valeur)",SUMIF('[3]Correpondance  PREPA MARG'!A:A,'Prépa marge'!T1918,'[3]Correpondance  PREPA MARG'!DO:DO),""))</f>
        <v/>
      </c>
      <c r="AD1918" s="2" t="str">
        <f t="shared" si="1062"/>
        <v/>
      </c>
      <c r="AF1918" t="s">
        <v>20</v>
      </c>
    </row>
    <row r="1919" spans="1:32" ht="15.75" thickBot="1">
      <c r="A1919" s="124"/>
      <c r="B1919" s="124"/>
      <c r="C1919" s="146" t="s">
        <v>7</v>
      </c>
      <c r="D1919" s="175" t="e">
        <f>D29+D71+D113+D155+D197+D239+D281+D323+D365+D407+D449+D491+D533+D575+D617+D659+D701+D743+D785+D827+D869+D911+D953+D995+D1037+D1079+D1121+D1163+D1205+D1247+D1289+D1331+D1373+D1415+D1457+D1499+D1541+D1583+D1625+D1667+D1709+D1751+D1793+D1835+D1877+'[2]PRMV DRIVE'!D1709</f>
        <v>#VALUE!</v>
      </c>
      <c r="E1919" s="176">
        <f>E29+E71+E113+E155+E197+E239+E281+E323+E365+E407+E449+E491+E533+E575+E617+E659+E701+E743+E785+E827+E869+E911+E953+E995+E1037+E1079+E1121+E1163+E1205+E1247+E1289+E1331+E1373+E1415+E1457+E1499+E1541+E1583+E1625+E1667+E1709+E1751+E1793+E1835+E1877+'[2]PRMV DRIVE'!E1709</f>
        <v>1113</v>
      </c>
      <c r="F1919" s="176">
        <f>F29+F71+F113+F155+F197+F239+F281+F323+F365+F407+F449+F491+F533+F575+F617+F659+F701+F743+F785+F827+F869+F911+F953+F995+F1037+F1079+F1121+F1163+F1205+F1247+F1289+F1331+F1373+F1415+F1457+F1499+F1541+F1583+F1625+F1667+F1709+F1751+F1793+F1835+F1877+'[2]PRMV DRIVE'!F1709</f>
        <v>0</v>
      </c>
      <c r="G1919" s="176">
        <f>G29+G71+G113+G155+G197+G239+G281+G323+G365+G407+G449+G491+G533+G575+G617+G659+G701+G743+G785+G827+G869+G911+G953+G995+G1037+G1079+G1121+G1163+G1205+G1247+G1289+G1331+G1373+G1415+G1457+G1499+G1541+G1583+G1625+G1667+G1709+G1751+G1793+G1835+G1877+'[2]PRMV DRIVE'!G1709</f>
        <v>0</v>
      </c>
      <c r="H1919" s="176">
        <f>H29+H71+H113+H155+H197+H239+H281+H323+H365+H407+H449+H491+H533+H575+H617+H659+H701+H743+H785+H827+H869+H911+H953+H995+H1037+H1079+H1121+H1163+H1205+H1247+H1289+H1331+H1373+H1415+H1457+H1499+H1541+H1583+H1625+H1667+H1709+H1751+H1793+H1835+H1877+'[2]PRMV DRIVE'!H1709</f>
        <v>0</v>
      </c>
      <c r="I1919" s="176">
        <f>I29+I71+I113+I155+I197+I239+I281+I323+I365+I407+I449+I491+I533+I575+I617+I659+I701+I743+I785+I827+I869+I911+I953+I995+I1037+I1079+I1121+I1163+I1205+I1247+I1289+I1331+I1373+I1415+I1457+I1499+I1541+I1583+I1625+I1667+I1709+I1751+I1793+I1835+I1877+'[2]PRMV DRIVE'!I1709</f>
        <v>0</v>
      </c>
      <c r="J1919" s="176">
        <f>J29+J71+J113+J155+J197+J239+J281+J323+J365+J407+J449+J491+J533+J575+J617+J659+J701+J743+J785+J827+J869+J911+J953+J995+J1037+J1079+J1121+J1163+J1205+J1247+J1289+J1331+J1373+J1415+J1457+J1499+J1541+J1583+J1625+J1667+J1709+J1751+J1793+J1835+J1877+'[2]PRMV DRIVE'!J1709</f>
        <v>0</v>
      </c>
      <c r="K1919" s="176">
        <f>K29+K71+K113+K155+K197+K239+K281+K323+K365+K407+K449+K491+K533+K575+K617+K659+K701+K743+K785+K827+K869+K911+K953+K995+K1037+K1079+K1121+K1163+K1205+K1247+K1289+K1331+K1373+K1415+K1457+K1499+K1541+K1583+K1625+K1667+K1709+K1751+K1793+K1835+K1877+'[2]PRMV DRIVE'!K1709</f>
        <v>0</v>
      </c>
      <c r="L1919" s="176">
        <f>L29+L71+L113+L155+L197+L239+L281+L323+L365+L407+L449+L491+L533+L575+L617+L659+L701+L743+L785+L827+L869+L911+L953+L995+L1037+L1079+L1121+L1163+L1205+L1247+L1289+L1331+L1373+L1415+L1457+L1499+L1541+L1583+L1625+L1667+L1709+L1751+L1793+L1835+L1877+'[2]PRMV DRIVE'!L1709</f>
        <v>0</v>
      </c>
      <c r="M1919" s="176">
        <f>M29+M71+M113+M155+M197+M239+M281+M323+M365+M407+M449+M491+M533+M575+M617+M659+M701+M743+M785+M827+M869+M911+M953+M995+M1037+M1079+M1121+M1163+M1205+M1247+M1289+M1331+M1373+M1415+M1457+M1499+M1541+M1583+M1625+M1667+M1709+M1751+M1793+M1835+M1877+'[2]PRMV DRIVE'!M1709</f>
        <v>0</v>
      </c>
      <c r="N1919" s="176">
        <f>N29+N71+N113+N155+N197+N239+N281+N323+N365+N407+N449+N491+N533+N575+N617+N659+N701+N743+N785+N827+N869+N911+N953+N995+N1037+N1079+N1121+N1163+N1205+N1247+N1289+N1331+N1373+N1415+N1457+N1499+N1541+N1583+N1625+N1667+N1709+N1751+N1793+N1835+N1877+'[2]PRMV DRIVE'!N1709</f>
        <v>0</v>
      </c>
      <c r="O1919" s="177">
        <f>O29+O71+O113+O155+O197+O239+O281+O323+O365+O407+O449+O491+O533+O575+O617+O659+O701+O743+O785+O827+O869+O911+O953+O995+O1037+O1079+O1121+O1163+O1205+O1247+O1289+O1331+O1373+O1415+O1457+O1499+O1541+O1583+O1625+O1667+O1709+O1751+O1793+O1835+O1877+'[2]PRMV DRIVE'!O1709</f>
        <v>0</v>
      </c>
      <c r="P1919" s="137" t="e">
        <f>SUM(D1919:O1919)</f>
        <v>#VALUE!</v>
      </c>
      <c r="Q1919" s="124"/>
      <c r="R1919" s="138" t="s">
        <v>20</v>
      </c>
      <c r="S1919" s="138"/>
      <c r="T1919" s="23"/>
      <c r="U1919" s="23"/>
      <c r="V1919" t="str">
        <f>IF(U1919="","",IF(U1919="CA HT",SUMIF('[3]Correpondance  PREPA MARG'!A:A,'Prépa marge'!T1919,'[3]Correpondance  PREPA MARG'!CO:CO),""))</f>
        <v/>
      </c>
      <c r="W1919" t="str">
        <f t="shared" si="1058"/>
        <v/>
      </c>
      <c r="X1919" t="str">
        <f>IF(U1919="","",IF(AND(U1919="Marge ABACO (valeur)",X1913=""),SUMIF('[3]Correpondance  PREPA MARG'!A:A,'Prépa marge'!T1919,'[3]Correpondance  PREPA MARG'!DB:DB),""))</f>
        <v/>
      </c>
      <c r="Y1919" t="str">
        <f>IF(U1919="","",IF(U1919="Frais accessoires",SUMIF('[3]Correpondance  PREPA MARG'!A:A,'Prépa marge'!T1919,'[3]Correpondance  PREPA MARG'!AO:AO),""))</f>
        <v/>
      </c>
      <c r="Z1919" t="str">
        <f>IF(U1919="","",IF(U1919="Cotisation Centrale",SUMIF('[3]Correpondance  PREPA MARG'!A:A,'Prépa marge'!T1919,'[3]Correpondance  PREPA MARG'!BO:BO),""))</f>
        <v/>
      </c>
      <c r="AA1919" t="str">
        <f>IF(U1919="","",IF(U1919="CA HT REEL",SUMIF('[3]Correpondance  PREPA MARG'!A:A,'Prépa marge'!T1919,'[3]Correpondance  PREPA MARG'!AB:AB),""))</f>
        <v/>
      </c>
      <c r="AB1919" t="str">
        <f>IF(U1919="","",IF(U1919="CAMV REEL",SUMIF('[3]Correpondance  PREPA MARG'!A:A,'Prépa marge'!T1919,'[3]Correpondance  PREPA MARG'!BB:BB),""))</f>
        <v/>
      </c>
      <c r="AC1919" t="str">
        <f>IF(U1919="","",IF(U1919="démarque connue (valeur)",SUMIF('[3]Correpondance  PREPA MARG'!A:A,'Prépa marge'!T1919,'[3]Correpondance  PREPA MARG'!DO:DO),""))</f>
        <v/>
      </c>
      <c r="AD1919" s="2" t="str">
        <f t="shared" si="1062"/>
        <v/>
      </c>
      <c r="AF1919" t="s">
        <v>20</v>
      </c>
    </row>
    <row r="1920" spans="1:32">
      <c r="A1920" s="124"/>
      <c r="B1920" s="124"/>
      <c r="C1920" s="154" t="s">
        <v>30</v>
      </c>
      <c r="D1920" s="178" t="e">
        <f>IF(D1911=0,0,D1919/D1911)</f>
        <v>#VALUE!</v>
      </c>
      <c r="E1920" s="178">
        <f t="shared" ref="E1920:O1920" si="1089">IF(E1911=0,0,E1919/E1911)</f>
        <v>0.17582938388625594</v>
      </c>
      <c r="F1920" s="178">
        <f t="shared" si="1089"/>
        <v>0</v>
      </c>
      <c r="G1920" s="178">
        <f t="shared" si="1089"/>
        <v>0</v>
      </c>
      <c r="H1920" s="178">
        <f t="shared" si="1089"/>
        <v>0</v>
      </c>
      <c r="I1920" s="178">
        <f t="shared" si="1089"/>
        <v>0</v>
      </c>
      <c r="J1920" s="178">
        <f t="shared" si="1089"/>
        <v>0</v>
      </c>
      <c r="K1920" s="178">
        <f t="shared" si="1089"/>
        <v>0</v>
      </c>
      <c r="L1920" s="178">
        <f t="shared" si="1089"/>
        <v>0</v>
      </c>
      <c r="M1920" s="178">
        <f>IF(M1911=0,0,M1919/M1911)</f>
        <v>0</v>
      </c>
      <c r="N1920" s="178">
        <f t="shared" si="1089"/>
        <v>0</v>
      </c>
      <c r="O1920" s="178">
        <f t="shared" si="1089"/>
        <v>0</v>
      </c>
      <c r="P1920" s="179" t="e">
        <f>IF(P1911=0,0,P1919/P1911)</f>
        <v>#VALUE!</v>
      </c>
      <c r="Q1920" s="124"/>
      <c r="R1920" s="180" t="s">
        <v>20</v>
      </c>
      <c r="S1920" s="181"/>
      <c r="T1920" s="23"/>
      <c r="U1920" s="23"/>
      <c r="V1920" t="str">
        <f>IF(U1920="","",IF(U1920="CA HT",SUMIF('[3]Correpondance  PREPA MARG'!A:A,'Prépa marge'!T1920,'[3]Correpondance  PREPA MARG'!CO:CO),""))</f>
        <v/>
      </c>
      <c r="W1920" t="str">
        <f t="shared" si="1058"/>
        <v/>
      </c>
      <c r="X1920" t="str">
        <f>IF(U1920="","",IF(AND(U1920="Marge ABACO (valeur)",X1914=""),SUMIF('[3]Correpondance  PREPA MARG'!A:A,'Prépa marge'!T1920,'[3]Correpondance  PREPA MARG'!DB:DB),""))</f>
        <v/>
      </c>
      <c r="Y1920" t="str">
        <f>IF(U1920="","",IF(U1920="Frais accessoires",SUMIF('[3]Correpondance  PREPA MARG'!A:A,'Prépa marge'!T1920,'[3]Correpondance  PREPA MARG'!AO:AO),""))</f>
        <v/>
      </c>
      <c r="Z1920" t="str">
        <f>IF(U1920="","",IF(U1920="Cotisation Centrale",SUMIF('[3]Correpondance  PREPA MARG'!A:A,'Prépa marge'!T1920,'[3]Correpondance  PREPA MARG'!BO:BO),""))</f>
        <v/>
      </c>
      <c r="AA1920" t="str">
        <f>IF(U1920="","",IF(U1920="CA HT REEL",SUMIF('[3]Correpondance  PREPA MARG'!A:A,'Prépa marge'!T1920,'[3]Correpondance  PREPA MARG'!AB:AB),""))</f>
        <v/>
      </c>
      <c r="AB1920" t="str">
        <f>IF(U1920="","",IF(U1920="CAMV REEL",SUMIF('[3]Correpondance  PREPA MARG'!A:A,'Prépa marge'!T1920,'[3]Correpondance  PREPA MARG'!BB:BB),""))</f>
        <v/>
      </c>
      <c r="AC1920" t="str">
        <f>IF(U1920="","",IF(U1920="démarque connue (valeur)",SUMIF('[3]Correpondance  PREPA MARG'!A:A,'Prépa marge'!T1920,'[3]Correpondance  PREPA MARG'!DO:DO),""))</f>
        <v/>
      </c>
      <c r="AD1920" s="2" t="str">
        <f t="shared" si="1062"/>
        <v/>
      </c>
      <c r="AF1920" t="s">
        <v>20</v>
      </c>
    </row>
    <row r="1921" spans="1:32">
      <c r="A1921" s="124"/>
      <c r="B1921" s="124"/>
      <c r="C1921" s="182" t="s">
        <v>31</v>
      </c>
      <c r="D1921" s="183">
        <f>IF(D1911=0,0,D1922/D1911)</f>
        <v>1.7113512247651373E-3</v>
      </c>
      <c r="E1921" s="184">
        <f t="shared" ref="E1921:O1921" si="1090">IF(E1911=0,0,E1922/E1911)</f>
        <v>0</v>
      </c>
      <c r="F1921" s="184">
        <f t="shared" si="1090"/>
        <v>0</v>
      </c>
      <c r="G1921" s="184">
        <f t="shared" si="1090"/>
        <v>0</v>
      </c>
      <c r="H1921" s="184">
        <f t="shared" si="1090"/>
        <v>0</v>
      </c>
      <c r="I1921" s="184">
        <f t="shared" si="1090"/>
        <v>0</v>
      </c>
      <c r="J1921" s="184">
        <f t="shared" si="1090"/>
        <v>0</v>
      </c>
      <c r="K1921" s="184">
        <f t="shared" si="1090"/>
        <v>0</v>
      </c>
      <c r="L1921" s="184">
        <f t="shared" si="1090"/>
        <v>0</v>
      </c>
      <c r="M1921" s="184">
        <f>IF(M1911=0,0,M1922/M1911)</f>
        <v>0</v>
      </c>
      <c r="N1921" s="184">
        <f t="shared" si="1090"/>
        <v>0</v>
      </c>
      <c r="O1921" s="185">
        <f t="shared" si="1090"/>
        <v>0</v>
      </c>
      <c r="P1921" s="186">
        <f>IF(P1911&lt;&gt;0,P1922/P1911,0)</f>
        <v>1.6739353408293679E-3</v>
      </c>
      <c r="Q1921" s="124"/>
      <c r="R1921" s="180" t="s">
        <v>20</v>
      </c>
      <c r="S1921" s="181"/>
      <c r="T1921" s="23"/>
      <c r="U1921" s="23"/>
      <c r="V1921" t="str">
        <f>IF(U1921="","",IF(U1921="CA HT",SUMIF('[3]Correpondance  PREPA MARG'!A:A,'Prépa marge'!T1921,'[3]Correpondance  PREPA MARG'!CO:CO),""))</f>
        <v/>
      </c>
      <c r="W1921" t="str">
        <f t="shared" si="1058"/>
        <v/>
      </c>
      <c r="X1921" t="str">
        <f>IF(U1921="","",IF(AND(U1921="Marge ABACO (valeur)",X1915=""),SUMIF('[3]Correpondance  PREPA MARG'!A:A,'Prépa marge'!T1921,'[3]Correpondance  PREPA MARG'!DB:DB),""))</f>
        <v/>
      </c>
      <c r="Y1921" t="str">
        <f>IF(U1921="","",IF(U1921="Frais accessoires",SUMIF('[3]Correpondance  PREPA MARG'!A:A,'Prépa marge'!T1921,'[3]Correpondance  PREPA MARG'!AO:AO),""))</f>
        <v/>
      </c>
      <c r="Z1921" t="str">
        <f>IF(U1921="","",IF(U1921="Cotisation Centrale",SUMIF('[3]Correpondance  PREPA MARG'!A:A,'Prépa marge'!T1921,'[3]Correpondance  PREPA MARG'!BO:BO),""))</f>
        <v/>
      </c>
      <c r="AA1921" t="str">
        <f>IF(U1921="","",IF(U1921="CA HT REEL",SUMIF('[3]Correpondance  PREPA MARG'!A:A,'Prépa marge'!T1921,'[3]Correpondance  PREPA MARG'!AB:AB),""))</f>
        <v/>
      </c>
      <c r="AB1921" t="str">
        <f>IF(U1921="","",IF(U1921="CAMV REEL",SUMIF('[3]Correpondance  PREPA MARG'!A:A,'Prépa marge'!T1921,'[3]Correpondance  PREPA MARG'!BB:BB),""))</f>
        <v/>
      </c>
      <c r="AC1921" t="str">
        <f>IF(U1921="","",IF(U1921="démarque connue (valeur)",SUMIF('[3]Correpondance  PREPA MARG'!A:A,'Prépa marge'!T1921,'[3]Correpondance  PREPA MARG'!DO:DO),""))</f>
        <v/>
      </c>
      <c r="AD1921" s="2" t="str">
        <f t="shared" si="1062"/>
        <v/>
      </c>
      <c r="AF1921" t="s">
        <v>20</v>
      </c>
    </row>
    <row r="1922" spans="1:32" ht="15.75" thickBot="1">
      <c r="A1922" s="124"/>
      <c r="B1922" s="124"/>
      <c r="C1922" s="187" t="s">
        <v>32</v>
      </c>
      <c r="D1922" s="188">
        <f>D32+D74+D116+D158+D200+D242+D284+D326+D368+D410+D452+D494+D536+D578+D620+D662+D704+D746+D788+D830+D872+D914+D956+D998+D1040+D1082+D1124+D1166+D1208+D1250+D1292+D1334+D1376+D1418+D1460+D1502+D1544+D1586+D1628+D1670+D1712+D1754+D1796+D1838+D1880</f>
        <v>484.64699999999999</v>
      </c>
      <c r="E1922" s="188">
        <f t="shared" ref="E1922:O1922" si="1091">E32+E74+E116+E158+E200+E242+E284+E326+E368+E410+E452+E494+E536+E578+E620+E662+E704+E746+E788+E830+E872+E914+E956+E998+E1040+E1082+E1124+E1166+E1208+E1250+E1292+E1334+E1376+E1418+E1460+E1502+E1544+E1586+E1628+E1670+E1712+E1754+E1796+E1838+E1880</f>
        <v>0</v>
      </c>
      <c r="F1922" s="188">
        <f t="shared" si="1091"/>
        <v>0</v>
      </c>
      <c r="G1922" s="188">
        <f t="shared" si="1091"/>
        <v>0</v>
      </c>
      <c r="H1922" s="188">
        <f t="shared" si="1091"/>
        <v>0</v>
      </c>
      <c r="I1922" s="188">
        <f t="shared" si="1091"/>
        <v>0</v>
      </c>
      <c r="J1922" s="188">
        <f t="shared" si="1091"/>
        <v>0</v>
      </c>
      <c r="K1922" s="188">
        <f t="shared" si="1091"/>
        <v>0</v>
      </c>
      <c r="L1922" s="188">
        <f t="shared" si="1091"/>
        <v>0</v>
      </c>
      <c r="M1922" s="188">
        <f>M32+M74+M116+M158+M200+M242+M284+M326+M368+M410+M452+M494+M536+M578+M620+M662+M704+M746+M788+M830+M872+M914+M956+M998+M1040+M1082+M1124+M1166+M1208+M1250+M1292+M1334+M1376+M1418+M1460+M1502+M1544+M1586+M1628+M1670+M1712+M1754+M1796+M1838+M1880</f>
        <v>0</v>
      </c>
      <c r="N1922" s="188">
        <f t="shared" si="1091"/>
        <v>0</v>
      </c>
      <c r="O1922" s="188">
        <f t="shared" si="1091"/>
        <v>0</v>
      </c>
      <c r="P1922" s="189">
        <f>SUM(D1922:O1922)</f>
        <v>484.64699999999999</v>
      </c>
      <c r="Q1922" s="124"/>
      <c r="R1922" s="190" t="s">
        <v>20</v>
      </c>
      <c r="S1922" s="190"/>
      <c r="T1922" s="23"/>
      <c r="U1922" s="23"/>
      <c r="V1922" t="str">
        <f>IF(U1922="","",IF(U1922="CA HT",SUMIF('[3]Correpondance  PREPA MARG'!A:A,'Prépa marge'!T1922,'[3]Correpondance  PREPA MARG'!CO:CO),""))</f>
        <v/>
      </c>
      <c r="W1922" t="str">
        <f t="shared" si="1058"/>
        <v/>
      </c>
      <c r="X1922" t="str">
        <f>IF(U1922="","",IF(AND(U1922="Marge ABACO (valeur)",X1916=""),SUMIF('[3]Correpondance  PREPA MARG'!A:A,'Prépa marge'!T1922,'[3]Correpondance  PREPA MARG'!DB:DB),""))</f>
        <v/>
      </c>
      <c r="Y1922" t="str">
        <f>IF(U1922="","",IF(U1922="Frais accessoires",SUMIF('[3]Correpondance  PREPA MARG'!A:A,'Prépa marge'!T1922,'[3]Correpondance  PREPA MARG'!AO:AO),""))</f>
        <v/>
      </c>
      <c r="Z1922" t="str">
        <f>IF(U1922="","",IF(U1922="Cotisation Centrale",SUMIF('[3]Correpondance  PREPA MARG'!A:A,'Prépa marge'!T1922,'[3]Correpondance  PREPA MARG'!BO:BO),""))</f>
        <v/>
      </c>
      <c r="AA1922" t="str">
        <f>IF(U1922="","",IF(U1922="CA HT REEL",SUMIF('[3]Correpondance  PREPA MARG'!A:A,'Prépa marge'!T1922,'[3]Correpondance  PREPA MARG'!AB:AB),""))</f>
        <v/>
      </c>
      <c r="AB1922" t="str">
        <f>IF(U1922="","",IF(U1922="CAMV REEL",SUMIF('[3]Correpondance  PREPA MARG'!A:A,'Prépa marge'!T1922,'[3]Correpondance  PREPA MARG'!BB:BB),""))</f>
        <v/>
      </c>
      <c r="AC1922" t="str">
        <f>IF(U1922="","",IF(U1922="démarque connue (valeur)",SUMIF('[3]Correpondance  PREPA MARG'!A:A,'Prépa marge'!T1922,'[3]Correpondance  PREPA MARG'!DO:DO),""))</f>
        <v/>
      </c>
      <c r="AD1922" s="2" t="str">
        <f t="shared" si="1062"/>
        <v/>
      </c>
      <c r="AF1922" t="s">
        <v>20</v>
      </c>
    </row>
    <row r="1923" spans="1:32" ht="15.75" thickBot="1">
      <c r="A1923" s="124"/>
      <c r="B1923" s="124"/>
      <c r="C1923" s="182" t="s">
        <v>33</v>
      </c>
      <c r="D1923" s="191">
        <f>D33+D75+D117+D159+D201+D243+D285+D327+D369+D411+D453+D495+D537+D579+D621+D663+D705+D747+D789+D831+D873+D915+D957+D999+D1041+D1083+D1125+D1167+D1209+D1251+D1293+D1335+D1377+D1419+D1461+D1503+D1545+D1587+D1629+D1671+D1713+D1755+D1797+D1839+D1881+'[2]PRMV DRIVE'!D1713</f>
        <v>0</v>
      </c>
      <c r="E1923" s="192">
        <f>E33+E75+E117+E159+E201+E243+E285+E327+E369+E411+E453+E495+E537+E579+E621+E663+E705+E747+E789+E831+E873+E915+E957+E999+E1041+E1083+E1125+E1167+E1209+E1251+E1293+E1335+E1377+E1419+E1461+E1503+E1545+E1587+E1629+E1671+E1713+E1755+E1797+E1839+E1881+'[2]PRMV DRIVE'!E1713</f>
        <v>0</v>
      </c>
      <c r="F1923" s="192">
        <f>F33+F75+F117+F159+F201+F243+F285+F327+F369+F411+F453+F495+F537+F579+F621+F663+F705+F747+F789+F831+F873+F915+F957+F999+F1041+F1083+F1125+F1167+F1209+F1251+F1293+F1335+F1377+F1419+F1461+F1503+F1545+F1587+F1629+F1671+F1713+F1755+F1797+F1839+F1881+'[2]PRMV DRIVE'!F1713</f>
        <v>0</v>
      </c>
      <c r="G1923" s="192">
        <f>G33+G75+G117+G159+G201+G243+G285+G327+G369+G411+G453+G495+G537+G579+G621+G663+G705+G747+G789+G831+G873+G915+G957+G999+G1041+G1083+G1125+G1167+G1209+G1251+G1293+G1335+G1377+G1419+G1461+G1503+G1545+G1587+G1629+G1671+G1713+G1755+G1797+G1839+G1881+'[2]PRMV DRIVE'!G1713</f>
        <v>0</v>
      </c>
      <c r="H1923" s="192">
        <f>H33+H75+H117+H159+H201+H243+H285+H327+H369+H411+H453+H495+H537+H579+H621+H663+H705+H747+H789+H831+H873+H915+H957+H999+H1041+H1083+H1125+H1167+H1209+H1251+H1293+H1335+H1377+H1419+H1461+H1503+H1545+H1587+H1629+H1671+H1713+H1755+H1797+H1839+H1881+'[2]PRMV DRIVE'!H1713</f>
        <v>0</v>
      </c>
      <c r="I1923" s="192">
        <f>I33+I75+I117+I159+I201+I243+I285+I327+I369+I411+I453+I495+I537+I579+I621+I663+I705+I747+I789+I831+I873+I915+I957+I999+I1041+I1083+I1125+I1167+I1209+I1251+I1293+I1335+I1377+I1419+I1461+I1503+I1545+I1587+I1629+I1671+I1713+I1755+I1797+I1839+I1881+'[2]PRMV DRIVE'!I1713</f>
        <v>0</v>
      </c>
      <c r="J1923" s="192">
        <f>J33+J75+J117+J159+J201+J243+J285+J327+J369+J411+J453+J495+J537+J579+J621+J663+J705+J747+J789+J831+J873+J915+J957+J999+J1041+J1083+J1125+J1167+J1209+J1251+J1293+J1335+J1377+J1419+J1461+J1503+J1545+J1587+J1629+J1671+J1713+J1755+J1797+J1839+J1881+'[2]PRMV DRIVE'!J1713</f>
        <v>0</v>
      </c>
      <c r="K1923" s="192">
        <f>K33+K75+K117+K159+K201+K243+K285+K327+K369+K411+K453+K495+K537+K579+K621+K663+K705+K747+K789+K831+K873+K915+K957+K999+K1041+K1083+K1125+K1167+K1209+K1251+K1293+K1335+K1377+K1419+K1461+K1503+K1545+K1587+K1629+K1671+K1713+K1755+K1797+K1839+K1881+'[2]PRMV DRIVE'!K1713</f>
        <v>0</v>
      </c>
      <c r="L1923" s="192">
        <f>L33+L75+L117+L159+L201+L243+L285+L327+L369+L411+L453+L495+L537+L579+L621+L663+L705+L747+L789+L831+L873+L915+L957+L999+L1041+L1083+L1125+L1167+L1209+L1251+L1293+L1335+L1377+L1419+L1461+L1503+L1545+L1587+L1629+L1671+L1713+L1755+L1797+L1839+L1881+'[2]PRMV DRIVE'!L1713</f>
        <v>0</v>
      </c>
      <c r="M1923" s="192">
        <f>M33+M75+M117+M159+M201+M243+M285+M327+M369+M411+M453+M495+M537+M579+M621+M663+M705+M747+M789+M831+M873+M915+M957+M999+M1041+M1083+M1125+M1167+M1209+M1251+M1293+M1335+M1377+M1419+M1461+M1503+M1545+M1587+M1629+M1671+M1713+M1755+M1797+M1839+M1881+'[2]PRMV DRIVE'!M1713</f>
        <v>0</v>
      </c>
      <c r="N1923" s="192">
        <f>N33+N75+N117+N159+N201+N243+N285+N327+N369+N411+N453+N495+N537+N579+N621+N663+N705+N747+N789+N831+N873+N915+N957+N999+N1041+N1083+N1125+N1167+N1209+N1251+N1293+N1335+N1377+N1419+N1461+N1503+N1545+N1587+N1629+N1671+N1713+N1755+N1797+N1839+N1881+'[2]PRMV DRIVE'!N1713</f>
        <v>0</v>
      </c>
      <c r="O1923" s="193">
        <f>O33+O75+O117+O159+O201+O243+O285+O327+O369+O411+O453+O495+O537+O579+O621+O663+O705+O747+O789+O831+O873+O915+O957+O999+O1041+O1083+O1125+O1167+O1209+O1251+O1293+O1335+O1377+O1419+O1461+O1503+O1545+O1587+O1629+O1671+O1713+O1755+O1797+O1839+O1881+'[2]PRMV DRIVE'!O1713</f>
        <v>0</v>
      </c>
      <c r="P1923" s="194">
        <f>SUM(D1923:O1923)</f>
        <v>0</v>
      </c>
      <c r="Q1923" s="124"/>
      <c r="R1923" s="190" t="s">
        <v>20</v>
      </c>
      <c r="S1923" s="190"/>
      <c r="T1923" s="23"/>
      <c r="U1923" s="23"/>
      <c r="V1923" t="str">
        <f>IF(U1923="","",IF(U1923="CA HT",SUMIF('[3]Correpondance  PREPA MARG'!A:A,'Prépa marge'!T1923,'[3]Correpondance  PREPA MARG'!CO:CO),""))</f>
        <v/>
      </c>
      <c r="W1923" t="str">
        <f t="shared" si="1058"/>
        <v/>
      </c>
      <c r="X1923" t="str">
        <f>IF(U1923="","",IF(AND(U1923="Marge ABACO (valeur)",X1917=""),SUMIF('[3]Correpondance  PREPA MARG'!A:A,'Prépa marge'!T1923,'[3]Correpondance  PREPA MARG'!DB:DB),""))</f>
        <v/>
      </c>
      <c r="Y1923" t="str">
        <f>IF(U1923="","",IF(U1923="Frais accessoires",SUMIF('[3]Correpondance  PREPA MARG'!A:A,'Prépa marge'!T1923,'[3]Correpondance  PREPA MARG'!AO:AO),""))</f>
        <v/>
      </c>
      <c r="Z1923" t="str">
        <f>IF(U1923="","",IF(U1923="Cotisation Centrale",SUMIF('[3]Correpondance  PREPA MARG'!A:A,'Prépa marge'!T1923,'[3]Correpondance  PREPA MARG'!BO:BO),""))</f>
        <v/>
      </c>
      <c r="AA1923" t="str">
        <f>IF(U1923="","",IF(U1923="CA HT REEL",SUMIF('[3]Correpondance  PREPA MARG'!A:A,'Prépa marge'!T1923,'[3]Correpondance  PREPA MARG'!AB:AB),""))</f>
        <v/>
      </c>
      <c r="AB1923" t="str">
        <f>IF(U1923="","",IF(U1923="CAMV REEL",SUMIF('[3]Correpondance  PREPA MARG'!A:A,'Prépa marge'!T1923,'[3]Correpondance  PREPA MARG'!BB:BB),""))</f>
        <v/>
      </c>
      <c r="AC1923" t="str">
        <f>IF(U1923="","",IF(U1923="démarque connue (valeur)",SUMIF('[3]Correpondance  PREPA MARG'!A:A,'Prépa marge'!T1923,'[3]Correpondance  PREPA MARG'!DO:DO),""))</f>
        <v/>
      </c>
      <c r="AD1923" s="2" t="str">
        <f t="shared" si="1062"/>
        <v/>
      </c>
      <c r="AF1923" t="s">
        <v>20</v>
      </c>
    </row>
    <row r="1924" spans="1:32">
      <c r="A1924" s="124"/>
      <c r="B1924" s="124"/>
      <c r="C1924" s="154" t="s">
        <v>34</v>
      </c>
      <c r="D1924" s="195">
        <f t="shared" ref="D1924:P1924" si="1092">IF(D1911&lt;&gt;0,D1923/D1911,0)</f>
        <v>0</v>
      </c>
      <c r="E1924" s="195">
        <f t="shared" si="1092"/>
        <v>0</v>
      </c>
      <c r="F1924" s="195">
        <f t="shared" si="1092"/>
        <v>0</v>
      </c>
      <c r="G1924" s="195">
        <f t="shared" si="1092"/>
        <v>0</v>
      </c>
      <c r="H1924" s="195">
        <f t="shared" si="1092"/>
        <v>0</v>
      </c>
      <c r="I1924" s="195">
        <f t="shared" si="1092"/>
        <v>0</v>
      </c>
      <c r="J1924" s="195">
        <f t="shared" si="1092"/>
        <v>0</v>
      </c>
      <c r="K1924" s="195">
        <f t="shared" si="1092"/>
        <v>0</v>
      </c>
      <c r="L1924" s="195">
        <f t="shared" si="1092"/>
        <v>0</v>
      </c>
      <c r="M1924" s="195">
        <f>IF(M1911&lt;&gt;0,M1923/M1911,0)</f>
        <v>0</v>
      </c>
      <c r="N1924" s="195">
        <f t="shared" si="1092"/>
        <v>0</v>
      </c>
      <c r="O1924" s="195">
        <f t="shared" si="1092"/>
        <v>0</v>
      </c>
      <c r="P1924" s="179">
        <f t="shared" si="1092"/>
        <v>0</v>
      </c>
      <c r="Q1924" s="124"/>
      <c r="R1924" s="180" t="s">
        <v>20</v>
      </c>
      <c r="S1924" s="181"/>
      <c r="T1924" s="23"/>
      <c r="U1924" s="23"/>
      <c r="V1924" t="str">
        <f>IF(U1924="","",IF(U1924="CA HT",SUMIF('[3]Correpondance  PREPA MARG'!A:A,'Prépa marge'!T1924,'[3]Correpondance  PREPA MARG'!CO:CO),""))</f>
        <v/>
      </c>
      <c r="W1924" t="str">
        <f t="shared" si="1058"/>
        <v/>
      </c>
      <c r="X1924" t="str">
        <f>IF(U1924="","",IF(AND(U1924="Marge ABACO (valeur)",X1918=""),SUMIF('[3]Correpondance  PREPA MARG'!A:A,'Prépa marge'!T1924,'[3]Correpondance  PREPA MARG'!DB:DB),""))</f>
        <v/>
      </c>
      <c r="Y1924" t="str">
        <f>IF(U1924="","",IF(U1924="Frais accessoires",SUMIF('[3]Correpondance  PREPA MARG'!A:A,'Prépa marge'!T1924,'[3]Correpondance  PREPA MARG'!AO:AO),""))</f>
        <v/>
      </c>
      <c r="Z1924" t="str">
        <f>IF(U1924="","",IF(U1924="Cotisation Centrale",SUMIF('[3]Correpondance  PREPA MARG'!A:A,'Prépa marge'!T1924,'[3]Correpondance  PREPA MARG'!BO:BO),""))</f>
        <v/>
      </c>
      <c r="AA1924" t="str">
        <f>IF(U1924="","",IF(U1924="CA HT REEL",SUMIF('[3]Correpondance  PREPA MARG'!A:A,'Prépa marge'!T1924,'[3]Correpondance  PREPA MARG'!AB:AB),""))</f>
        <v/>
      </c>
      <c r="AB1924" t="str">
        <f>IF(U1924="","",IF(U1924="CAMV REEL",SUMIF('[3]Correpondance  PREPA MARG'!A:A,'Prépa marge'!T1924,'[3]Correpondance  PREPA MARG'!BB:BB),""))</f>
        <v/>
      </c>
      <c r="AC1924" t="str">
        <f>IF(U1924="","",IF(U1924="démarque connue (valeur)",SUMIF('[3]Correpondance  PREPA MARG'!A:A,'Prépa marge'!T1924,'[3]Correpondance  PREPA MARG'!DO:DO),""))</f>
        <v/>
      </c>
      <c r="AD1924" s="2" t="str">
        <f t="shared" si="1062"/>
        <v/>
      </c>
      <c r="AF1924" t="s">
        <v>20</v>
      </c>
    </row>
    <row r="1925" spans="1:32">
      <c r="A1925" s="124"/>
      <c r="B1925" s="124"/>
      <c r="C1925" s="154" t="s">
        <v>35</v>
      </c>
      <c r="D1925" s="196">
        <f t="shared" ref="D1925:O1925" si="1093">D1899-D1911</f>
        <v>20.479999999981374</v>
      </c>
      <c r="E1925" s="196">
        <f t="shared" si="1093"/>
        <v>9051</v>
      </c>
      <c r="F1925" s="196">
        <f t="shared" si="1093"/>
        <v>0</v>
      </c>
      <c r="G1925" s="196">
        <f t="shared" si="1093"/>
        <v>0</v>
      </c>
      <c r="H1925" s="196">
        <f t="shared" si="1093"/>
        <v>0</v>
      </c>
      <c r="I1925" s="196">
        <f t="shared" si="1093"/>
        <v>0</v>
      </c>
      <c r="J1925" s="196">
        <f t="shared" si="1093"/>
        <v>0</v>
      </c>
      <c r="K1925" s="196">
        <f t="shared" si="1093"/>
        <v>0</v>
      </c>
      <c r="L1925" s="196">
        <f t="shared" si="1093"/>
        <v>0</v>
      </c>
      <c r="M1925" s="196">
        <f>M1899-M1911</f>
        <v>0</v>
      </c>
      <c r="N1925" s="196">
        <f t="shared" si="1093"/>
        <v>0</v>
      </c>
      <c r="O1925" s="196">
        <f t="shared" si="1093"/>
        <v>0</v>
      </c>
      <c r="P1925" s="171">
        <f>SUM(D1925:O1925)</f>
        <v>9071.4799999999814</v>
      </c>
      <c r="Q1925" s="124"/>
      <c r="R1925" s="152" t="s">
        <v>20</v>
      </c>
      <c r="S1925" s="152"/>
      <c r="T1925" s="23"/>
      <c r="U1925" s="23"/>
      <c r="V1925" t="str">
        <f>IF(U1925="","",IF(U1925="CA HT",SUMIF('[3]Correpondance  PREPA MARG'!A:A,'Prépa marge'!T1925,'[3]Correpondance  PREPA MARG'!CO:CO),""))</f>
        <v/>
      </c>
      <c r="W1925" t="str">
        <f t="shared" si="1058"/>
        <v/>
      </c>
      <c r="X1925" t="str">
        <f>IF(U1925="","",IF(AND(U1925="Marge ABACO (valeur)",X1919=""),SUMIF('[3]Correpondance  PREPA MARG'!A:A,'Prépa marge'!T1925,'[3]Correpondance  PREPA MARG'!DB:DB),""))</f>
        <v/>
      </c>
      <c r="Y1925" t="str">
        <f>IF(U1925="","",IF(U1925="Frais accessoires",SUMIF('[3]Correpondance  PREPA MARG'!A:A,'Prépa marge'!T1925,'[3]Correpondance  PREPA MARG'!AO:AO),""))</f>
        <v/>
      </c>
      <c r="Z1925" t="str">
        <f>IF(U1925="","",IF(U1925="Cotisation Centrale",SUMIF('[3]Correpondance  PREPA MARG'!A:A,'Prépa marge'!T1925,'[3]Correpondance  PREPA MARG'!BO:BO),""))</f>
        <v/>
      </c>
      <c r="AA1925" t="str">
        <f>IF(U1925="","",IF(U1925="CA HT REEL",SUMIF('[3]Correpondance  PREPA MARG'!A:A,'Prépa marge'!T1925,'[3]Correpondance  PREPA MARG'!AB:AB),""))</f>
        <v/>
      </c>
      <c r="AB1925" t="str">
        <f>IF(U1925="","",IF(U1925="CAMV REEL",SUMIF('[3]Correpondance  PREPA MARG'!A:A,'Prépa marge'!T1925,'[3]Correpondance  PREPA MARG'!BB:BB),""))</f>
        <v/>
      </c>
      <c r="AC1925" t="str">
        <f>IF(U1925="","",IF(U1925="démarque connue (valeur)",SUMIF('[3]Correpondance  PREPA MARG'!A:A,'Prépa marge'!T1925,'[3]Correpondance  PREPA MARG'!DO:DO),""))</f>
        <v/>
      </c>
      <c r="AD1925" s="2" t="str">
        <f t="shared" si="1062"/>
        <v/>
      </c>
      <c r="AF1925" t="s">
        <v>20</v>
      </c>
    </row>
    <row r="1926" spans="1:32">
      <c r="A1926" s="124"/>
      <c r="B1926" s="124"/>
      <c r="C1926" s="154" t="s">
        <v>22</v>
      </c>
      <c r="D1926" s="197">
        <f t="shared" ref="D1926:P1926" si="1094">IF(D1911&lt;&gt;0,D1925/D1911,0)</f>
        <v>7.2317528186820797E-5</v>
      </c>
      <c r="E1926" s="197">
        <f t="shared" si="1094"/>
        <v>1.4298578199052132</v>
      </c>
      <c r="F1926" s="197">
        <f t="shared" si="1094"/>
        <v>0</v>
      </c>
      <c r="G1926" s="197">
        <f t="shared" si="1094"/>
        <v>0</v>
      </c>
      <c r="H1926" s="197">
        <f t="shared" si="1094"/>
        <v>0</v>
      </c>
      <c r="I1926" s="197">
        <f t="shared" si="1094"/>
        <v>0</v>
      </c>
      <c r="J1926" s="197">
        <f t="shared" si="1094"/>
        <v>0</v>
      </c>
      <c r="K1926" s="197">
        <f t="shared" si="1094"/>
        <v>0</v>
      </c>
      <c r="L1926" s="197">
        <f t="shared" si="1094"/>
        <v>0</v>
      </c>
      <c r="M1926" s="197">
        <f>IF(M1911&lt;&gt;0,M1925/M1911,0)</f>
        <v>0</v>
      </c>
      <c r="N1926" s="197">
        <f t="shared" si="1094"/>
        <v>0</v>
      </c>
      <c r="O1926" s="197">
        <f t="shared" si="1094"/>
        <v>0</v>
      </c>
      <c r="P1926" s="156">
        <f t="shared" si="1094"/>
        <v>3.133222936617118E-2</v>
      </c>
      <c r="Q1926" s="124"/>
      <c r="R1926" s="157" t="s">
        <v>20</v>
      </c>
      <c r="S1926" s="157"/>
      <c r="T1926" s="23"/>
      <c r="U1926" s="23"/>
      <c r="V1926" t="str">
        <f>IF(U1926="","",IF(U1926="CA HT",SUMIF('[3]Correpondance  PREPA MARG'!A:A,'Prépa marge'!T1926,'[3]Correpondance  PREPA MARG'!CO:CO),""))</f>
        <v/>
      </c>
      <c r="W1926" t="str">
        <f t="shared" si="1058"/>
        <v/>
      </c>
      <c r="X1926" t="str">
        <f>IF(U1926="","",IF(AND(U1926="Marge ABACO (valeur)",X1920=""),SUMIF('[3]Correpondance  PREPA MARG'!A:A,'Prépa marge'!T1926,'[3]Correpondance  PREPA MARG'!DB:DB),""))</f>
        <v/>
      </c>
      <c r="Y1926" t="str">
        <f>IF(U1926="","",IF(U1926="Frais accessoires",SUMIF('[3]Correpondance  PREPA MARG'!A:A,'Prépa marge'!T1926,'[3]Correpondance  PREPA MARG'!AO:AO),""))</f>
        <v/>
      </c>
      <c r="Z1926" t="str">
        <f>IF(U1926="","",IF(U1926="Cotisation Centrale",SUMIF('[3]Correpondance  PREPA MARG'!A:A,'Prépa marge'!T1926,'[3]Correpondance  PREPA MARG'!BO:BO),""))</f>
        <v/>
      </c>
      <c r="AA1926" t="str">
        <f>IF(U1926="","",IF(U1926="CA HT REEL",SUMIF('[3]Correpondance  PREPA MARG'!A:A,'Prépa marge'!T1926,'[3]Correpondance  PREPA MARG'!AB:AB),""))</f>
        <v/>
      </c>
      <c r="AB1926" t="str">
        <f>IF(U1926="","",IF(U1926="CAMV REEL",SUMIF('[3]Correpondance  PREPA MARG'!A:A,'Prépa marge'!T1926,'[3]Correpondance  PREPA MARG'!BB:BB),""))</f>
        <v/>
      </c>
      <c r="AC1926" t="str">
        <f>IF(U1926="","",IF(U1926="démarque connue (valeur)",SUMIF('[3]Correpondance  PREPA MARG'!A:A,'Prépa marge'!T1926,'[3]Correpondance  PREPA MARG'!DO:DO),""))</f>
        <v/>
      </c>
      <c r="AD1926" s="2" t="str">
        <f t="shared" si="1062"/>
        <v/>
      </c>
      <c r="AF1926" t="s">
        <v>20</v>
      </c>
    </row>
    <row r="1927" spans="1:32" ht="15.75" thickBot="1">
      <c r="A1927" s="124"/>
      <c r="B1927" s="124"/>
      <c r="C1927" s="198" t="s">
        <v>36</v>
      </c>
      <c r="D1927" s="140" t="e">
        <f t="shared" ref="D1927:O1927" si="1095">D1907-D1919-D1922-D1923-D1925</f>
        <v>#VALUE!</v>
      </c>
      <c r="E1927" s="140">
        <f t="shared" si="1095"/>
        <v>-5821</v>
      </c>
      <c r="F1927" s="140">
        <f t="shared" si="1095"/>
        <v>0</v>
      </c>
      <c r="G1927" s="140">
        <f t="shared" si="1095"/>
        <v>0</v>
      </c>
      <c r="H1927" s="140">
        <f t="shared" si="1095"/>
        <v>0</v>
      </c>
      <c r="I1927" s="140">
        <f t="shared" si="1095"/>
        <v>0</v>
      </c>
      <c r="J1927" s="140">
        <f t="shared" si="1095"/>
        <v>0</v>
      </c>
      <c r="K1927" s="140">
        <f t="shared" si="1095"/>
        <v>0</v>
      </c>
      <c r="L1927" s="140">
        <f t="shared" si="1095"/>
        <v>0</v>
      </c>
      <c r="M1927" s="140">
        <f>M1907-M1919-M1922-M1923-M1925</f>
        <v>0</v>
      </c>
      <c r="N1927" s="140">
        <f t="shared" si="1095"/>
        <v>0</v>
      </c>
      <c r="O1927" s="140">
        <f t="shared" si="1095"/>
        <v>0</v>
      </c>
      <c r="P1927" s="199" t="e">
        <f>SUM(D1927:O1927)</f>
        <v>#VALUE!</v>
      </c>
      <c r="Q1927" s="124"/>
      <c r="R1927" s="200" t="s">
        <v>20</v>
      </c>
      <c r="S1927" s="201"/>
      <c r="T1927" s="23"/>
      <c r="U1927" s="23"/>
      <c r="V1927" t="str">
        <f>IF(U1927="","",IF(U1927="CA HT",SUMIF('[3]Correpondance  PREPA MARG'!A:A,'Prépa marge'!T1927,'[3]Correpondance  PREPA MARG'!CO:CO),""))</f>
        <v/>
      </c>
      <c r="W1927" t="str">
        <f t="shared" ref="W1927:W1937" si="1096">IF(AND(V1926&lt;&gt;"",X1928&lt;&gt;""),V1926-X1928,"")</f>
        <v/>
      </c>
      <c r="X1927" t="str">
        <f>IF(U1927="","",IF(AND(U1927="Marge ABACO (valeur)",X1921=""),SUMIF('[3]Correpondance  PREPA MARG'!A:A,'Prépa marge'!T1927,'[3]Correpondance  PREPA MARG'!DB:DB),""))</f>
        <v/>
      </c>
      <c r="Y1927" t="str">
        <f>IF(U1927="","",IF(U1927="Frais accessoires",SUMIF('[3]Correpondance  PREPA MARG'!A:A,'Prépa marge'!T1927,'[3]Correpondance  PREPA MARG'!AO:AO),""))</f>
        <v/>
      </c>
      <c r="Z1927" t="str">
        <f>IF(U1927="","",IF(U1927="Cotisation Centrale",SUMIF('[3]Correpondance  PREPA MARG'!A:A,'Prépa marge'!T1927,'[3]Correpondance  PREPA MARG'!BO:BO),""))</f>
        <v/>
      </c>
      <c r="AA1927" t="str">
        <f>IF(U1927="","",IF(U1927="CA HT REEL",SUMIF('[3]Correpondance  PREPA MARG'!A:A,'Prépa marge'!T1927,'[3]Correpondance  PREPA MARG'!AB:AB),""))</f>
        <v/>
      </c>
      <c r="AB1927" t="str">
        <f>IF(U1927="","",IF(U1927="CAMV REEL",SUMIF('[3]Correpondance  PREPA MARG'!A:A,'Prépa marge'!T1927,'[3]Correpondance  PREPA MARG'!BB:BB),""))</f>
        <v/>
      </c>
      <c r="AC1927" t="str">
        <f>IF(U1927="","",IF(U1927="démarque connue (valeur)",SUMIF('[3]Correpondance  PREPA MARG'!A:A,'Prépa marge'!T1927,'[3]Correpondance  PREPA MARG'!DO:DO),""))</f>
        <v/>
      </c>
      <c r="AD1927" s="2" t="str">
        <f t="shared" si="1062"/>
        <v/>
      </c>
      <c r="AF1927" t="s">
        <v>20</v>
      </c>
    </row>
    <row r="1928" spans="1:32" ht="15.75" thickBot="1">
      <c r="A1928" s="124"/>
      <c r="B1928" s="124"/>
      <c r="C1928" s="202" t="s">
        <v>37</v>
      </c>
      <c r="D1928" s="203" t="e">
        <f t="shared" ref="D1928:P1928" si="1097">D1920+D1921+D1924+D1926</f>
        <v>#VALUE!</v>
      </c>
      <c r="E1928" s="203">
        <f t="shared" si="1097"/>
        <v>1.6056872037914691</v>
      </c>
      <c r="F1928" s="203">
        <f t="shared" si="1097"/>
        <v>0</v>
      </c>
      <c r="G1928" s="203">
        <f t="shared" si="1097"/>
        <v>0</v>
      </c>
      <c r="H1928" s="203">
        <f t="shared" si="1097"/>
        <v>0</v>
      </c>
      <c r="I1928" s="203">
        <f t="shared" si="1097"/>
        <v>0</v>
      </c>
      <c r="J1928" s="203">
        <f t="shared" si="1097"/>
        <v>0</v>
      </c>
      <c r="K1928" s="203">
        <f t="shared" si="1097"/>
        <v>0</v>
      </c>
      <c r="L1928" s="203">
        <f t="shared" si="1097"/>
        <v>0</v>
      </c>
      <c r="M1928" s="203">
        <f>M1920+M1921+M1924+M1926</f>
        <v>0</v>
      </c>
      <c r="N1928" s="203">
        <f t="shared" si="1097"/>
        <v>0</v>
      </c>
      <c r="O1928" s="203">
        <f t="shared" si="1097"/>
        <v>0</v>
      </c>
      <c r="P1928" s="204" t="e">
        <f t="shared" si="1097"/>
        <v>#VALUE!</v>
      </c>
      <c r="Q1928" s="124"/>
      <c r="R1928" s="163" t="s">
        <v>20</v>
      </c>
      <c r="S1928" s="163"/>
      <c r="T1928" s="23"/>
      <c r="U1928" s="23"/>
      <c r="V1928" t="str">
        <f>IF(U1928="","",IF(U1928="CA HT",SUMIF('[3]Correpondance  PREPA MARG'!A:A,'Prépa marge'!T1928,'[3]Correpondance  PREPA MARG'!CO:CO),""))</f>
        <v/>
      </c>
      <c r="W1928" t="str">
        <f t="shared" si="1096"/>
        <v/>
      </c>
      <c r="X1928" t="str">
        <f>IF(U1928="","",IF(AND(U1928="Marge ABACO (valeur)",X1922=""),SUMIF('[3]Correpondance  PREPA MARG'!A:A,'Prépa marge'!T1928,'[3]Correpondance  PREPA MARG'!DB:DB),""))</f>
        <v/>
      </c>
      <c r="Y1928" t="str">
        <f>IF(U1928="","",IF(U1928="Frais accessoires",SUMIF('[3]Correpondance  PREPA MARG'!A:A,'Prépa marge'!T1928,'[3]Correpondance  PREPA MARG'!AO:AO),""))</f>
        <v/>
      </c>
      <c r="Z1928" t="str">
        <f>IF(U1928="","",IF(U1928="Cotisation Centrale",SUMIF('[3]Correpondance  PREPA MARG'!A:A,'Prépa marge'!T1928,'[3]Correpondance  PREPA MARG'!BO:BO),""))</f>
        <v/>
      </c>
      <c r="AA1928" t="str">
        <f>IF(U1928="","",IF(U1928="CA HT REEL",SUMIF('[3]Correpondance  PREPA MARG'!A:A,'Prépa marge'!T1928,'[3]Correpondance  PREPA MARG'!AB:AB),""))</f>
        <v/>
      </c>
      <c r="AB1928" t="str">
        <f>IF(U1928="","",IF(U1928="CAMV REEL",SUMIF('[3]Correpondance  PREPA MARG'!A:A,'Prépa marge'!T1928,'[3]Correpondance  PREPA MARG'!BB:BB),""))</f>
        <v/>
      </c>
      <c r="AC1928" t="str">
        <f>IF(U1928="","",IF(U1928="démarque connue (valeur)",SUMIF('[3]Correpondance  PREPA MARG'!A:A,'Prépa marge'!T1928,'[3]Correpondance  PREPA MARG'!DO:DO),""))</f>
        <v/>
      </c>
      <c r="AD1928" s="2" t="str">
        <f t="shared" si="1062"/>
        <v/>
      </c>
      <c r="AF1928" t="s">
        <v>20</v>
      </c>
    </row>
    <row r="1929" spans="1:32">
      <c r="A1929" s="124"/>
      <c r="B1929" s="124"/>
      <c r="C1929" s="205" t="s">
        <v>38</v>
      </c>
      <c r="D1929" s="206" t="e">
        <f t="shared" ref="D1929:P1929" si="1098">D1919+D1922+D1923+D1925</f>
        <v>#VALUE!</v>
      </c>
      <c r="E1929" s="206">
        <f t="shared" si="1098"/>
        <v>10164</v>
      </c>
      <c r="F1929" s="206">
        <f t="shared" si="1098"/>
        <v>0</v>
      </c>
      <c r="G1929" s="206">
        <f t="shared" si="1098"/>
        <v>0</v>
      </c>
      <c r="H1929" s="206">
        <f t="shared" si="1098"/>
        <v>0</v>
      </c>
      <c r="I1929" s="206">
        <f t="shared" si="1098"/>
        <v>0</v>
      </c>
      <c r="J1929" s="206">
        <f t="shared" si="1098"/>
        <v>0</v>
      </c>
      <c r="K1929" s="206">
        <f t="shared" si="1098"/>
        <v>0</v>
      </c>
      <c r="L1929" s="206">
        <f t="shared" si="1098"/>
        <v>0</v>
      </c>
      <c r="M1929" s="206">
        <f>M1919+M1922+M1923+M1925</f>
        <v>0</v>
      </c>
      <c r="N1929" s="206">
        <f t="shared" si="1098"/>
        <v>0</v>
      </c>
      <c r="O1929" s="206">
        <f t="shared" si="1098"/>
        <v>0</v>
      </c>
      <c r="P1929" s="206" t="e">
        <f t="shared" si="1098"/>
        <v>#VALUE!</v>
      </c>
      <c r="Q1929" s="124"/>
      <c r="R1929" s="207" t="s">
        <v>20</v>
      </c>
      <c r="S1929" s="207"/>
      <c r="T1929" s="23"/>
      <c r="U1929" s="23"/>
      <c r="V1929" t="str">
        <f>IF(U1929="","",IF(U1929="CA HT",SUMIF('[3]Correpondance  PREPA MARG'!A:A,'Prépa marge'!T1929,'[3]Correpondance  PREPA MARG'!CO:CO),""))</f>
        <v/>
      </c>
      <c r="W1929" t="str">
        <f t="shared" si="1096"/>
        <v/>
      </c>
      <c r="X1929" t="str">
        <f>IF(U1929="","",IF(AND(U1929="Marge ABACO (valeur)",X1923=""),SUMIF('[3]Correpondance  PREPA MARG'!A:A,'Prépa marge'!T1929,'[3]Correpondance  PREPA MARG'!DB:DB),""))</f>
        <v/>
      </c>
      <c r="Y1929" t="str">
        <f>IF(U1929="","",IF(U1929="Frais accessoires",SUMIF('[3]Correpondance  PREPA MARG'!A:A,'Prépa marge'!T1929,'[3]Correpondance  PREPA MARG'!AO:AO),""))</f>
        <v/>
      </c>
      <c r="Z1929" t="str">
        <f>IF(U1929="","",IF(U1929="Cotisation Centrale",SUMIF('[3]Correpondance  PREPA MARG'!A:A,'Prépa marge'!T1929,'[3]Correpondance  PREPA MARG'!BO:BO),""))</f>
        <v/>
      </c>
      <c r="AA1929" t="str">
        <f>IF(U1929="","",IF(U1929="CA HT REEL",SUMIF('[3]Correpondance  PREPA MARG'!A:A,'Prépa marge'!T1929,'[3]Correpondance  PREPA MARG'!AB:AB),""))</f>
        <v/>
      </c>
      <c r="AB1929" t="str">
        <f>IF(U1929="","",IF(U1929="CAMV REEL",SUMIF('[3]Correpondance  PREPA MARG'!A:A,'Prépa marge'!T1929,'[3]Correpondance  PREPA MARG'!BB:BB),""))</f>
        <v/>
      </c>
      <c r="AC1929" t="str">
        <f>IF(U1929="","",IF(U1929="démarque connue (valeur)",SUMIF('[3]Correpondance  PREPA MARG'!A:A,'Prépa marge'!T1929,'[3]Correpondance  PREPA MARG'!DO:DO),""))</f>
        <v/>
      </c>
      <c r="AD1929" s="2" t="str">
        <f t="shared" si="1062"/>
        <v/>
      </c>
      <c r="AF1929" t="s">
        <v>20</v>
      </c>
    </row>
    <row r="1930" spans="1:32">
      <c r="A1930" s="124"/>
      <c r="B1930" s="124"/>
      <c r="C1930" s="124"/>
      <c r="D1930" s="124"/>
      <c r="E1930" s="124"/>
      <c r="F1930" s="124"/>
      <c r="G1930" s="124"/>
      <c r="H1930" s="124"/>
      <c r="I1930" s="124"/>
      <c r="J1930" s="124"/>
      <c r="K1930" s="124"/>
      <c r="L1930" s="124"/>
      <c r="M1930" s="124"/>
      <c r="N1930" s="124"/>
      <c r="O1930" s="124"/>
      <c r="P1930" s="124"/>
      <c r="Q1930" s="124"/>
      <c r="R1930" s="164" t="s">
        <v>20</v>
      </c>
      <c r="S1930" s="164"/>
      <c r="T1930" s="23"/>
      <c r="U1930" s="23"/>
      <c r="V1930" t="str">
        <f>IF(U1930="","",IF(U1930="CA HT",SUMIF('[3]Correpondance  PREPA MARG'!A:A,'Prépa marge'!T1930,'[3]Correpondance  PREPA MARG'!CO:CO),""))</f>
        <v/>
      </c>
      <c r="W1930" t="str">
        <f t="shared" si="1096"/>
        <v/>
      </c>
      <c r="X1930" t="str">
        <f>IF(U1930="","",IF(AND(U1930="Marge ABACO (valeur)",X1924=""),SUMIF('[3]Correpondance  PREPA MARG'!A:A,'Prépa marge'!T1930,'[3]Correpondance  PREPA MARG'!DB:DB),""))</f>
        <v/>
      </c>
      <c r="Y1930" t="str">
        <f>IF(U1930="","",IF(U1930="Frais accessoires",SUMIF('[3]Correpondance  PREPA MARG'!A:A,'Prépa marge'!T1930,'[3]Correpondance  PREPA MARG'!AO:AO),""))</f>
        <v/>
      </c>
      <c r="Z1930" t="str">
        <f>IF(U1930="","",IF(U1930="Cotisation Centrale",SUMIF('[3]Correpondance  PREPA MARG'!A:A,'Prépa marge'!T1930,'[3]Correpondance  PREPA MARG'!BO:BO),""))</f>
        <v/>
      </c>
      <c r="AA1930" t="str">
        <f>IF(U1930="","",IF(U1930="CA HT REEL",SUMIF('[3]Correpondance  PREPA MARG'!A:A,'Prépa marge'!T1930,'[3]Correpondance  PREPA MARG'!AB:AB),""))</f>
        <v/>
      </c>
      <c r="AB1930" t="str">
        <f>IF(U1930="","",IF(U1930="CAMV REEL",SUMIF('[3]Correpondance  PREPA MARG'!A:A,'Prépa marge'!T1930,'[3]Correpondance  PREPA MARG'!BB:BB),""))</f>
        <v/>
      </c>
      <c r="AC1930" t="str">
        <f>IF(U1930="","",IF(U1930="démarque connue (valeur)",SUMIF('[3]Correpondance  PREPA MARG'!A:A,'Prépa marge'!T1930,'[3]Correpondance  PREPA MARG'!DO:DO),""))</f>
        <v/>
      </c>
      <c r="AD1930" s="2" t="str">
        <f t="shared" si="1062"/>
        <v/>
      </c>
      <c r="AF1930" t="s">
        <v>20</v>
      </c>
    </row>
    <row r="1931" spans="1:32">
      <c r="A1931" s="124"/>
      <c r="B1931" s="124"/>
      <c r="C1931" s="125" t="s">
        <v>39</v>
      </c>
      <c r="D1931" s="125"/>
      <c r="E1931" s="125"/>
      <c r="F1931" s="125"/>
      <c r="G1931" s="125"/>
      <c r="H1931" s="125"/>
      <c r="I1931" s="125"/>
      <c r="J1931" s="125"/>
      <c r="K1931" s="125"/>
      <c r="L1931" s="125"/>
      <c r="M1931" s="125"/>
      <c r="N1931" s="125"/>
      <c r="O1931" s="125"/>
      <c r="P1931" s="125"/>
      <c r="Q1931" s="124"/>
      <c r="R1931" s="126" t="s">
        <v>20</v>
      </c>
      <c r="S1931" s="126"/>
      <c r="T1931" s="23">
        <f>IF(COUNTIF('[3]Correpondance  PREPA MARG'!A:A,'Prépa marge'!C1931)=0,IF(U1930="démarque connue (valeur)","",T1930),'Prépa marge'!C1931)</f>
        <v>0</v>
      </c>
      <c r="U1931" s="23" t="str">
        <f t="shared" ref="U1931:U1937" si="1099">IF(OR(C1931="CA HT",C1931="PRMV ABACO",C1931="Frais accessoires",C1931="Cotisation Centrale",C1931="CA HT REEL",C1931="CAMV REEL",C1931="démarque connue (valeur)"),C1931,"")</f>
        <v/>
      </c>
      <c r="V1931" t="str">
        <f>IF(U1931="","",IF(U1931="CA HT",SUMIF('[3]Correpondance  PREPA MARG'!A:A,'Prépa marge'!T1931,'[3]Correpondance  PREPA MARG'!CO:CO),""))</f>
        <v/>
      </c>
      <c r="W1931" t="str">
        <f t="shared" si="1096"/>
        <v/>
      </c>
      <c r="X1931" t="str">
        <f>IF(U1931="","",IF(AND(U1931="Marge ABACO (valeur)",X1925=""),SUMIF('[3]Correpondance  PREPA MARG'!A:A,'Prépa marge'!T1931,'[3]Correpondance  PREPA MARG'!DB:DB),""))</f>
        <v/>
      </c>
      <c r="Y1931" t="str">
        <f>IF(U1931="","",IF(U1931="Frais accessoires",SUMIF('[3]Correpondance  PREPA MARG'!A:A,'Prépa marge'!T1931,'[3]Correpondance  PREPA MARG'!AO:AO),""))</f>
        <v/>
      </c>
      <c r="Z1931" t="str">
        <f>IF(U1931="","",IF(U1931="Cotisation Centrale",SUMIF('[3]Correpondance  PREPA MARG'!A:A,'Prépa marge'!T1931,'[3]Correpondance  PREPA MARG'!BO:BO),""))</f>
        <v/>
      </c>
      <c r="AA1931" t="str">
        <f>IF(U1931="","",IF(U1931="CA HT REEL",SUMIF('[3]Correpondance  PREPA MARG'!A:A,'Prépa marge'!T1931,'[3]Correpondance  PREPA MARG'!AB:AB),""))</f>
        <v/>
      </c>
      <c r="AB1931" t="str">
        <f>IF(U1931="","",IF(U1931="CAMV REEL",SUMIF('[3]Correpondance  PREPA MARG'!A:A,'Prépa marge'!T1931,'[3]Correpondance  PREPA MARG'!BB:BB),""))</f>
        <v/>
      </c>
      <c r="AC1931" t="str">
        <f>IF(U1931="","",IF(U1931="démarque connue (valeur)",SUMIF('[3]Correpondance  PREPA MARG'!A:A,'Prépa marge'!T1931,'[3]Correpondance  PREPA MARG'!DO:DO),""))</f>
        <v/>
      </c>
      <c r="AD1931" s="2" t="str">
        <f t="shared" ref="AD1931:AD1937" si="1100">IF(SUM(V1931:AC1931)=0,"",IF(U1931="Marge ABACO (valeur)","",SUM(V1931:AC1931)-P1931))</f>
        <v/>
      </c>
      <c r="AF1931" t="s">
        <v>20</v>
      </c>
    </row>
    <row r="1932" spans="1:32">
      <c r="A1932" s="124"/>
      <c r="B1932" s="124"/>
      <c r="C1932" s="143" t="s">
        <v>40</v>
      </c>
      <c r="D1932" s="162" t="e">
        <f t="shared" ref="D1932:P1932" si="1101">IF(D1911&lt;&gt;0,D1927/D1911,0)</f>
        <v>#VALUE!</v>
      </c>
      <c r="E1932" s="162">
        <f t="shared" si="1101"/>
        <v>-0.91958925750394949</v>
      </c>
      <c r="F1932" s="162">
        <f t="shared" si="1101"/>
        <v>0</v>
      </c>
      <c r="G1932" s="162">
        <f t="shared" si="1101"/>
        <v>0</v>
      </c>
      <c r="H1932" s="162">
        <f t="shared" si="1101"/>
        <v>0</v>
      </c>
      <c r="I1932" s="162">
        <f t="shared" si="1101"/>
        <v>0</v>
      </c>
      <c r="J1932" s="162">
        <f t="shared" si="1101"/>
        <v>0</v>
      </c>
      <c r="K1932" s="162">
        <f t="shared" si="1101"/>
        <v>0</v>
      </c>
      <c r="L1932" s="162">
        <f t="shared" si="1101"/>
        <v>0</v>
      </c>
      <c r="M1932" s="162">
        <f>IF(M1911&lt;&gt;0,M1927/M1911,0)</f>
        <v>0</v>
      </c>
      <c r="N1932" s="162">
        <f t="shared" si="1101"/>
        <v>0</v>
      </c>
      <c r="O1932" s="162">
        <f t="shared" si="1101"/>
        <v>0</v>
      </c>
      <c r="P1932" s="162" t="e">
        <f t="shared" si="1101"/>
        <v>#VALUE!</v>
      </c>
      <c r="Q1932" s="124"/>
      <c r="R1932" s="163" t="s">
        <v>20</v>
      </c>
      <c r="S1932" s="163"/>
      <c r="T1932" s="23">
        <f>IF(COUNTIF('[3]Correpondance  PREPA MARG'!A:A,'Prépa marge'!C1932)=0,IF(U1931="démarque connue (valeur)","",T1931),'Prépa marge'!C1932)</f>
        <v>0</v>
      </c>
      <c r="U1932" s="23" t="str">
        <f t="shared" si="1099"/>
        <v/>
      </c>
      <c r="V1932" t="str">
        <f>IF(U1932="","",IF(U1932="CA HT",SUMIF('[3]Correpondance  PREPA MARG'!A:A,'Prépa marge'!T1932,'[3]Correpondance  PREPA MARG'!CO:CO),""))</f>
        <v/>
      </c>
      <c r="W1932" t="str">
        <f t="shared" si="1096"/>
        <v/>
      </c>
      <c r="X1932" t="str">
        <f>IF(U1932="","",IF(AND(U1932="Marge ABACO (valeur)",X1926=""),SUMIF('[3]Correpondance  PREPA MARG'!A:A,'Prépa marge'!T1932,'[3]Correpondance  PREPA MARG'!DB:DB),""))</f>
        <v/>
      </c>
      <c r="Y1932" t="str">
        <f>IF(U1932="","",IF(U1932="Frais accessoires",SUMIF('[3]Correpondance  PREPA MARG'!A:A,'Prépa marge'!T1932,'[3]Correpondance  PREPA MARG'!AO:AO),""))</f>
        <v/>
      </c>
      <c r="Z1932" t="str">
        <f>IF(U1932="","",IF(U1932="Cotisation Centrale",SUMIF('[3]Correpondance  PREPA MARG'!A:A,'Prépa marge'!T1932,'[3]Correpondance  PREPA MARG'!BO:BO),""))</f>
        <v/>
      </c>
      <c r="AA1932" t="str">
        <f>IF(U1932="","",IF(U1932="CA HT REEL",SUMIF('[3]Correpondance  PREPA MARG'!A:A,'Prépa marge'!T1932,'[3]Correpondance  PREPA MARG'!AB:AB),""))</f>
        <v/>
      </c>
      <c r="AB1932" t="str">
        <f>IF(U1932="","",IF(U1932="CAMV REEL",SUMIF('[3]Correpondance  PREPA MARG'!A:A,'Prépa marge'!T1932,'[3]Correpondance  PREPA MARG'!BB:BB),""))</f>
        <v/>
      </c>
      <c r="AC1932" t="str">
        <f>IF(U1932="","",IF(U1932="démarque connue (valeur)",SUMIF('[3]Correpondance  PREPA MARG'!A:A,'Prépa marge'!T1932,'[3]Correpondance  PREPA MARG'!DO:DO),""))</f>
        <v/>
      </c>
      <c r="AD1932" s="2" t="str">
        <f t="shared" si="1100"/>
        <v/>
      </c>
      <c r="AF1932" t="s">
        <v>20</v>
      </c>
    </row>
    <row r="1933" spans="1:32">
      <c r="A1933" s="124"/>
      <c r="B1933" s="124"/>
      <c r="C1933" s="208" t="s">
        <v>41</v>
      </c>
      <c r="D1933" s="209" t="e">
        <f>D1927</f>
        <v>#VALUE!</v>
      </c>
      <c r="E1933" s="209" t="e">
        <f t="shared" ref="E1933:O1933" si="1102">D1933+E1927</f>
        <v>#VALUE!</v>
      </c>
      <c r="F1933" s="209" t="e">
        <f t="shared" si="1102"/>
        <v>#VALUE!</v>
      </c>
      <c r="G1933" s="209" t="e">
        <f t="shared" si="1102"/>
        <v>#VALUE!</v>
      </c>
      <c r="H1933" s="209" t="e">
        <f t="shared" si="1102"/>
        <v>#VALUE!</v>
      </c>
      <c r="I1933" s="209" t="e">
        <f t="shared" si="1102"/>
        <v>#VALUE!</v>
      </c>
      <c r="J1933" s="209" t="e">
        <f t="shared" si="1102"/>
        <v>#VALUE!</v>
      </c>
      <c r="K1933" s="209" t="e">
        <f t="shared" si="1102"/>
        <v>#VALUE!</v>
      </c>
      <c r="L1933" s="209" t="e">
        <f t="shared" si="1102"/>
        <v>#VALUE!</v>
      </c>
      <c r="M1933" s="209" t="e">
        <f t="shared" si="1102"/>
        <v>#VALUE!</v>
      </c>
      <c r="N1933" s="209" t="e">
        <f t="shared" si="1102"/>
        <v>#VALUE!</v>
      </c>
      <c r="O1933" s="209" t="e">
        <f t="shared" si="1102"/>
        <v>#VALUE!</v>
      </c>
      <c r="P1933" s="210"/>
      <c r="Q1933" s="124"/>
      <c r="R1933" s="211" t="s">
        <v>20</v>
      </c>
      <c r="S1933" s="211"/>
      <c r="T1933" s="23">
        <f>IF(COUNTIF('[3]Correpondance  PREPA MARG'!A:A,'Prépa marge'!C1933)=0,IF(U1932="démarque connue (valeur)","",T1932),'Prépa marge'!C1933)</f>
        <v>0</v>
      </c>
      <c r="U1933" s="23" t="str">
        <f t="shared" si="1099"/>
        <v/>
      </c>
      <c r="V1933" t="str">
        <f>IF(U1933="","",IF(U1933="CA HT",SUMIF('[3]Correpondance  PREPA MARG'!A:A,'Prépa marge'!T1933,'[3]Correpondance  PREPA MARG'!CO:CO),""))</f>
        <v/>
      </c>
      <c r="W1933" t="str">
        <f t="shared" si="1096"/>
        <v/>
      </c>
      <c r="X1933" t="str">
        <f>IF(U1933="","",IF(AND(U1933="Marge ABACO (valeur)",X1927=""),SUMIF('[3]Correpondance  PREPA MARG'!A:A,'Prépa marge'!T1933,'[3]Correpondance  PREPA MARG'!DB:DB),""))</f>
        <v/>
      </c>
      <c r="Y1933" t="str">
        <f>IF(U1933="","",IF(U1933="Frais accessoires",SUMIF('[3]Correpondance  PREPA MARG'!A:A,'Prépa marge'!T1933,'[3]Correpondance  PREPA MARG'!AO:AO),""))</f>
        <v/>
      </c>
      <c r="Z1933" t="str">
        <f>IF(U1933="","",IF(U1933="Cotisation Centrale",SUMIF('[3]Correpondance  PREPA MARG'!A:A,'Prépa marge'!T1933,'[3]Correpondance  PREPA MARG'!BO:BO),""))</f>
        <v/>
      </c>
      <c r="AA1933" t="str">
        <f>IF(U1933="","",IF(U1933="CA HT REEL",SUMIF('[3]Correpondance  PREPA MARG'!A:A,'Prépa marge'!T1933,'[3]Correpondance  PREPA MARG'!AB:AB),""))</f>
        <v/>
      </c>
      <c r="AB1933" t="str">
        <f>IF(U1933="","",IF(U1933="CAMV REEL",SUMIF('[3]Correpondance  PREPA MARG'!A:A,'Prépa marge'!T1933,'[3]Correpondance  PREPA MARG'!BB:BB),""))</f>
        <v/>
      </c>
      <c r="AC1933" t="str">
        <f>IF(U1933="","",IF(U1933="démarque connue (valeur)",SUMIF('[3]Correpondance  PREPA MARG'!A:A,'Prépa marge'!T1933,'[3]Correpondance  PREPA MARG'!DO:DO),""))</f>
        <v/>
      </c>
      <c r="AD1933" s="2" t="str">
        <f t="shared" si="1100"/>
        <v/>
      </c>
      <c r="AF1933" t="s">
        <v>20</v>
      </c>
    </row>
    <row r="1934" spans="1:32">
      <c r="A1934" s="124"/>
      <c r="B1934" s="124"/>
      <c r="C1934" s="208" t="s">
        <v>42</v>
      </c>
      <c r="D1934" s="209">
        <f>D1911</f>
        <v>283195.52000000002</v>
      </c>
      <c r="E1934" s="209">
        <f t="shared" ref="E1934:O1934" si="1103">D1934+E1911</f>
        <v>289525.52</v>
      </c>
      <c r="F1934" s="209">
        <f t="shared" si="1103"/>
        <v>289525.52</v>
      </c>
      <c r="G1934" s="209">
        <f t="shared" si="1103"/>
        <v>289525.52</v>
      </c>
      <c r="H1934" s="209">
        <f t="shared" si="1103"/>
        <v>289525.52</v>
      </c>
      <c r="I1934" s="209">
        <f t="shared" si="1103"/>
        <v>289525.52</v>
      </c>
      <c r="J1934" s="209">
        <f t="shared" si="1103"/>
        <v>289525.52</v>
      </c>
      <c r="K1934" s="209">
        <f t="shared" si="1103"/>
        <v>289525.52</v>
      </c>
      <c r="L1934" s="209">
        <f t="shared" si="1103"/>
        <v>289525.52</v>
      </c>
      <c r="M1934" s="209">
        <f t="shared" si="1103"/>
        <v>289525.52</v>
      </c>
      <c r="N1934" s="209">
        <f t="shared" si="1103"/>
        <v>289525.52</v>
      </c>
      <c r="O1934" s="209">
        <f t="shared" si="1103"/>
        <v>289525.52</v>
      </c>
      <c r="P1934" s="210"/>
      <c r="Q1934" s="124"/>
      <c r="R1934" s="211" t="s">
        <v>20</v>
      </c>
      <c r="S1934" s="211"/>
      <c r="T1934" s="23">
        <f>IF(COUNTIF('[3]Correpondance  PREPA MARG'!A:A,'Prépa marge'!C1934)=0,IF(U1933="démarque connue (valeur)","",T1933),'Prépa marge'!C1934)</f>
        <v>0</v>
      </c>
      <c r="U1934" s="23" t="str">
        <f t="shared" si="1099"/>
        <v/>
      </c>
      <c r="V1934" t="str">
        <f>IF(U1934="","",IF(U1934="CA HT",SUMIF('[3]Correpondance  PREPA MARG'!A:A,'Prépa marge'!T1934,'[3]Correpondance  PREPA MARG'!CO:CO),""))</f>
        <v/>
      </c>
      <c r="W1934" t="str">
        <f t="shared" si="1096"/>
        <v/>
      </c>
      <c r="X1934" t="str">
        <f>IF(U1934="","",IF(AND(U1934="Marge ABACO (valeur)",X1928=""),SUMIF('[3]Correpondance  PREPA MARG'!A:A,'Prépa marge'!T1934,'[3]Correpondance  PREPA MARG'!DB:DB),""))</f>
        <v/>
      </c>
      <c r="Y1934" t="str">
        <f>IF(U1934="","",IF(U1934="Frais accessoires",SUMIF('[3]Correpondance  PREPA MARG'!A:A,'Prépa marge'!T1934,'[3]Correpondance  PREPA MARG'!AO:AO),""))</f>
        <v/>
      </c>
      <c r="Z1934" t="str">
        <f>IF(U1934="","",IF(U1934="Cotisation Centrale",SUMIF('[3]Correpondance  PREPA MARG'!A:A,'Prépa marge'!T1934,'[3]Correpondance  PREPA MARG'!BO:BO),""))</f>
        <v/>
      </c>
      <c r="AA1934" t="str">
        <f>IF(U1934="","",IF(U1934="CA HT REEL",SUMIF('[3]Correpondance  PREPA MARG'!A:A,'Prépa marge'!T1934,'[3]Correpondance  PREPA MARG'!AB:AB),""))</f>
        <v/>
      </c>
      <c r="AB1934" t="str">
        <f>IF(U1934="","",IF(U1934="CAMV REEL",SUMIF('[3]Correpondance  PREPA MARG'!A:A,'Prépa marge'!T1934,'[3]Correpondance  PREPA MARG'!BB:BB),""))</f>
        <v/>
      </c>
      <c r="AC1934" t="str">
        <f>IF(U1934="","",IF(U1934="démarque connue (valeur)",SUMIF('[3]Correpondance  PREPA MARG'!A:A,'Prépa marge'!T1934,'[3]Correpondance  PREPA MARG'!DO:DO),""))</f>
        <v/>
      </c>
      <c r="AD1934" s="2" t="str">
        <f t="shared" si="1100"/>
        <v/>
      </c>
      <c r="AF1934" t="s">
        <v>20</v>
      </c>
    </row>
    <row r="1935" spans="1:32">
      <c r="A1935" s="124"/>
      <c r="B1935" s="124"/>
      <c r="C1935" s="212" t="s">
        <v>43</v>
      </c>
      <c r="D1935" s="213" t="e">
        <f>D1932</f>
        <v>#VALUE!</v>
      </c>
      <c r="E1935" s="213" t="e">
        <f t="shared" ref="E1935:O1935" si="1104">IF(E1911&lt;&gt;0,E1933/E1934,0)</f>
        <v>#VALUE!</v>
      </c>
      <c r="F1935" s="213">
        <f t="shared" si="1104"/>
        <v>0</v>
      </c>
      <c r="G1935" s="213">
        <f t="shared" si="1104"/>
        <v>0</v>
      </c>
      <c r="H1935" s="213">
        <f t="shared" si="1104"/>
        <v>0</v>
      </c>
      <c r="I1935" s="213">
        <f t="shared" si="1104"/>
        <v>0</v>
      </c>
      <c r="J1935" s="213">
        <f t="shared" si="1104"/>
        <v>0</v>
      </c>
      <c r="K1935" s="213">
        <f t="shared" si="1104"/>
        <v>0</v>
      </c>
      <c r="L1935" s="213">
        <f t="shared" si="1104"/>
        <v>0</v>
      </c>
      <c r="M1935" s="213">
        <f>IF(M1911&lt;&gt;0,M1933/M1934,0)</f>
        <v>0</v>
      </c>
      <c r="N1935" s="213">
        <f t="shared" si="1104"/>
        <v>0</v>
      </c>
      <c r="O1935" s="213">
        <f t="shared" si="1104"/>
        <v>0</v>
      </c>
      <c r="P1935" s="214"/>
      <c r="Q1935" s="124"/>
      <c r="R1935" s="215" t="s">
        <v>20</v>
      </c>
      <c r="S1935" s="215"/>
      <c r="T1935" s="23">
        <f>IF(COUNTIF('[3]Correpondance  PREPA MARG'!A:A,'Prépa marge'!C1935)=0,IF(U1934="démarque connue (valeur)","",T1934),'Prépa marge'!C1935)</f>
        <v>0</v>
      </c>
      <c r="U1935" s="23" t="str">
        <f t="shared" si="1099"/>
        <v/>
      </c>
      <c r="V1935" t="str">
        <f>IF(U1935="","",IF(U1935="CA HT",SUMIF('[3]Correpondance  PREPA MARG'!A:A,'Prépa marge'!T1935,'[3]Correpondance  PREPA MARG'!CO:CO),""))</f>
        <v/>
      </c>
      <c r="W1935" t="str">
        <f t="shared" si="1096"/>
        <v/>
      </c>
      <c r="X1935" t="str">
        <f>IF(U1935="","",IF(AND(U1935="Marge ABACO (valeur)",X1929=""),SUMIF('[3]Correpondance  PREPA MARG'!A:A,'Prépa marge'!T1935,'[3]Correpondance  PREPA MARG'!DB:DB),""))</f>
        <v/>
      </c>
      <c r="Y1935" t="str">
        <f>IF(U1935="","",IF(U1935="Frais accessoires",SUMIF('[3]Correpondance  PREPA MARG'!A:A,'Prépa marge'!T1935,'[3]Correpondance  PREPA MARG'!AO:AO),""))</f>
        <v/>
      </c>
      <c r="Z1935" t="str">
        <f>IF(U1935="","",IF(U1935="Cotisation Centrale",SUMIF('[3]Correpondance  PREPA MARG'!A:A,'Prépa marge'!T1935,'[3]Correpondance  PREPA MARG'!BO:BO),""))</f>
        <v/>
      </c>
      <c r="AA1935" t="str">
        <f>IF(U1935="","",IF(U1935="CA HT REEL",SUMIF('[3]Correpondance  PREPA MARG'!A:A,'Prépa marge'!T1935,'[3]Correpondance  PREPA MARG'!AB:AB),""))</f>
        <v/>
      </c>
      <c r="AB1935" t="str">
        <f>IF(U1935="","",IF(U1935="CAMV REEL",SUMIF('[3]Correpondance  PREPA MARG'!A:A,'Prépa marge'!T1935,'[3]Correpondance  PREPA MARG'!BB:BB),""))</f>
        <v/>
      </c>
      <c r="AC1935" t="str">
        <f>IF(U1935="","",IF(U1935="démarque connue (valeur)",SUMIF('[3]Correpondance  PREPA MARG'!A:A,'Prépa marge'!T1935,'[3]Correpondance  PREPA MARG'!DO:DO),""))</f>
        <v/>
      </c>
      <c r="AD1935" s="2" t="str">
        <f t="shared" si="1100"/>
        <v/>
      </c>
      <c r="AF1935" t="s">
        <v>20</v>
      </c>
    </row>
    <row r="1936" spans="1:32" ht="15.75" thickBot="1">
      <c r="R1936" s="217" t="s">
        <v>20</v>
      </c>
      <c r="S1936" s="123"/>
      <c r="T1936" s="23">
        <f>IF(COUNTIF('[3]Correpondance  PREPA MARG'!A:A,'Prépa marge'!C1936)=0,IF(U1935="démarque connue (valeur)","",T1935),'Prépa marge'!C1936)</f>
        <v>0</v>
      </c>
      <c r="U1936" s="23" t="str">
        <f t="shared" si="1099"/>
        <v/>
      </c>
      <c r="V1936" t="str">
        <f>IF(U1936="","",IF(U1936="CA HT",SUMIF('[3]Correpondance  PREPA MARG'!A:A,'Prépa marge'!T1936,'[3]Correpondance  PREPA MARG'!CO:CO),""))</f>
        <v/>
      </c>
      <c r="W1936" t="str">
        <f t="shared" si="1096"/>
        <v/>
      </c>
      <c r="X1936" t="str">
        <f>IF(U1936="","",IF(AND(U1936="Marge ABACO (valeur)",X1930=""),SUMIF('[3]Correpondance  PREPA MARG'!A:A,'Prépa marge'!T1936,'[3]Correpondance  PREPA MARG'!DB:DB),""))</f>
        <v/>
      </c>
      <c r="Y1936" t="str">
        <f>IF(U1936="","",IF(U1936="Frais accessoires",SUMIF('[3]Correpondance  PREPA MARG'!A:A,'Prépa marge'!T1936,'[3]Correpondance  PREPA MARG'!AO:AO),""))</f>
        <v/>
      </c>
      <c r="Z1936" t="str">
        <f>IF(U1936="","",IF(U1936="Cotisation Centrale",SUMIF('[3]Correpondance  PREPA MARG'!A:A,'Prépa marge'!T1936,'[3]Correpondance  PREPA MARG'!BO:BO),""))</f>
        <v/>
      </c>
      <c r="AA1936" t="str">
        <f>IF(U1936="","",IF(U1936="CA HT REEL",SUMIF('[3]Correpondance  PREPA MARG'!A:A,'Prépa marge'!T1936,'[3]Correpondance  PREPA MARG'!AB:AB),""))</f>
        <v/>
      </c>
      <c r="AB1936" t="str">
        <f>IF(U1936="","",IF(U1936="CAMV REEL",SUMIF('[3]Correpondance  PREPA MARG'!A:A,'Prépa marge'!T1936,'[3]Correpondance  PREPA MARG'!BB:BB),""))</f>
        <v/>
      </c>
      <c r="AC1936" t="str">
        <f>IF(U1936="","",IF(U1936="démarque connue (valeur)",SUMIF('[3]Correpondance  PREPA MARG'!A:A,'Prépa marge'!T1936,'[3]Correpondance  PREPA MARG'!DO:DO),""))</f>
        <v/>
      </c>
      <c r="AD1936" s="2" t="str">
        <f t="shared" si="1100"/>
        <v/>
      </c>
      <c r="AF1936" t="s">
        <v>20</v>
      </c>
    </row>
    <row r="1937" spans="3:32" ht="15.75" thickBot="1">
      <c r="C1937" s="218" t="s">
        <v>51</v>
      </c>
      <c r="D1937" s="219">
        <f>+D1922+D1923+D1925</f>
        <v>505.12699999998136</v>
      </c>
      <c r="E1937" s="219">
        <f t="shared" ref="E1937:P1937" si="1105">+E1922+E1923+E1925</f>
        <v>9051</v>
      </c>
      <c r="F1937" s="219">
        <f t="shared" si="1105"/>
        <v>0</v>
      </c>
      <c r="G1937" s="219">
        <f t="shared" si="1105"/>
        <v>0</v>
      </c>
      <c r="H1937" s="219">
        <f t="shared" si="1105"/>
        <v>0</v>
      </c>
      <c r="I1937" s="219">
        <f t="shared" si="1105"/>
        <v>0</v>
      </c>
      <c r="J1937" s="219">
        <f t="shared" si="1105"/>
        <v>0</v>
      </c>
      <c r="K1937" s="219">
        <f t="shared" si="1105"/>
        <v>0</v>
      </c>
      <c r="L1937" s="219">
        <f t="shared" si="1105"/>
        <v>0</v>
      </c>
      <c r="M1937" s="219">
        <f>+M1922+M1923+M1925</f>
        <v>0</v>
      </c>
      <c r="N1937" s="219">
        <f t="shared" si="1105"/>
        <v>0</v>
      </c>
      <c r="O1937" s="219">
        <f t="shared" si="1105"/>
        <v>0</v>
      </c>
      <c r="P1937" s="220">
        <f t="shared" si="1105"/>
        <v>9556.1269999999822</v>
      </c>
      <c r="R1937" s="217" t="s">
        <v>20</v>
      </c>
      <c r="T1937" s="23">
        <f>IF(COUNTIF('[3]Correpondance  PREPA MARG'!A:A,'Prépa marge'!C1937)=0,IF(U1936="démarque connue (valeur)","",T1936),'Prépa marge'!C1937)</f>
        <v>0</v>
      </c>
      <c r="U1937" s="23" t="str">
        <f t="shared" si="1099"/>
        <v/>
      </c>
      <c r="V1937" t="str">
        <f>IF(U1937="","",IF(U1937="CA HT",SUMIF('[3]Correpondance  PREPA MARG'!A:A,'Prépa marge'!T1937,'[3]Correpondance  PREPA MARG'!CO:CO),""))</f>
        <v/>
      </c>
      <c r="W1937" t="str">
        <f t="shared" si="1096"/>
        <v/>
      </c>
      <c r="X1937" t="str">
        <f>IF(U1937="","",IF(AND(U1937="Marge ABACO (valeur)",X1931=""),SUMIF('[3]Correpondance  PREPA MARG'!A:A,'Prépa marge'!T1937,'[3]Correpondance  PREPA MARG'!DB:DB),""))</f>
        <v/>
      </c>
      <c r="Y1937" t="str">
        <f>IF(U1937="","",IF(U1937="Frais accessoires",SUMIF('[3]Correpondance  PREPA MARG'!A:A,'Prépa marge'!T1937,'[3]Correpondance  PREPA MARG'!AO:AO),""))</f>
        <v/>
      </c>
      <c r="Z1937" t="str">
        <f>IF(U1937="","",IF(U1937="Cotisation Centrale",SUMIF('[3]Correpondance  PREPA MARG'!A:A,'Prépa marge'!T1937,'[3]Correpondance  PREPA MARG'!BO:BO),""))</f>
        <v/>
      </c>
      <c r="AA1937" t="str">
        <f>IF(U1937="","",IF(U1937="CA HT REEL",SUMIF('[3]Correpondance  PREPA MARG'!A:A,'Prépa marge'!T1937,'[3]Correpondance  PREPA MARG'!AB:AB),""))</f>
        <v/>
      </c>
      <c r="AB1937" t="str">
        <f>IF(U1937="","",IF(U1937="CAMV REEL",SUMIF('[3]Correpondance  PREPA MARG'!A:A,'Prépa marge'!T1937,'[3]Correpondance  PREPA MARG'!BB:BB),""))</f>
        <v/>
      </c>
      <c r="AC1937" t="str">
        <f>IF(U1937="","",IF(U1937="démarque connue (valeur)",SUMIF('[3]Correpondance  PREPA MARG'!A:A,'Prépa marge'!T1937,'[3]Correpondance  PREPA MARG'!DO:DO),""))</f>
        <v/>
      </c>
      <c r="AD1937" s="2" t="str">
        <f t="shared" si="1100"/>
        <v/>
      </c>
      <c r="AF1937" t="s">
        <v>20</v>
      </c>
    </row>
  </sheetData>
  <mergeCells count="4">
    <mergeCell ref="C1898:P1898"/>
    <mergeCell ref="C1910:P1910"/>
    <mergeCell ref="C1918:P1918"/>
    <mergeCell ref="C1931:P1931"/>
  </mergeCells>
  <conditionalFormatting sqref="D46:E46 R46 D88:E88 R88 D130:E130 R130 D172:E172 R172 D214:E214 R214 D256:E256 R256 D298:E298 R298 D340:E340 R340 D382:E382 R382 D424:E424 R424 D466:E466 R466 R508 D550:E550 R550 D592:E592 R592 D634:E634 R634 D676:E676 R676 D718:E718 R718 D760:E760 R760 D802:E802 R802 D844:E844 R844 R886 R928 R970 D1012:E1012 R1012 R1054 R1096 R1138 R1180 R1222 R1264 R1306 R1348 R1390 D1432:L1432 R1432 D1474:L1474 R1474 R1516 R1558 D1600:E1600 R1600 D1642:E1642 R1642 D1684:E1684 R1684 D1726:E1726 R1726 D1768:E1768 R1768 D1810:L1810 R1810 D1852:L1852 R1852 D1894:L1894 R1894 D970:E970 D928:E928 D886:E886 D1054:E1054 D1138:E1138 D1096:E1096 D1180:E1180 D1222:E1222 D1264:E1264 D1306:E1306 D1348:E1348 D1390:E1390 D1516:L1516 D1558:E1558 G1642:L1642 G1684:L1684 G466:L466 G424:L424 G382:L382 G340:L340 G298:L298 G256:L256 G214:L214 G172:L172 G130:L130 G88:L88 G46:L46 G1390:L1390 G1348:L1348 G1306:L1306 G1264:L1264 G1222:L1222 G1180:L1180 G1096:L1096 G1138:L1138 G1054:L1054 G886:L886 G928:L928 G970:L970 G1012:L1012 G844:L844 G802:L802 G760:L760 G718:L718 G676:L676 G634:L634 G592:L592 G550:L550 G1558:L1558 G1600:L1600 G1768:L1768 G1726:L1726 N1726:P1726 N1768:P1768 N1600:P1600 N1558:P1558 N550:P550 N592:P592 N634:P634 N676:P676 N718:P718 N760:P760 N802:P802 N844:P844 N1012:P1012 N970:P970 N928:P928 N886:P886 N1054:P1054 N1138:P1138 N1096:P1096 N1180:P1180 N1222:P1222 N1264:P1264 N1306:P1306 N1348:P1348 N1390:P1390 N46:P46 N130:P130 N172:P172 N214:P214 N256:P256 N298:P298 N340:P340 N382:P382 N424:P424 N466:P466 N1684:P1684 N1642:P1642 N1516:P1516 N1894:P1894 N1852:P1852 N1810:P1810 N1474:P1474 N1432:P1432 N508:P508 D508:L508 N88:P88">
    <cfRule type="cellIs" dxfId="58" priority="59" stopIfTrue="1" operator="equal">
      <formula>"REEL"</formula>
    </cfRule>
  </conditionalFormatting>
  <conditionalFormatting sqref="D46:E46 D88:E88 D130:E130 D172:E172 D214:E214 D256:E256 D298:E298 D340:E340 D382:E382 D424:E424 D466:E466 D550:E550 D592:E592 D634:E634 D676:E676 D718:E718 D760:E760 D802:E802 D844:E844 D1012:E1012 D1432:L1432 D1474:L1474 D1600:E1600 D1642:E1642 D1684:E1684 D1726:E1726 D1768:E1768 D1810:L1810 D1852:L1852 D1894:L1894 D970:E970 D928:E928 D886:E886 D1054:E1054 D1138:E1138 D1096:E1096 D1180:E1180 D1222:E1222 D1264:E1264 D1306:E1306 D1348:E1348 D1390:E1390 D1516:L1516 D1558:E1558 G1642:L1642 G1684:L1684 G466:L466 G424:L424 G382:L382 G340:L340 G298:L298 G256:L256 G214:L214 G172:L172 G130:L130 G88:L88 G46:L46 G1390:L1390 G1348:L1348 G1306:L1306 G1264:L1264 G1222:L1222 G1180:L1180 G1096:L1096 G1138:L1138 G1054:L1054 G886:L886 G928:L928 G970:L970 G1012:L1012 G844:L844 G802:L802 G760:L760 G718:L718 G676:L676 G634:L634 G592:L592 G550:L550 G1558:L1558 G1600:L1600 G1768:L1768 G1726:L1726 D508:L508">
    <cfRule type="cellIs" dxfId="57" priority="58" stopIfTrue="1" operator="equal">
      <formula>"REEL"</formula>
    </cfRule>
  </conditionalFormatting>
  <conditionalFormatting sqref="F46 F88 F130 F172 F214 F256 F298 F340 F382 F424 F466">
    <cfRule type="cellIs" dxfId="56" priority="57" stopIfTrue="1" operator="equal">
      <formula>"REEL"</formula>
    </cfRule>
  </conditionalFormatting>
  <conditionalFormatting sqref="F46 F88 F130 F172 F214 F256 F298 F340 F382 F424 F466">
    <cfRule type="cellIs" dxfId="55" priority="56" stopIfTrue="1" operator="equal">
      <formula>"REEL"</formula>
    </cfRule>
  </conditionalFormatting>
  <conditionalFormatting sqref="F550 F592 F634 F676 F718 F760 F802 F844 F1012 F970 F928 F886 F1054 F1138 F1096 F1180 F1222 F1264 F1306 F1348 F1390">
    <cfRule type="cellIs" dxfId="54" priority="55" stopIfTrue="1" operator="equal">
      <formula>"REEL"</formula>
    </cfRule>
  </conditionalFormatting>
  <conditionalFormatting sqref="F550 F592 F634 F676 F718 F760 F802 F844 F1012 F970 F928 F886 F1054 F1138 F1096 F1180 F1222 F1264 F1306 F1348 F1390">
    <cfRule type="cellIs" dxfId="53" priority="54" stopIfTrue="1" operator="equal">
      <formula>"REEL"</formula>
    </cfRule>
  </conditionalFormatting>
  <conditionalFormatting sqref="F1558">
    <cfRule type="cellIs" dxfId="52" priority="53" stopIfTrue="1" operator="equal">
      <formula>"REEL"</formula>
    </cfRule>
  </conditionalFormatting>
  <conditionalFormatting sqref="F1558">
    <cfRule type="cellIs" dxfId="51" priority="52" stopIfTrue="1" operator="equal">
      <formula>"REEL"</formula>
    </cfRule>
  </conditionalFormatting>
  <conditionalFormatting sqref="F1600">
    <cfRule type="cellIs" dxfId="50" priority="51" stopIfTrue="1" operator="equal">
      <formula>"REEL"</formula>
    </cfRule>
  </conditionalFormatting>
  <conditionalFormatting sqref="F1600">
    <cfRule type="cellIs" dxfId="49" priority="50" stopIfTrue="1" operator="equal">
      <formula>"REEL"</formula>
    </cfRule>
  </conditionalFormatting>
  <conditionalFormatting sqref="F1642">
    <cfRule type="cellIs" dxfId="48" priority="49" stopIfTrue="1" operator="equal">
      <formula>"REEL"</formula>
    </cfRule>
  </conditionalFormatting>
  <conditionalFormatting sqref="F1642">
    <cfRule type="cellIs" dxfId="47" priority="48" stopIfTrue="1" operator="equal">
      <formula>"REEL"</formula>
    </cfRule>
  </conditionalFormatting>
  <conditionalFormatting sqref="F1684">
    <cfRule type="cellIs" dxfId="46" priority="47" stopIfTrue="1" operator="equal">
      <formula>"REEL"</formula>
    </cfRule>
  </conditionalFormatting>
  <conditionalFormatting sqref="F1684">
    <cfRule type="cellIs" dxfId="45" priority="46" stopIfTrue="1" operator="equal">
      <formula>"REEL"</formula>
    </cfRule>
  </conditionalFormatting>
  <conditionalFormatting sqref="F1768">
    <cfRule type="cellIs" dxfId="44" priority="45" stopIfTrue="1" operator="equal">
      <formula>"REEL"</formula>
    </cfRule>
  </conditionalFormatting>
  <conditionalFormatting sqref="F1768">
    <cfRule type="cellIs" dxfId="43" priority="44" stopIfTrue="1" operator="equal">
      <formula>"REEL"</formula>
    </cfRule>
  </conditionalFormatting>
  <conditionalFormatting sqref="F1726">
    <cfRule type="cellIs" dxfId="42" priority="43" stopIfTrue="1" operator="equal">
      <formula>"REEL"</formula>
    </cfRule>
  </conditionalFormatting>
  <conditionalFormatting sqref="F1726">
    <cfRule type="cellIs" dxfId="41" priority="42" stopIfTrue="1" operator="equal">
      <formula>"REEL"</formula>
    </cfRule>
  </conditionalFormatting>
  <conditionalFormatting sqref="M1726 M1768 M1600 M1558 M550 M592 M634 M676 M718 M760 M802 M844 M1012 M970 M928 M886 M1054 M1138 M1096 M1180 M1222 M1264 M1306 M1348 M1390 M46 M130 M172 M214 M256 M298 M340 M382 M424 M466 M1684 M1642 M1516 M1894 M1852 M1810 M1474 M1432 M508 M88">
    <cfRule type="cellIs" dxfId="40" priority="41" stopIfTrue="1" operator="equal">
      <formula>"REEL"</formula>
    </cfRule>
  </conditionalFormatting>
  <conditionalFormatting sqref="L508 L1432 L1474 L1810 L1852 L1894 L1516 L1642 L1684 L466 L424 L382 L340 L298 L256 L214 L172 L130 L88 L46 L1390 L1348 L1306 L1264 L1222 L1180 L1096 L1138 L1054 L886 L928 L970 L1012 L844 L802 L760 L718 L676 L634 L592 L550 L1558 L1600 L1768 L1726">
    <cfRule type="cellIs" dxfId="39" priority="40" stopIfTrue="1" operator="equal">
      <formula>"REEL"</formula>
    </cfRule>
  </conditionalFormatting>
  <conditionalFormatting sqref="L508 L1432 L1474 L1810 L1852 L1894 L1516 L1642 L1684 L466 L424 L382 L340 L298 L256 L214 L172 L130 L88 L46 L1390 L1348 L1306 L1264 L1222 L1180 L1096 L1138 L1054 L886 L928 L970 L1012 L844 L802 L760 L718 L676 L634 L592 L550 L1558 L1600 L1768 L1726">
    <cfRule type="cellIs" dxfId="38" priority="39" stopIfTrue="1" operator="equal">
      <formula>"REEL"</formula>
    </cfRule>
  </conditionalFormatting>
  <conditionalFormatting sqref="L1726 L1768 L1600 L1558 L550 L592 L634 L676 L718 L760 L802 L844 L1012 L970 L928 L886 L1054 L1138 L1096 L1180 L1222 L1264 L1306 L1348 L1390 L46 L88 L130 L172 L214 L256 L298 L340 L382 L424 L466 L1684 L1642 L1516 L1894 L1852 L1810 L1474 L1432 L508">
    <cfRule type="cellIs" dxfId="37" priority="38" stopIfTrue="1" operator="equal">
      <formula>"REEL"</formula>
    </cfRule>
  </conditionalFormatting>
  <conditionalFormatting sqref="L508 L1432 L1474 L1810 L1852 L1894 L1516 L1642 L1684 L466 L424 L382 L340 L298 L256 L214 L172 L130 L88 L46 L1390 L1348 L1306 L1264 L1222 L1180 L1096 L1138 L1054 L886 L928 L970 L1012 L844 L802 L760 L718 L676 L634 L592 L550 L1558 L1600 L1768 L1726">
    <cfRule type="cellIs" dxfId="36" priority="37" stopIfTrue="1" operator="equal">
      <formula>"REEL"</formula>
    </cfRule>
  </conditionalFormatting>
  <conditionalFormatting sqref="L508 L1432 L1474 L1810 L1852 L1894 L1516 L1642 L1684 L466 L424 L382 L340 L298 L256 L214 L172 L130 L88 L46 L1390 L1348 L1306 L1264 L1222 L1180 L1096 L1138 L1054 L886 L928 L970 L1012 L844 L802 L760 L718 L676 L634 L592 L550 L1558 L1600 L1768 L1726">
    <cfRule type="cellIs" dxfId="35" priority="36" stopIfTrue="1" operator="equal">
      <formula>"REEL"</formula>
    </cfRule>
  </conditionalFormatting>
  <conditionalFormatting sqref="L508 L1432 L1474 L1810 L1852 L1894 L1516 L1642 L1684 L466 L424 L382 L340 L298 L256 L214 L172 L130 L88 L46 L1390 L1348 L1306 L1264 L1222 L1180 L1096 L1138 L1054 L886 L928 L970 L1012 L844 L802 L760 L718 L676 L634 L592 L550 L1558 L1600 L1768 L1726">
    <cfRule type="cellIs" dxfId="34" priority="35" stopIfTrue="1" operator="equal">
      <formula>"REEL"</formula>
    </cfRule>
  </conditionalFormatting>
  <conditionalFormatting sqref="M1726 M1768 M1600 M1558 M550 M592 M634 M676 M718 M760 M802 M844 M1012 M970 M928 M886 M1054 M1138 M1096 M1180 M1222 M1264 M1306 M1348 M1390 M46 M130 M172 M214 M256 M298 M340 M382 M424 M466 M1684 M1642 M1516 M1852 M1810 M1474 M1432 M508 M88">
    <cfRule type="cellIs" dxfId="33" priority="34" stopIfTrue="1" operator="equal">
      <formula>"REEL"</formula>
    </cfRule>
  </conditionalFormatting>
  <conditionalFormatting sqref="M1726 M1768 M1600 M1558 M550 M592 M634 M676 M718 M760 M802 M844 M1012 M970 M928 M886 M1054 M1138 M1096 M1180 M1222 M1264 M1306 M1348 M1390 M46 M130 M172 M214 M256 M298 M340 M382 M424 M466 M1684 M1642 M1516 M1852 M1810 M1474 M1432 M508 M88">
    <cfRule type="cellIs" dxfId="32" priority="33" stopIfTrue="1" operator="equal">
      <formula>"REEL"</formula>
    </cfRule>
  </conditionalFormatting>
  <conditionalFormatting sqref="L508 L1432 L1474 L1810 L1852 L1642 L1684 L466 L424 L382 L340 L298 L256 L214 L172 L130 L88 L46 L1390 L1348 L1306 L1264 L1222 L1180 L1096 L1138 L1054 L886 L928 L970 L1012 L844 L802 L760 L718 L676 L634 L592 L550 L1558 L1600 L1768 L1726 L1516">
    <cfRule type="cellIs" dxfId="31" priority="32" stopIfTrue="1" operator="equal">
      <formula>"REEL"</formula>
    </cfRule>
  </conditionalFormatting>
  <conditionalFormatting sqref="L508 L1432 L1474 L1810 L1852 L1642 L1684 L466 L424 L382 L340 L298 L256 L214 L172 L130 L88 L46 L1390 L1348 L1306 L1264 L1222 L1180 L1096 L1138 L1054 L886 L928 L970 L1012 L844 L802 L760 L718 L676 L634 L592 L550 L1558 L1600 L1768 L1726 L1516">
    <cfRule type="cellIs" dxfId="30" priority="31" stopIfTrue="1" operator="equal">
      <formula>"REEL"</formula>
    </cfRule>
  </conditionalFormatting>
  <conditionalFormatting sqref="L508 L1432 L1474 L1810 L1852 L1516 L1642 L1684 L466 L424 L382 L340 L298 L256 L214 L172 L130 L88 L46 L1390 L1348 L1306 L1264 L1222 L1180 L1096 L1138 L1054 L886 L928 L970 L1012 L844 L802 L760 L718 L676 L634 L592 L550 L1558 L1600 L1768 L1726">
    <cfRule type="cellIs" dxfId="29" priority="30" stopIfTrue="1" operator="equal">
      <formula>"REEL"</formula>
    </cfRule>
  </conditionalFormatting>
  <conditionalFormatting sqref="L508 L1432 L1474 L1810 L1852 L1516 L1642 L1684 L466 L424 L382 L340 L298 L256 L214 L172 L130 L88 L46 L1390 L1348 L1306 L1264 L1222 L1180 L1096 L1138 L1054 L886 L928 L970 L1012 L844 L802 L760 L718 L676 L634 L592 L550 L1558 L1600 L1768 L1726">
    <cfRule type="cellIs" dxfId="28" priority="29" stopIfTrue="1" operator="equal">
      <formula>"REEL"</formula>
    </cfRule>
  </conditionalFormatting>
  <conditionalFormatting sqref="L1726 L1768 L1600 L1558 L550 L592 L634 L676 L718 L760 L802 L844 L1012 L970 L928 L886 L1054 L1138 L1096 L1180 L1222 L1264 L1306 L1348 L1390 L46 L88 L130 L172 L214 L256 L298 L340 L382 L424 L466 L1684 L1642 L1516 L1852 L1810 L1474 L1432 L508">
    <cfRule type="cellIs" dxfId="27" priority="28" stopIfTrue="1" operator="equal">
      <formula>"REEL"</formula>
    </cfRule>
  </conditionalFormatting>
  <conditionalFormatting sqref="L508 L1432 L1474 L1810 L1852 L1516 L1642 L1684 L466 L424 L382 L340 L298 L256 L214 L172 L130 L88 L46 L1390 L1348 L1306 L1264 L1222 L1180 L1096 L1138 L1054 L886 L928 L970 L1012 L844 L802 L760 L718 L676 L634 L592 L550 L1558 L1600 L1768 L1726">
    <cfRule type="cellIs" dxfId="26" priority="27" stopIfTrue="1" operator="equal">
      <formula>"REEL"</formula>
    </cfRule>
  </conditionalFormatting>
  <conditionalFormatting sqref="L508 L1432 L1474 L1810 L1852 L1516 L1642 L1684 L466 L424 L382 L340 L298 L256 L214 L172 L130 L88 L46 L1390 L1348 L1306 L1264 L1222 L1180 L1096 L1138 L1054 L886 L928 L970 L1012 L844 L802 L760 L718 L676 L634 L592 L550 L1558 L1600 L1768 L1726">
    <cfRule type="cellIs" dxfId="25" priority="26" stopIfTrue="1" operator="equal">
      <formula>"REEL"</formula>
    </cfRule>
  </conditionalFormatting>
  <conditionalFormatting sqref="L508 L1432 L1474 L1810 L1852 L1516 L1642 L1684 L466 L424 L382 L340 L298 L256 L214 L172 L130 L88 L46 L1390 L1348 L1306 L1264 L1222 L1180 L1096 L1138 L1054 L886 L928 L970 L1012 L844 L802 L760 L718 L676 L634 L592 L550 L1558 L1600 L1768 L1726">
    <cfRule type="cellIs" dxfId="24" priority="25" stopIfTrue="1" operator="equal">
      <formula>"REEL"</formula>
    </cfRule>
  </conditionalFormatting>
  <conditionalFormatting sqref="M298">
    <cfRule type="cellIs" dxfId="23" priority="24" stopIfTrue="1" operator="equal">
      <formula>"REEL"</formula>
    </cfRule>
  </conditionalFormatting>
  <conditionalFormatting sqref="M298">
    <cfRule type="cellIs" dxfId="22" priority="23" stopIfTrue="1" operator="equal">
      <formula>"REEL"</formula>
    </cfRule>
  </conditionalFormatting>
  <conditionalFormatting sqref="M298">
    <cfRule type="cellIs" dxfId="21" priority="22" stopIfTrue="1" operator="equal">
      <formula>"REEL"</formula>
    </cfRule>
  </conditionalFormatting>
  <conditionalFormatting sqref="M298">
    <cfRule type="cellIs" dxfId="20" priority="21" stopIfTrue="1" operator="equal">
      <formula>"REEL"</formula>
    </cfRule>
  </conditionalFormatting>
  <conditionalFormatting sqref="M298">
    <cfRule type="cellIs" dxfId="19" priority="20" stopIfTrue="1" operator="equal">
      <formula>"REEL"</formula>
    </cfRule>
  </conditionalFormatting>
  <conditionalFormatting sqref="M298">
    <cfRule type="cellIs" dxfId="18" priority="19" stopIfTrue="1" operator="equal">
      <formula>"REEL"</formula>
    </cfRule>
  </conditionalFormatting>
  <conditionalFormatting sqref="M298">
    <cfRule type="cellIs" dxfId="17" priority="18" stopIfTrue="1" operator="equal">
      <formula>"REEL"</formula>
    </cfRule>
  </conditionalFormatting>
  <conditionalFormatting sqref="M298">
    <cfRule type="cellIs" dxfId="16" priority="17" stopIfTrue="1" operator="equal">
      <formula>"REEL"</formula>
    </cfRule>
  </conditionalFormatting>
  <conditionalFormatting sqref="M298">
    <cfRule type="cellIs" dxfId="15" priority="16" stopIfTrue="1" operator="equal">
      <formula>"REEL"</formula>
    </cfRule>
  </conditionalFormatting>
  <conditionalFormatting sqref="M298">
    <cfRule type="cellIs" dxfId="14" priority="15" stopIfTrue="1" operator="equal">
      <formula>"REEL"</formula>
    </cfRule>
  </conditionalFormatting>
  <conditionalFormatting sqref="M298">
    <cfRule type="cellIs" dxfId="13" priority="14" stopIfTrue="1" operator="equal">
      <formula>"REEL"</formula>
    </cfRule>
  </conditionalFormatting>
  <conditionalFormatting sqref="M298">
    <cfRule type="cellIs" dxfId="12" priority="13" stopIfTrue="1" operator="equal">
      <formula>"REEL"</formula>
    </cfRule>
  </conditionalFormatting>
  <conditionalFormatting sqref="M298">
    <cfRule type="cellIs" dxfId="11" priority="12" stopIfTrue="1" operator="equal">
      <formula>"REEL"</formula>
    </cfRule>
  </conditionalFormatting>
  <conditionalFormatting sqref="M298">
    <cfRule type="cellIs" dxfId="10" priority="11" stopIfTrue="1" operator="equal">
      <formula>"REEL"</formula>
    </cfRule>
  </conditionalFormatting>
  <conditionalFormatting sqref="M298">
    <cfRule type="cellIs" dxfId="9" priority="10" stopIfTrue="1" operator="equal">
      <formula>"REEL"</formula>
    </cfRule>
  </conditionalFormatting>
  <conditionalFormatting sqref="M298">
    <cfRule type="cellIs" dxfId="8" priority="9" stopIfTrue="1" operator="equal">
      <formula>"REEL"</formula>
    </cfRule>
  </conditionalFormatting>
  <conditionalFormatting sqref="N46:O46">
    <cfRule type="cellIs" dxfId="7" priority="8" stopIfTrue="1" operator="equal">
      <formula>"REEL"</formula>
    </cfRule>
  </conditionalFormatting>
  <conditionalFormatting sqref="N46:O46">
    <cfRule type="cellIs" dxfId="6" priority="7" stopIfTrue="1" operator="equal">
      <formula>"REEL"</formula>
    </cfRule>
  </conditionalFormatting>
  <conditionalFormatting sqref="N46:O46">
    <cfRule type="cellIs" dxfId="5" priority="6" stopIfTrue="1" operator="equal">
      <formula>"REEL"</formula>
    </cfRule>
  </conditionalFormatting>
  <conditionalFormatting sqref="N88:O88">
    <cfRule type="cellIs" dxfId="4" priority="5" stopIfTrue="1" operator="equal">
      <formula>"REEL"</formula>
    </cfRule>
  </conditionalFormatting>
  <conditionalFormatting sqref="N88:O88">
    <cfRule type="cellIs" dxfId="3" priority="4" stopIfTrue="1" operator="equal">
      <formula>"REEL"</formula>
    </cfRule>
  </conditionalFormatting>
  <conditionalFormatting sqref="N88:O88">
    <cfRule type="cellIs" dxfId="2" priority="3" stopIfTrue="1" operator="equal">
      <formula>"REEL"</formula>
    </cfRule>
  </conditionalFormatting>
  <conditionalFormatting sqref="F1642">
    <cfRule type="cellIs" dxfId="1" priority="2" stopIfTrue="1" operator="equal">
      <formula>"REEL"</formula>
    </cfRule>
  </conditionalFormatting>
  <conditionalFormatting sqref="F1642">
    <cfRule type="cellIs" dxfId="0" priority="1" stopIfTrue="1" operator="equal">
      <formula>"REEL"</formula>
    </cfRule>
  </conditionalFormatting>
  <dataValidations count="1">
    <dataValidation type="list" allowBlank="1" showInputMessage="1" showErrorMessage="1" sqref="R46 R65582 R131118 R196654 R262190 R327726 R393262 R458798 R524334 R589870 R655406 R720942 R786478 R852014 R917550 R983086 R88 R65624 R131160 R196696 R262232 R327768 R393304 R458840 R524376 R589912 R655448 R720984 R786520 R852056 R917592 R983128 R130 R65666 R131202 R196738 R262274 R327810 R393346 R458882 R524418 R589954 R655490 R721026 R786562 R852098 R917634 R983170 R172 R65708 R131244 R196780 R262316 R327852 R393388 R458924 R524460 R589996 R655532 R721068 R786604 R852140 R917676 R983212 R214 R65750 R131286 R196822 R262358 R327894 R393430 R458966 R524502 R590038 R655574 R721110 R786646 R852182 R917718 R983254 R256 R65792 R131328 R196864 R262400 R327936 R393472 R459008 R524544 R590080 R655616 R721152 R786688 R852224 R917760 R983296 R298 R65834 R131370 R196906 R262442 R327978 R393514 R459050 R524586 R590122 R655658 R721194 R786730 R852266 R917802 R983338 R340 R65876 R131412 R196948 R262484 R328020 R393556 R459092 R524628 R590164 R655700 R721236 R786772 R852308 R917844 R983380 R382 R65918 R131454 R196990 R262526 R328062 R393598 R459134 R524670 R590206 R655742 R721278 R786814 R852350 R917886 R983422 R424 R65960 R131496 R197032 R262568 R328104 R393640 R459176 R524712 R590248 R655784 R721320 R786856 R852392 R917928 R983464 R466 R66002 R131538 R197074 R262610 R328146 R393682 R459218 R524754 R590290 R655826 R721362 R786898 R852434 R917970 R983506 R508 R66044 R131580 R197116 R262652 R328188 R393724 R459260 R524796 R590332 R655868 R721404 R786940 R852476 R918012 R983548 R550 R66086 R131622 R197158 R262694 R328230 R393766 R459302 R524838 R590374 R655910 R721446 R786982 R852518 R918054 R983590 R592 R66128 R131664 R197200 R262736 R328272 R393808 R459344 R524880 R590416 R655952 R721488 R787024 R852560 R918096 R983632 R634 R66170 R131706 R197242 R262778 R328314 R393850 R459386 R524922 R590458 R655994 R721530 R787066 R852602 R918138 R983674 R676 R66212 R131748 R197284 R262820 R328356 R393892 R459428 R524964 R590500 R656036 R721572 R787108 R852644 R918180 R983716 R718 R66254 R131790 R197326 R262862 R328398 R393934 R459470 R525006 R590542 R656078 R721614 R787150 R852686 R918222 R983758 R760 R66296 R131832 R197368 R262904 R328440 R393976 R459512 R525048 R590584 R656120 R721656 R787192 R852728 R918264 R983800 R802 R66338 R131874 R197410 R262946 R328482 R394018 R459554 R525090 R590626 R656162 R721698 R787234 R852770 R918306 R983842 R844 R66380 R131916 R197452 R262988 R328524 R394060 R459596 R525132 R590668 R656204 R721740 R787276 R852812 R918348 R983884 R1894 R67430 R132966 R198502 R264038 R329574 R395110 R460646 R526182 R591718 R657254 R722790 R788326 R853862 R919398 R984934 R886 R66422 R131958 R197494 R263030 R328566 R394102 R459638 R525174 R590710 R656246 R721782 R787318 R852854 R918390 R983926 R928 R66464 R132000 R197536 R263072 R328608 R394144 R459680 R525216 R590752 R656288 R721824 R787360 R852896 R918432 R983968 R970 R66506 R132042 R197578 R263114 R328650 R394186 R459722 R525258 R590794 R656330 R721866 R787402 R852938 R918474 R984010 R1012 R66548 R132084 R197620 R263156 R328692 R394228 R459764 R525300 R590836 R656372 R721908 R787444 R852980 R918516 R984052 R1054 R66590 R132126 R197662 R263198 R328734 R394270 R459806 R525342 R590878 R656414 R721950 R787486 R853022 R918558 R984094 R1096 R66632 R132168 R197704 R263240 R328776 R394312 R459848 R525384 R590920 R656456 R721992 R787528 R853064 R918600 R984136 R1138 R66674 R132210 R197746 R263282 R328818 R394354 R459890 R525426 R590962 R656498 R722034 R787570 R853106 R918642 R984178 R1180 R66716 R132252 R197788 R263324 R328860 R394396 R459932 R525468 R591004 R656540 R722076 R787612 R853148 R918684 R984220 R1222 R66758 R132294 R197830 R263366 R328902 R394438 R459974 R525510 R591046 R656582 R722118 R787654 R853190 R918726 R984262 R1264 R66800 R132336 R197872 R263408 R328944 R394480 R460016 R525552 R591088 R656624 R722160 R787696 R853232 R918768 R984304 R1306 R66842 R132378 R197914 R263450 R328986 R394522 R460058 R525594 R591130 R656666 R722202 R787738 R853274 R918810 R984346 R1348 R66884 R132420 R197956 R263492 R329028 R394564 R460100 R525636 R591172 R656708 R722244 R787780 R853316 R918852 R984388 R1390 R66926 R132462 R197998 R263534 R329070 R394606 R460142 R525678 R591214 R656750 R722286 R787822 R853358 R918894 R984430 R1432 R66968 R132504 R198040 R263576 R329112 R394648 R460184 R525720 R591256 R656792 R722328 R787864 R853400 R918936 R984472 R1474 R67010 R132546 R198082 R263618 R329154 R394690 R460226 R525762 R591298 R656834 R722370 R787906 R853442 R918978 R984514 R1516 R67052 R132588 R198124 R263660 R329196 R394732 R460268 R525804 R591340 R656876 R722412 R787948 R853484 R919020 R984556 R1558 R67094 R132630 R198166 R263702 R329238 R394774 R460310 R525846 R591382 R656918 R722454 R787990 R853526 R919062 R984598 R1600 R67136 R132672 R198208 R263744 R329280 R394816 R460352 R525888 R591424 R656960 R722496 R788032 R853568 R919104 R984640 R1642 R67178 R132714 R198250 R263786 R329322 R394858 R460394 R525930 R591466 R657002 R722538 R788074 R853610 R919146 R984682 R1684 R67220 R132756 R198292 R263828 R329364 R394900 R460436 R525972 R591508 R657044 R722580 R788116 R853652 R919188 R984724 R1726 R67262 R132798 R198334 R263870 R329406 R394942 R460478 R526014 R591550 R657086 R722622 R788158 R853694 R919230 R984766 R1768 R67304 R132840 R198376 R263912 R329448 R394984 R460520 R526056 R591592 R657128 R722664 R788200 R853736 R919272 R984808 R1810 R67346 R132882 R198418 R263954 R329490 R395026 R460562 R526098 R591634 R657170 R722706 R788242 R853778 R919314 R984850 R1852 R67388 R132924 R198460 R263996 R329532 R395068 R460604 R526140 R591676 R657212 R722748 R788284 R853820 R919356 R984892 D1894:P1894 D67430:P67430 D132966:P132966 D198502:P198502 D264038:P264038 D329574:P329574 D395110:P395110 D460646:P460646 D526182:P526182 D591718:P591718 D657254:P657254 D722790:P722790 D788326:P788326 D853862:P853862 D919398:P919398 D984934:P984934 D508:P508 D66044:P66044 D131580:P131580 D197116:P197116 D262652:P262652 D328188:P328188 D393724:P393724 D459260:P459260 D524796:P524796 D590332:P590332 D655868:P655868 D721404:P721404 D786940:P786940 D852476:P852476 D918012:P918012 D983548:P983548 D1768:P1768 D67304:P67304 D132840:P132840 D198376:P198376 D263912:P263912 D329448:P329448 D394984:P394984 D460520:P460520 D526056:P526056 D591592:P591592 D657128:P657128 D722664:P722664 D788200:P788200 D853736:P853736 D919272:P919272 D984808:P984808 D1684:P1684 D67220:P67220 D132756:P132756 D198292:P198292 D263828:P263828 D329364:P329364 D394900:P394900 D460436:P460436 D525972:P525972 D591508:P591508 D657044:P657044 D722580:P722580 D788116:P788116 D853652:P853652 D919188:P919188 D984724:P984724 D1600:P1600 D67136:P67136 D132672:P132672 D198208:P198208 D263744:P263744 D329280:P329280 D394816:P394816 D460352:P460352 D525888:P525888 D591424:P591424 D656960:P656960 D722496:P722496 D788032:P788032 D853568:P853568 D919104:P919104 D984640:P984640 D592:P592 D66128:P66128 D131664:P131664 D197200:P197200 D262736:P262736 D328272:P328272 D393808:P393808 D459344:P459344 D524880:P524880 D590416:P590416 D655952:P655952 D721488:P721488 D787024:P787024 D852560:P852560 D918096:P918096 D983632:P983632 D634:P634 D66170:P66170 D131706:P131706 D197242:P197242 D262778:P262778 D328314:P328314 D393850:P393850 D459386:P459386 D524922:P524922 D590458:P590458 D655994:P655994 D721530:P721530 D787066:P787066 D852602:P852602 D918138:P918138 D983674:P983674 D676:P676 D66212:P66212 D131748:P131748 D197284:P197284 D262820:P262820 D328356:P328356 D393892:P393892 D459428:P459428 D524964:P524964 D590500:P590500 D656036:P656036 D721572:P721572 D787108:P787108 D852644:P852644 D918180:P918180 D983716:P983716 D718:P718 D66254:P66254 D131790:P131790 D197326:P197326 D262862:P262862 D328398:P328398 D393934:P393934 D459470:P459470 D525006:P525006 D590542:P590542 D656078:P656078 D721614:P721614 D787150:P787150 D852686:P852686 D918222:P918222 D983758:P983758 D760:P760 D66296:P66296 D131832:P131832 D197368:P197368 D262904:P262904 D328440:P328440 D393976:P393976 D459512:P459512 D525048:P525048 D590584:P590584 D656120:P656120 D721656:P721656 D787192:P787192 D852728:P852728 D918264:P918264 D983800:P983800 D802:P802 D66338:P66338 D131874:P131874 D197410:P197410 D262946:P262946 D328482:P328482 D394018:P394018 D459554:P459554 D525090:P525090 D590626:P590626 D656162:P656162 D721698:P721698 D787234:P787234 D852770:P852770 D918306:P918306 D983842:P983842 D844:P844 D66380:P66380 D131916:P131916 D197452:P197452 D262988:P262988 D328524:P328524 D394060:P394060 D459596:P459596 D525132:P525132 D590668:P590668 D656204:P656204 D721740:P721740 D787276:P787276 D852812:P852812 D918348:P918348 D983884:P983884 D928:P928 D66464:P66464 D132000:P132000 D197536:P197536 D263072:P263072 D328608:P328608 D394144:P394144 D459680:P459680 D525216:P525216 D590752:P590752 D656288:P656288 D721824:P721824 D787360:P787360 D852896:P852896 D918432:P918432 D983968:P983968 D970:P970 D66506:P66506 D132042:P132042 D197578:P197578 D263114:P263114 D328650:P328650 D394186:P394186 D459722:P459722 D525258:P525258 D590794:P590794 D656330:P656330 D721866:P721866 D787402:P787402 D852938:P852938 D918474:P918474 D984010:P984010 D1012:P1012 D66548:P66548 D132084:P132084 D197620:P197620 D263156:P263156 D328692:P328692 D394228:P394228 D459764:P459764 D525300:P525300 D590836:P590836 D656372:P656372 D721908:P721908 D787444:P787444 D852980:P852980 D918516:P918516 D984052:P984052 D886:P886 D66422:P66422 D131958:P131958 D197494:P197494 D263030:P263030 D328566:P328566 D394102:P394102 D459638:P459638 D525174:P525174 D590710:P590710 D656246:P656246 D721782:P721782 D787318:P787318 D852854:P852854 D918390:P918390 D983926:P983926 D1054:P1054 D66590:P66590 D132126:P132126 D197662:P197662 D263198:P263198 D328734:P328734 D394270:P394270 D459806:P459806 D525342:P525342 D590878:P590878 D656414:P656414 D721950:P721950 D787486:P787486 D853022:P853022 D918558:P918558 D984094:P984094 D1138:P1138 D66674:P66674 D132210:P132210 D197746:P197746 D263282:P263282 D328818:P328818 D394354:P394354 D459890:P459890 D525426:P525426 D590962:P590962 D656498:P656498 D722034:P722034 D787570:P787570 D853106:P853106 D918642:P918642 D984178:P984178 D1096:P1096 D66632:P66632 D132168:P132168 D197704:P197704 D263240:P263240 D328776:P328776 D394312:P394312 D459848:P459848 D525384:P525384 D590920:P590920 D656456:P656456 D721992:P721992 D787528:P787528 D853064:P853064 D918600:P918600 D984136:P984136 D1180:P1180 D66716:P66716 D132252:P132252 D197788:P197788 D263324:P263324 D328860:P328860 D394396:P394396 D459932:P459932 D525468:P525468 D591004:P591004 D656540:P656540 D722076:P722076 D787612:P787612 D853148:P853148 D918684:P918684 D984220:P984220 D1222:P1222 D66758:P66758 D132294:P132294 D197830:P197830 D263366:P263366 D328902:P328902 D394438:P394438 D459974:P459974 D525510:P525510 D591046:P591046 D656582:P656582 D722118:P722118 D787654:P787654 D853190:P853190 D918726:P918726 D984262:P984262 D1264:P1264 D66800:P66800 D132336:P132336 D197872:P197872 D263408:P263408 D328944:P328944 D394480:P394480 D460016:P460016 D525552:P525552 D591088:P591088 D656624:P656624 D722160:P722160 D787696:P787696 D853232:P853232 D918768:P918768 D984304:P984304 D1306:P1306 D66842:P66842 D132378:P132378 D197914:P197914 D263450:P263450 D328986:P328986 D394522:P394522 D460058:P460058 D525594:P525594 D591130:P591130 D656666:P656666 D722202:P722202 D787738:P787738 D853274:P853274 D918810:P918810 D984346:P984346 D1348:P1348 D66884:P66884 D132420:P132420 D197956:P197956 D263492:P263492 D329028:P329028 D394564:P394564 D460100:P460100 D525636:P525636 D591172:P591172 D656708:P656708 D722244:P722244 D787780:P787780 D853316:P853316 D918852:P918852 D984388:P984388 D1390:P1390 D66926:P66926 D132462:P132462 D197998:P197998 D263534:P263534 D329070:P329070 D394606:P394606 D460142:P460142 D525678:P525678 D591214:P591214 D656750:P656750 D722286:P722286 D787822:P787822 D853358:P853358 D918894:P918894 D984430:P984430 D130:P130 D65666:P65666 D131202:P131202 D196738:P196738 D262274:P262274 D327810:P327810 D393346:P393346 D458882:P458882 D524418:P524418 D589954:P589954 D655490:P655490 D721026:P721026 D786562:P786562 D852098:P852098 D917634:P917634 D983170:P983170 D172:P172 D65708:P65708 D131244:P131244 D196780:P196780 D262316:P262316 D327852:P327852 D393388:P393388 D458924:P458924 D524460:P524460 D589996:P589996 D655532:P655532 D721068:P721068 D786604:P786604 D852140:P852140 D917676:P917676 D983212:P983212 D214:P214 D65750:P65750 D131286:P131286 D196822:P196822 D262358:P262358 D327894:P327894 D393430:P393430 D458966:P458966 D524502:P524502 D590038:P590038 D655574:P655574 D721110:P721110 D786646:P786646 D852182:P852182 D917718:P917718 D983254:P983254 D256:P256 D65792:P65792 D131328:P131328 D196864:P196864 D262400:P262400 D327936:P327936 D393472:P393472 D459008:P459008 D524544:P524544 D590080:P590080 D655616:P655616 D721152:P721152 D786688:P786688 D852224:P852224 D917760:P917760 D983296:P983296 D1726:P1726 D67262:P67262 D132798:P132798 D198334:P198334 D263870:P263870 D329406:P329406 D394942:P394942 D460478:P460478 D526014:P526014 D591550:P591550 D657086:P657086 D722622:P722622 D788158:P788158 D853694:P853694 D919230:P919230 D984766:P984766 D340:P340 D65876:P65876 D131412:P131412 D196948:P196948 D262484:P262484 D328020:P328020 D393556:P393556 D459092:P459092 D524628:P524628 D590164:P590164 D655700:P655700 D721236:P721236 D786772:P786772 D852308:P852308 D917844:P917844 D983380:P983380 D382:P382 D65918:P65918 D131454:P131454 D196990:P196990 D262526:P262526 D328062:P328062 D393598:P393598 D459134:P459134 D524670:P524670 D590206:P590206 D655742:P655742 D721278:P721278 D786814:P786814 D852350:P852350 D917886:P917886 D983422:P983422 D424:P424 D65960:P65960 D131496:P131496 D197032:P197032 D262568:P262568 D328104:P328104 D393640:P393640 D459176:P459176 D524712:P524712 D590248:P590248 D655784:P655784 D721320:P721320 D786856:P786856 D852392:P852392 D917928:P917928 D983464:P983464 D466:P466 D66002:P66002 D131538:P131538 D197074:P197074 D262610:P262610 D328146:P328146 D393682:P393682 D459218:P459218 D524754:P524754 D590290:P590290 D655826:P655826 D721362:P721362 D786898:P786898 D852434:P852434 D917970:P917970 D983506:P983506 D298:P298 D65834:P65834 D131370:P131370 D196906:P196906 D262442:P262442 D327978:P327978 D393514:P393514 D459050:P459050 D524586:P524586 D590122:P590122 D655658:P655658 D721194:P721194 D786730:P786730 D852266:P852266 D917802:P917802 D983338:P983338 D550:P550 D66086:P66086 D131622:P131622 D197158:P197158 D262694:P262694 D328230:P328230 D393766:P393766 D459302:P459302 D524838:P524838 D590374:P590374 D655910:P655910 D721446:P721446 D786982:P786982 D852518:P852518 D918054:P918054 D983590:P983590 D1852:P1852 D67388:P67388 D132924:P132924 D198460:P198460 D263996:P263996 D329532:P329532 D395068:P395068 D460604:P460604 D526140:P526140 D591676:P591676 D657212:P657212 D722748:P722748 D788284:P788284 D853820:P853820 D919356:P919356 D984892:P984892 D1810:P1810 D67346:P67346 D132882:P132882 D198418:P198418 D263954:P263954 D329490:P329490 D395026:P395026 D460562:P460562 D526098:P526098 D591634:P591634 D657170:P657170 D722706:P722706 D788242:P788242 D853778:P853778 D919314:P919314 D984850:P984850 D88:P88 D65624:P65624 D131160:P131160 D196696:P196696 D262232:P262232 D327768:P327768 D393304:P393304 D458840:P458840 D524376:P524376 D589912:P589912 D655448:P655448 D720984:P720984 D786520:P786520 D852056:P852056 D917592:P917592 D983128:P983128 D1558:P1558 D67094:P67094 D132630:P132630 D198166:P198166 D263702:P263702 D329238:P329238 D394774:P394774 D460310:P460310 D525846:P525846 D591382:P591382 D656918:P656918 D722454:P722454 D787990:P787990 D853526:P853526 D919062:P919062 D984598:P984598 D1516:P1516 D67052:P67052 D132588:P132588 D198124:P198124 D263660:P263660 D329196:P329196 D394732:P394732 D460268:P460268 D525804:P525804 D591340:P591340 D656876:P656876 D722412:P722412 D787948:P787948 D853484:P853484 D919020:P919020 D984556:P984556 D46:P46 D65582:P65582 D131118:P131118 D196654:P196654 D262190:P262190 D327726:P327726 D393262:P393262 D458798:P458798 D524334:P524334 D589870:P589870 D655406:P655406 D720942:P720942 D786478:P786478 D852014:P852014 D917550:P917550 D983086:P983086 D1474:P1474 D67010:P67010 D132546:P132546 D198082:P198082 D263618:P263618 D329154:P329154 D394690:P394690 D460226:P460226 D525762:P525762 D591298:P591298 D656834:P656834 D722370:P722370 D787906:P787906 D853442:P853442 D918978:P918978 D984514:P984514 D1432:P1432 D66968:P66968 D132504:P132504 D198040:P198040 D263576:P263576 D329112:P329112 D394648:P394648 D460184:P460184 D525720:P525720 D591256:P591256 D656792:P656792 D722328:P722328 D787864:P787864 D853400:P853400 D918936:P918936 D984472:P984472 D1642:P1642 D67178:P67178 D132714:P132714 D198250:P198250 D263786:P263786 D329322:P329322 D394858:P394858 D460394:P460394 D525930:P525930 D591466:P591466 D657002:P657002 D722538:P722538 D788074:P788074 D853610:P853610 D919146:P919146 D984682:P984682">
      <formula1>$F$3:$F$4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Prépa marge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dc:creator>
  <cp:lastModifiedBy>NI</cp:lastModifiedBy>
  <dcterms:created xsi:type="dcterms:W3CDTF">2017-02-10T13:16:37Z</dcterms:created>
  <dcterms:modified xsi:type="dcterms:W3CDTF">2017-02-10T13:16:56Z</dcterms:modified>
</cp:coreProperties>
</file>