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0290" activeTab="1"/>
  </bookViews>
  <sheets>
    <sheet name="tableau" sheetId="1" r:id="rId1"/>
    <sheet name="données" sheetId="2" r:id="rId2"/>
  </sheets>
  <calcPr calcId="145621"/>
</workbook>
</file>

<file path=xl/calcChain.xml><?xml version="1.0" encoding="utf-8"?>
<calcChain xmlns="http://schemas.openxmlformats.org/spreadsheetml/2006/main">
  <c r="AE77" i="1" l="1"/>
  <c r="AE76" i="1"/>
  <c r="AE75" i="1"/>
  <c r="AE74" i="1"/>
  <c r="AE73" i="1"/>
  <c r="AE71" i="1"/>
  <c r="AE70" i="1" s="1"/>
  <c r="AE69" i="1"/>
  <c r="AE68" i="1"/>
  <c r="AE67" i="1"/>
  <c r="AE65" i="1"/>
  <c r="AE64" i="1" s="1"/>
  <c r="AE62" i="1"/>
  <c r="AE61" i="1"/>
  <c r="AE60" i="1"/>
  <c r="AE59" i="1"/>
  <c r="AE58" i="1"/>
  <c r="AE57" i="1"/>
  <c r="AE55" i="1"/>
  <c r="AE54" i="1"/>
  <c r="AE53" i="1"/>
  <c r="AE52" i="1"/>
  <c r="AE49" i="1"/>
  <c r="AE47" i="1" s="1"/>
  <c r="AE48" i="1"/>
  <c r="AE46" i="1"/>
  <c r="AE45" i="1"/>
  <c r="AE44" i="1"/>
  <c r="AE43" i="1"/>
  <c r="AE42" i="1"/>
  <c r="AE41" i="1"/>
  <c r="AE40" i="1" s="1"/>
  <c r="AE39" i="1"/>
  <c r="AE38" i="1"/>
  <c r="AE37" i="1"/>
  <c r="AE36" i="1" s="1"/>
  <c r="AE35" i="1"/>
  <c r="AE34" i="1"/>
  <c r="AE33" i="1"/>
  <c r="AE32" i="1"/>
  <c r="AE31" i="1"/>
  <c r="AE30" i="1" s="1"/>
  <c r="AE27" i="1"/>
  <c r="AE26" i="1"/>
  <c r="AE25" i="1"/>
  <c r="AE24" i="1"/>
  <c r="AE23" i="1"/>
  <c r="AE22" i="1"/>
  <c r="AE21" i="1"/>
  <c r="AE20" i="1"/>
  <c r="AE19" i="1"/>
  <c r="AE17" i="1"/>
  <c r="AE16" i="1"/>
  <c r="AE15" i="1"/>
  <c r="AE14" i="1" s="1"/>
  <c r="AE13" i="1"/>
  <c r="AE12" i="1"/>
  <c r="AE11" i="1"/>
  <c r="AE10" i="1"/>
  <c r="AE9" i="1"/>
  <c r="AE8" i="1"/>
  <c r="AE7" i="1"/>
  <c r="AA77" i="1"/>
  <c r="AA76" i="1"/>
  <c r="AA75" i="1"/>
  <c r="AA74" i="1"/>
  <c r="AA73" i="1"/>
  <c r="AA71" i="1"/>
  <c r="AA70" i="1" s="1"/>
  <c r="AA69" i="1"/>
  <c r="AA68" i="1"/>
  <c r="AA67" i="1"/>
  <c r="AA66" i="1" s="1"/>
  <c r="AA65" i="1"/>
  <c r="AA64" i="1" s="1"/>
  <c r="AA62" i="1"/>
  <c r="AA61" i="1"/>
  <c r="AA60" i="1"/>
  <c r="AA59" i="1"/>
  <c r="AA58" i="1"/>
  <c r="AA57" i="1"/>
  <c r="AA55" i="1"/>
  <c r="AA54" i="1"/>
  <c r="AA53" i="1"/>
  <c r="AA52" i="1"/>
  <c r="AA49" i="1"/>
  <c r="AA48" i="1"/>
  <c r="AA47" i="1"/>
  <c r="AA46" i="1"/>
  <c r="AA45" i="1"/>
  <c r="AA44" i="1"/>
  <c r="AA43" i="1"/>
  <c r="AA42" i="1"/>
  <c r="AA41" i="1"/>
  <c r="AA39" i="1"/>
  <c r="AA38" i="1"/>
  <c r="AA37" i="1"/>
  <c r="AA35" i="1"/>
  <c r="AA34" i="1"/>
  <c r="AA33" i="1"/>
  <c r="AA32" i="1"/>
  <c r="AA31" i="1"/>
  <c r="AA27" i="1"/>
  <c r="AA26" i="1"/>
  <c r="AA25" i="1"/>
  <c r="AA24" i="1"/>
  <c r="AA23" i="1"/>
  <c r="AA22" i="1"/>
  <c r="AA21" i="1"/>
  <c r="AA20" i="1"/>
  <c r="AA19" i="1"/>
  <c r="AA17" i="1"/>
  <c r="AA16" i="1"/>
  <c r="AA15" i="1"/>
  <c r="AA13" i="1"/>
  <c r="AA12" i="1"/>
  <c r="AA11" i="1"/>
  <c r="AA10" i="1"/>
  <c r="AA9" i="1"/>
  <c r="AA8" i="1"/>
  <c r="AA7" i="1"/>
  <c r="AA6" i="1" s="1"/>
  <c r="W77" i="1"/>
  <c r="W76" i="1"/>
  <c r="W75" i="1"/>
  <c r="W74" i="1"/>
  <c r="W73" i="1"/>
  <c r="W71" i="1"/>
  <c r="W70" i="1" s="1"/>
  <c r="W69" i="1"/>
  <c r="W68" i="1"/>
  <c r="W67" i="1"/>
  <c r="W65" i="1"/>
  <c r="W64" i="1" s="1"/>
  <c r="W62" i="1"/>
  <c r="W61" i="1"/>
  <c r="W60" i="1"/>
  <c r="W59" i="1"/>
  <c r="W58" i="1"/>
  <c r="W57" i="1"/>
  <c r="W55" i="1"/>
  <c r="W54" i="1"/>
  <c r="W53" i="1"/>
  <c r="W52" i="1"/>
  <c r="W49" i="1"/>
  <c r="W47" i="1" s="1"/>
  <c r="W48" i="1"/>
  <c r="W46" i="1"/>
  <c r="W45" i="1"/>
  <c r="W44" i="1"/>
  <c r="W43" i="1"/>
  <c r="W42" i="1"/>
  <c r="W41" i="1"/>
  <c r="W40" i="1" s="1"/>
  <c r="W39" i="1"/>
  <c r="W38" i="1"/>
  <c r="W37" i="1"/>
  <c r="W36" i="1" s="1"/>
  <c r="W35" i="1"/>
  <c r="W34" i="1"/>
  <c r="W33" i="1"/>
  <c r="W32" i="1"/>
  <c r="W31" i="1"/>
  <c r="W30" i="1" s="1"/>
  <c r="W27" i="1"/>
  <c r="W26" i="1"/>
  <c r="W25" i="1"/>
  <c r="W24" i="1"/>
  <c r="W23" i="1"/>
  <c r="W22" i="1"/>
  <c r="W21" i="1"/>
  <c r="W20" i="1"/>
  <c r="W19" i="1"/>
  <c r="W17" i="1"/>
  <c r="W16" i="1"/>
  <c r="W15" i="1"/>
  <c r="W14" i="1" s="1"/>
  <c r="W13" i="1"/>
  <c r="W12" i="1"/>
  <c r="W11" i="1"/>
  <c r="W10" i="1"/>
  <c r="W9" i="1"/>
  <c r="W8" i="1"/>
  <c r="W7" i="1"/>
  <c r="S77" i="1"/>
  <c r="S76" i="1"/>
  <c r="S75" i="1"/>
  <c r="S74" i="1"/>
  <c r="S73" i="1"/>
  <c r="S72" i="1" s="1"/>
  <c r="S71" i="1"/>
  <c r="S70" i="1" s="1"/>
  <c r="S69" i="1"/>
  <c r="S68" i="1"/>
  <c r="S67" i="1"/>
  <c r="S66" i="1" s="1"/>
  <c r="S65" i="1"/>
  <c r="S64" i="1" s="1"/>
  <c r="S62" i="1"/>
  <c r="S61" i="1"/>
  <c r="S60" i="1"/>
  <c r="S59" i="1"/>
  <c r="S58" i="1"/>
  <c r="S57" i="1"/>
  <c r="S55" i="1"/>
  <c r="S54" i="1"/>
  <c r="S53" i="1"/>
  <c r="S52" i="1"/>
  <c r="S49" i="1"/>
  <c r="S47" i="1" s="1"/>
  <c r="S48" i="1"/>
  <c r="S46" i="1"/>
  <c r="S45" i="1"/>
  <c r="S44" i="1"/>
  <c r="S43" i="1"/>
  <c r="S42" i="1"/>
  <c r="S41" i="1"/>
  <c r="S39" i="1"/>
  <c r="S38" i="1"/>
  <c r="S37" i="1"/>
  <c r="S35" i="1"/>
  <c r="S34" i="1"/>
  <c r="S33" i="1"/>
  <c r="S32" i="1"/>
  <c r="S31" i="1"/>
  <c r="S27" i="1"/>
  <c r="S26" i="1"/>
  <c r="S25" i="1"/>
  <c r="S24" i="1"/>
  <c r="S23" i="1"/>
  <c r="S22" i="1"/>
  <c r="S21" i="1"/>
  <c r="S20" i="1"/>
  <c r="S19" i="1"/>
  <c r="S18" i="1" s="1"/>
  <c r="S17" i="1"/>
  <c r="S16" i="1"/>
  <c r="S15" i="1"/>
  <c r="S14" i="1" s="1"/>
  <c r="S13" i="1"/>
  <c r="S12" i="1"/>
  <c r="S11" i="1"/>
  <c r="S10" i="1"/>
  <c r="S9" i="1"/>
  <c r="S8" i="1"/>
  <c r="S7" i="1"/>
  <c r="O77" i="1"/>
  <c r="O76" i="1"/>
  <c r="O75" i="1"/>
  <c r="O74" i="1"/>
  <c r="O73" i="1"/>
  <c r="O71" i="1"/>
  <c r="O70" i="1" s="1"/>
  <c r="O69" i="1"/>
  <c r="O68" i="1"/>
  <c r="O67" i="1"/>
  <c r="O66" i="1" s="1"/>
  <c r="O65" i="1"/>
  <c r="O64" i="1" s="1"/>
  <c r="O62" i="1"/>
  <c r="O61" i="1"/>
  <c r="O60" i="1"/>
  <c r="O59" i="1"/>
  <c r="O58" i="1"/>
  <c r="O57" i="1"/>
  <c r="O55" i="1"/>
  <c r="O51" i="1" s="1"/>
  <c r="O54" i="1"/>
  <c r="O53" i="1"/>
  <c r="O52" i="1"/>
  <c r="O49" i="1"/>
  <c r="O48" i="1"/>
  <c r="O47" i="1"/>
  <c r="O46" i="1"/>
  <c r="O45" i="1"/>
  <c r="O44" i="1"/>
  <c r="O43" i="1"/>
  <c r="O42" i="1"/>
  <c r="O41" i="1"/>
  <c r="O39" i="1"/>
  <c r="O38" i="1"/>
  <c r="O37" i="1"/>
  <c r="O35" i="1"/>
  <c r="O34" i="1"/>
  <c r="O33" i="1"/>
  <c r="O32" i="1"/>
  <c r="O31" i="1"/>
  <c r="O27" i="1"/>
  <c r="O26" i="1"/>
  <c r="O25" i="1"/>
  <c r="O24" i="1"/>
  <c r="O23" i="1"/>
  <c r="O22" i="1"/>
  <c r="O21" i="1"/>
  <c r="O20" i="1"/>
  <c r="O19" i="1"/>
  <c r="O17" i="1"/>
  <c r="O16" i="1"/>
  <c r="O15" i="1"/>
  <c r="O13" i="1"/>
  <c r="O12" i="1"/>
  <c r="O11" i="1"/>
  <c r="O10" i="1"/>
  <c r="O9" i="1"/>
  <c r="O8" i="1"/>
  <c r="O7" i="1"/>
  <c r="K77" i="1"/>
  <c r="K76" i="1"/>
  <c r="K75" i="1"/>
  <c r="K74" i="1"/>
  <c r="K73" i="1"/>
  <c r="K71" i="1"/>
  <c r="K70" i="1" s="1"/>
  <c r="K69" i="1"/>
  <c r="K68" i="1"/>
  <c r="K67" i="1"/>
  <c r="K65" i="1"/>
  <c r="K64" i="1"/>
  <c r="K62" i="1"/>
  <c r="K61" i="1"/>
  <c r="K60" i="1"/>
  <c r="K59" i="1"/>
  <c r="K58" i="1"/>
  <c r="K57" i="1"/>
  <c r="K55" i="1"/>
  <c r="K54" i="1"/>
  <c r="K53" i="1"/>
  <c r="K52" i="1"/>
  <c r="K49" i="1"/>
  <c r="K48" i="1"/>
  <c r="K47" i="1"/>
  <c r="K46" i="1"/>
  <c r="K45" i="1"/>
  <c r="K44" i="1"/>
  <c r="K43" i="1"/>
  <c r="K40" i="1" s="1"/>
  <c r="K42" i="1"/>
  <c r="K41" i="1"/>
  <c r="K39" i="1"/>
  <c r="K38" i="1"/>
  <c r="K37" i="1"/>
  <c r="K35" i="1"/>
  <c r="K34" i="1"/>
  <c r="K33" i="1"/>
  <c r="K32" i="1"/>
  <c r="K31" i="1"/>
  <c r="K27" i="1"/>
  <c r="K26" i="1"/>
  <c r="K25" i="1"/>
  <c r="K24" i="1"/>
  <c r="K23" i="1"/>
  <c r="K22" i="1"/>
  <c r="K21" i="1"/>
  <c r="K20" i="1"/>
  <c r="K19" i="1"/>
  <c r="K17" i="1"/>
  <c r="K16" i="1"/>
  <c r="K15" i="1"/>
  <c r="K13" i="1"/>
  <c r="K12" i="1"/>
  <c r="K11" i="1"/>
  <c r="K10" i="1"/>
  <c r="K9" i="1"/>
  <c r="K8" i="1"/>
  <c r="K7" i="1"/>
  <c r="G77" i="1"/>
  <c r="G76" i="1"/>
  <c r="G75" i="1"/>
  <c r="G74" i="1"/>
  <c r="G73" i="1"/>
  <c r="G71" i="1"/>
  <c r="G70" i="1" s="1"/>
  <c r="G69" i="1"/>
  <c r="G68" i="1"/>
  <c r="G67" i="1"/>
  <c r="G65" i="1"/>
  <c r="G64" i="1" s="1"/>
  <c r="G62" i="1"/>
  <c r="G61" i="1"/>
  <c r="G60" i="1"/>
  <c r="G59" i="1"/>
  <c r="G58" i="1"/>
  <c r="G57" i="1"/>
  <c r="G55" i="1"/>
  <c r="G54" i="1"/>
  <c r="G53" i="1"/>
  <c r="G51" i="1" s="1"/>
  <c r="G52" i="1"/>
  <c r="G49" i="1"/>
  <c r="G48" i="1"/>
  <c r="G46" i="1"/>
  <c r="G45" i="1"/>
  <c r="G44" i="1"/>
  <c r="G43" i="1"/>
  <c r="G42" i="1"/>
  <c r="G41" i="1"/>
  <c r="G39" i="1"/>
  <c r="G38" i="1"/>
  <c r="G37" i="1"/>
  <c r="G36" i="1" s="1"/>
  <c r="G35" i="1"/>
  <c r="G34" i="1"/>
  <c r="G33" i="1"/>
  <c r="G32" i="1"/>
  <c r="G31" i="1"/>
  <c r="G27" i="1"/>
  <c r="G26" i="1"/>
  <c r="G25" i="1"/>
  <c r="G24" i="1"/>
  <c r="G23" i="1"/>
  <c r="G22" i="1"/>
  <c r="G21" i="1"/>
  <c r="G20" i="1"/>
  <c r="G19" i="1"/>
  <c r="G17" i="1"/>
  <c r="G16" i="1"/>
  <c r="G15" i="1"/>
  <c r="G13" i="1"/>
  <c r="G12" i="1"/>
  <c r="G11" i="1"/>
  <c r="G10" i="1"/>
  <c r="G9" i="1"/>
  <c r="G8" i="1"/>
  <c r="G7" i="1"/>
  <c r="C66" i="1"/>
  <c r="C77" i="1"/>
  <c r="C76" i="1"/>
  <c r="C75" i="1"/>
  <c r="C74" i="1"/>
  <c r="C73" i="1"/>
  <c r="C72" i="1" s="1"/>
  <c r="C71" i="1"/>
  <c r="C70" i="1" s="1"/>
  <c r="C69" i="1"/>
  <c r="C68" i="1"/>
  <c r="C67" i="1"/>
  <c r="C65" i="1"/>
  <c r="C64" i="1" s="1"/>
  <c r="C62" i="1"/>
  <c r="C61" i="1"/>
  <c r="C60" i="1"/>
  <c r="C59" i="1"/>
  <c r="C58" i="1"/>
  <c r="C57" i="1"/>
  <c r="C56" i="1" s="1"/>
  <c r="C55" i="1"/>
  <c r="C54" i="1"/>
  <c r="C53" i="1"/>
  <c r="C52" i="1"/>
  <c r="C51" i="1" s="1"/>
  <c r="C50" i="1" s="1"/>
  <c r="C49" i="1"/>
  <c r="C48" i="1"/>
  <c r="C47" i="1" s="1"/>
  <c r="C46" i="1"/>
  <c r="C45" i="1"/>
  <c r="C44" i="1"/>
  <c r="C43" i="1"/>
  <c r="C42" i="1"/>
  <c r="C41" i="1"/>
  <c r="C40" i="1" s="1"/>
  <c r="C39" i="1"/>
  <c r="C38" i="1"/>
  <c r="C37" i="1"/>
  <c r="C36" i="1" s="1"/>
  <c r="C35" i="1"/>
  <c r="C34" i="1"/>
  <c r="C33" i="1"/>
  <c r="C30" i="1" s="1"/>
  <c r="C32" i="1"/>
  <c r="C31" i="1"/>
  <c r="C27" i="1"/>
  <c r="C26" i="1"/>
  <c r="C25" i="1"/>
  <c r="C24" i="1"/>
  <c r="C23" i="1"/>
  <c r="C22" i="1"/>
  <c r="C18" i="1" s="1"/>
  <c r="C21" i="1"/>
  <c r="C20" i="1"/>
  <c r="C19" i="1"/>
  <c r="C17" i="1"/>
  <c r="C16" i="1"/>
  <c r="C15" i="1"/>
  <c r="C14" i="1" s="1"/>
  <c r="C8" i="1"/>
  <c r="C9" i="1"/>
  <c r="C10" i="1"/>
  <c r="C11" i="1"/>
  <c r="C12" i="1"/>
  <c r="C13" i="1"/>
  <c r="C7" i="1"/>
  <c r="C6" i="1" s="1"/>
  <c r="C29" i="1" l="1"/>
  <c r="G6" i="1"/>
  <c r="G50" i="1"/>
  <c r="AA63" i="1"/>
  <c r="AE56" i="1"/>
  <c r="K18" i="1"/>
  <c r="K56" i="1"/>
  <c r="K50" i="1" s="1"/>
  <c r="K72" i="1"/>
  <c r="O40" i="1"/>
  <c r="S40" i="1"/>
  <c r="W6" i="1"/>
  <c r="W5" i="1" s="1"/>
  <c r="W51" i="1"/>
  <c r="W50" i="1" s="1"/>
  <c r="AE6" i="1"/>
  <c r="AE51" i="1"/>
  <c r="AE50" i="1" s="1"/>
  <c r="G18" i="1"/>
  <c r="G47" i="1"/>
  <c r="G66" i="1"/>
  <c r="G72" i="1"/>
  <c r="K14" i="1"/>
  <c r="K30" i="1"/>
  <c r="K29" i="1" s="1"/>
  <c r="K51" i="1"/>
  <c r="O18" i="1"/>
  <c r="O36" i="1"/>
  <c r="S6" i="1"/>
  <c r="S5" i="1" s="1"/>
  <c r="S36" i="1"/>
  <c r="S51" i="1"/>
  <c r="AA18" i="1"/>
  <c r="AA36" i="1"/>
  <c r="AA29" i="1" s="1"/>
  <c r="AA56" i="1"/>
  <c r="AA72" i="1"/>
  <c r="AE63" i="1"/>
  <c r="O6" i="1"/>
  <c r="O5" i="1" s="1"/>
  <c r="W56" i="1"/>
  <c r="AA5" i="1"/>
  <c r="K36" i="1"/>
  <c r="S30" i="1"/>
  <c r="S56" i="1"/>
  <c r="AA40" i="1"/>
  <c r="G14" i="1"/>
  <c r="G30" i="1"/>
  <c r="G29" i="1" s="1"/>
  <c r="G28" i="1" s="1"/>
  <c r="G40" i="1"/>
  <c r="G56" i="1"/>
  <c r="K6" i="1"/>
  <c r="K5" i="1" s="1"/>
  <c r="K66" i="1"/>
  <c r="K63" i="1" s="1"/>
  <c r="O14" i="1"/>
  <c r="O30" i="1"/>
  <c r="O56" i="1"/>
  <c r="O50" i="1" s="1"/>
  <c r="O72" i="1"/>
  <c r="S63" i="1"/>
  <c r="W18" i="1"/>
  <c r="W66" i="1"/>
  <c r="W72" i="1"/>
  <c r="AA14" i="1"/>
  <c r="AA30" i="1"/>
  <c r="AA51" i="1"/>
  <c r="AE18" i="1"/>
  <c r="AE66" i="1"/>
  <c r="AE72" i="1"/>
  <c r="AE29" i="1"/>
  <c r="AE5" i="1"/>
  <c r="AA50" i="1"/>
  <c r="W29" i="1"/>
  <c r="W63" i="1"/>
  <c r="S29" i="1"/>
  <c r="S28" i="1" s="1"/>
  <c r="S50" i="1"/>
  <c r="O63" i="1"/>
  <c r="O29" i="1"/>
  <c r="G63" i="1"/>
  <c r="C63" i="1"/>
  <c r="C5" i="1"/>
  <c r="S78" i="1" l="1"/>
  <c r="AE28" i="1"/>
  <c r="AE78" i="1" s="1"/>
  <c r="C28" i="1"/>
  <c r="C78" i="1" s="1"/>
  <c r="G5" i="1"/>
  <c r="G78" i="1" s="1"/>
  <c r="AA28" i="1"/>
  <c r="AA78" i="1" s="1"/>
  <c r="W28" i="1"/>
  <c r="W78" i="1" s="1"/>
  <c r="O28" i="1"/>
  <c r="O78" i="1" s="1"/>
  <c r="K28" i="1"/>
  <c r="K78" i="1" s="1"/>
</calcChain>
</file>

<file path=xl/sharedStrings.xml><?xml version="1.0" encoding="utf-8"?>
<sst xmlns="http://schemas.openxmlformats.org/spreadsheetml/2006/main" count="146" uniqueCount="72">
  <si>
    <t>écart</t>
  </si>
  <si>
    <t>évol</t>
  </si>
  <si>
    <t>UE</t>
  </si>
  <si>
    <t>U01</t>
  </si>
  <si>
    <t>U14</t>
  </si>
  <si>
    <t>U20</t>
  </si>
  <si>
    <t>U24</t>
  </si>
  <si>
    <t>U25</t>
  </si>
  <si>
    <t>U28</t>
  </si>
  <si>
    <t>U74</t>
  </si>
  <si>
    <t>U02</t>
  </si>
  <si>
    <t>U35</t>
  </si>
  <si>
    <t>U36</t>
  </si>
  <si>
    <t>U03</t>
  </si>
  <si>
    <t>U05</t>
  </si>
  <si>
    <t>U10</t>
  </si>
  <si>
    <t>U33</t>
  </si>
  <si>
    <t>U40</t>
  </si>
  <si>
    <t>U76</t>
  </si>
  <si>
    <t>U77</t>
  </si>
  <si>
    <t>U79</t>
  </si>
  <si>
    <t>U81</t>
  </si>
  <si>
    <t>U06</t>
  </si>
  <si>
    <t>U39</t>
  </si>
  <si>
    <t>U41</t>
  </si>
  <si>
    <t>U44</t>
  </si>
  <si>
    <t>U82</t>
  </si>
  <si>
    <t>U07</t>
  </si>
  <si>
    <t>U26</t>
  </si>
  <si>
    <t>U46</t>
  </si>
  <si>
    <t>U12</t>
  </si>
  <si>
    <t>U49</t>
  </si>
  <si>
    <t>U50</t>
  </si>
  <si>
    <t>U54</t>
  </si>
  <si>
    <t>U55</t>
  </si>
  <si>
    <t>U58</t>
  </si>
  <si>
    <t>U27</t>
  </si>
  <si>
    <t>U59</t>
  </si>
  <si>
    <t>U13</t>
  </si>
  <si>
    <t>U15</t>
  </si>
  <si>
    <t>U45</t>
  </si>
  <si>
    <t>U56</t>
  </si>
  <si>
    <t>U17</t>
  </si>
  <si>
    <t>U18</t>
  </si>
  <si>
    <t>U21</t>
  </si>
  <si>
    <t>U22</t>
  </si>
  <si>
    <t>U23</t>
  </si>
  <si>
    <t>U57</t>
  </si>
  <si>
    <t>U08</t>
  </si>
  <si>
    <t>U09</t>
  </si>
  <si>
    <t>U47</t>
  </si>
  <si>
    <t>U48</t>
  </si>
  <si>
    <t>U29</t>
  </si>
  <si>
    <t>U19</t>
  </si>
  <si>
    <t>U30</t>
  </si>
  <si>
    <t>U42</t>
  </si>
  <si>
    <t>U89</t>
  </si>
  <si>
    <t>U92</t>
  </si>
  <si>
    <t>PGC-FI</t>
  </si>
  <si>
    <t>PGC</t>
  </si>
  <si>
    <t>FI</t>
  </si>
  <si>
    <t>MT</t>
  </si>
  <si>
    <t>MG</t>
  </si>
  <si>
    <t>PERMANENT</t>
  </si>
  <si>
    <t>LOISIRS</t>
  </si>
  <si>
    <t>MAISON</t>
  </si>
  <si>
    <t>MULTIMEDIA</t>
  </si>
  <si>
    <t>TEXTILE</t>
  </si>
  <si>
    <t>SAISONNIER</t>
  </si>
  <si>
    <t>TECHNIQUE</t>
  </si>
  <si>
    <t>DIVERS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</si>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</sst>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_);\(&quot;$&quot;#,##0\)"/>
    <numFmt numFmtId="165" formatCode="0.0%"/>
    <numFmt numFmtId="166" formatCode="m\-d\-yy"/>
    <numFmt numFmtId="167" formatCode="* _(#,##0.0_)\ _P_-;* \(#,##0.0\)\ _P_-;_-* &quot;-&quot;??\ _P_-;_-@_-"/>
    <numFmt numFmtId="168" formatCode="#,##0.0,,,&quot;bn&quot;"/>
    <numFmt numFmtId="169" formatCode="_-* #,##0\ &quot;F&quot;_-;\-* #,##0\ &quot;F&quot;_-;_-* &quot;-&quot;\ &quot;F&quot;_-;_-@_-"/>
    <numFmt numFmtId="170" formatCode="_(* #,##0.00_);_(* \(#,##0.00\);_(* &quot;-&quot;??_);_(@_)"/>
    <numFmt numFmtId="171" formatCode="m\o\n\th\ d\,\ \y\y\y\y"/>
    <numFmt numFmtId="172" formatCode="_-* #,##0\ _z_³_-;\-* #,##0\ _z_³_-;_-* &quot;-&quot;\ _z_³_-;_-@_-"/>
    <numFmt numFmtId="173" formatCode="_-* #,##0.00\ _z_³_-;\-* #,##0.00\ _z_³_-;_-* &quot;-&quot;??\ _z_³_-;_-@_-"/>
    <numFmt numFmtId="174" formatCode="_-* #,##0.00\ [$€]_-;\-* #,##0.00\ [$€]_-;_-* &quot;-&quot;??\ [$€]_-;_-@_-"/>
    <numFmt numFmtId="175" formatCode="\€#,##0.0,,,&quot;bn&quot;"/>
    <numFmt numFmtId="176" formatCode="\€#,##0.0,,&quot;m&quot;"/>
    <numFmt numFmtId="177" formatCode="\€#,##0.0,&quot;k&quot;"/>
    <numFmt numFmtId="178" formatCode="_(* #,##0.0_%_);_(* \(#,##0.0_%\);_(* &quot; - &quot;_%_);_(@_)"/>
    <numFmt numFmtId="179" formatCode="_(* #,##0.0%_);_(* \(#,##0.0%\);_(* &quot; - &quot;\%_);_(@_)"/>
    <numFmt numFmtId="180" formatCode="_(* #,##0_);_(* \(#,##0\);_(* &quot; - &quot;_);_(@_)"/>
    <numFmt numFmtId="181" formatCode="_(* #,##0.0_);_(* \(#,##0.0\);_(* &quot; - &quot;_);_(@_)"/>
    <numFmt numFmtId="182" formatCode="_(* #,##0.00_);_(* \(#,##0.00\);_(* &quot; - &quot;_);_(@_)"/>
    <numFmt numFmtId="183" formatCode="_(* #,##0.000_);_(* \(#,##0.000\);_(* &quot; - &quot;_);_(@_)"/>
    <numFmt numFmtId="184" formatCode="#,##0;\(#,##0\);&quot;-&quot;"/>
    <numFmt numFmtId="185" formatCode="_(* #,##0_);_(* \(#,##0\);_(* &quot;-&quot;_);_(@_)"/>
    <numFmt numFmtId="186" formatCode="#.00"/>
    <numFmt numFmtId="187" formatCode="\£#,##0.00"/>
    <numFmt numFmtId="188" formatCode="\£#,##0.0,,,&quot;bn&quot;"/>
    <numFmt numFmtId="189" formatCode="\£#,##0.0,,&quot;m&quot;"/>
    <numFmt numFmtId="190" formatCode="\£#,##0.0,&quot;k&quot;"/>
    <numFmt numFmtId="191" formatCode="#."/>
    <numFmt numFmtId="192" formatCode="_ * #,##0.00_ ;_ * \-#,##0.00_ ;_ * &quot;-&quot;??_ ;_ @_ "/>
    <numFmt numFmtId="193" formatCode="_-* #,##0.00\ _F_-;\-* #,##0.00\ _F_-;_-* &quot;-&quot;??\ _F_-;_-@_-"/>
    <numFmt numFmtId="194" formatCode="#,##0.0,,&quot;m&quot;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&quot;$&quot;#,##0\ ;\(&quot;$&quot;#,##0\)"/>
    <numFmt numFmtId="198" formatCode="0.00_)"/>
    <numFmt numFmtId="199" formatCode="General_)"/>
    <numFmt numFmtId="200" formatCode="#,###,##0,&quot;k&quot;"/>
    <numFmt numFmtId="201" formatCode="[$$-409]#,##0.00"/>
    <numFmt numFmtId="202" formatCode="\$#,##0.0,,,&quot;bn&quot;"/>
    <numFmt numFmtId="203" formatCode="\$#,##0.0,,&quot;m&quot;"/>
    <numFmt numFmtId="204" formatCode="\$#,##0.0,&quot;k&quot;"/>
    <numFmt numFmtId="205" formatCode="_(* #,##0\ &quot;pta&quot;_);_(* \(#,##0\ &quot;pta&quot;\);_(* &quot;-&quot;??\ &quot;pta&quot;_);_(@_)"/>
    <numFmt numFmtId="206" formatCode="_-&quot;$&quot;* #,##0_-;\-&quot;$&quot;* #,##0_-;_-&quot;$&quot;* &quot;-&quot;_-;_-@_-"/>
    <numFmt numFmtId="207" formatCode="_-&quot;$&quot;* #,##0.00_-;\-&quot;$&quot;* #,##0.00_-;_-&quot;$&quot;* &quot;-&quot;??_-;_-@_-"/>
  </numFmts>
  <fonts count="1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Helv"/>
    </font>
    <font>
      <sz val="10"/>
      <name val="Arial"/>
      <family val="2"/>
    </font>
    <font>
      <sz val="12"/>
      <name val="Times New Roman"/>
      <family val="1"/>
    </font>
    <font>
      <sz val="11"/>
      <name val="‚l‚r ‚oƒSƒVƒbƒN"/>
    </font>
    <font>
      <sz val="10"/>
      <name val="Helv"/>
      <charset val="238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name val="‚l‚r ‚oƒSƒVƒbƒN"/>
      <charset val="128"/>
    </font>
    <font>
      <sz val="10"/>
      <color indexed="9"/>
      <name val="Calibri"/>
      <family val="2"/>
    </font>
    <font>
      <b/>
      <sz val="10"/>
      <name val="Arial"/>
      <family val="2"/>
    </font>
    <font>
      <b/>
      <sz val="9"/>
      <name val="Times New Roman"/>
      <family val="1"/>
    </font>
    <font>
      <sz val="8"/>
      <name val="Times New Roman"/>
      <family val="1"/>
    </font>
    <font>
      <sz val="11"/>
      <color indexed="14"/>
      <name val="Calibri"/>
      <family val="2"/>
    </font>
    <font>
      <sz val="11"/>
      <color indexed="16"/>
      <name val="Calibri"/>
      <family val="2"/>
    </font>
    <font>
      <sz val="12"/>
      <name val="Arial"/>
      <family val="2"/>
    </font>
    <font>
      <sz val="11"/>
      <color indexed="17"/>
      <name val="Calibri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1"/>
      <color indexed="17"/>
      <name val="Calibri"/>
      <family val="2"/>
    </font>
    <font>
      <b/>
      <sz val="11"/>
      <color indexed="53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S Serif"/>
      <family val="1"/>
    </font>
    <font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sz val="11"/>
      <color indexed="48"/>
      <name val="Calibri"/>
      <family val="2"/>
    </font>
    <font>
      <sz val="7"/>
      <color indexed="12"/>
      <name val="Small Fonts"/>
      <family val="2"/>
    </font>
    <font>
      <i/>
      <sz val="11"/>
      <color indexed="23"/>
      <name val="Calibri"/>
      <family val="2"/>
    </font>
    <font>
      <i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u val="singleAccounting"/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color indexed="22"/>
      <name val="Arial"/>
      <family val="2"/>
    </font>
    <font>
      <u/>
      <sz val="10"/>
      <color indexed="28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u/>
      <sz val="10"/>
      <color indexed="18"/>
      <name val="Arial"/>
      <family val="2"/>
    </font>
    <font>
      <sz val="11"/>
      <color indexed="20"/>
      <name val="Calibri"/>
      <family val="2"/>
    </font>
    <font>
      <sz val="10"/>
      <color indexed="62"/>
      <name val="Calibri"/>
      <family val="2"/>
    </font>
    <font>
      <sz val="11"/>
      <color indexed="37"/>
      <name val="Calibri"/>
      <family val="2"/>
    </font>
    <font>
      <sz val="11"/>
      <color indexed="53"/>
      <name val="Calibri"/>
      <family val="2"/>
    </font>
    <font>
      <sz val="8"/>
      <name val="Bookman Old Style"/>
      <family val="1"/>
    </font>
    <font>
      <sz val="11"/>
      <color indexed="60"/>
      <name val="Calibri"/>
      <family val="2"/>
    </font>
    <font>
      <sz val="7"/>
      <name val="Small Fonts"/>
      <family val="2"/>
    </font>
    <font>
      <sz val="10"/>
      <name val="Courier"/>
      <family val="3"/>
    </font>
    <font>
      <b/>
      <i/>
      <sz val="16"/>
      <name val="Helv"/>
    </font>
    <font>
      <sz val="10"/>
      <name val="Calibri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sz val="10"/>
      <name val="Trebuchet MS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7"/>
      <color indexed="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b/>
      <sz val="7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8"/>
      <name val="MS Sans Serif"/>
      <family val="2"/>
    </font>
    <font>
      <b/>
      <u/>
      <sz val="11"/>
      <name val="Times New Roman"/>
      <family val="1"/>
    </font>
    <font>
      <b/>
      <sz val="8"/>
      <color indexed="8"/>
      <name val="Helv"/>
    </font>
    <font>
      <b/>
      <sz val="12"/>
      <color indexed="16"/>
      <name val="Arial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0"/>
      <color indexed="8"/>
      <name val="Calibri"/>
      <family val="2"/>
    </font>
    <font>
      <sz val="12"/>
      <name val="Arial Black"/>
      <family val="2"/>
    </font>
    <font>
      <sz val="10"/>
      <name val="Arial Black"/>
      <family val="2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9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4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8"/>
      </patternFill>
    </fill>
    <fill>
      <patternFill patternType="solid">
        <fgColor indexed="40"/>
      </patternFill>
    </fill>
    <fill>
      <patternFill patternType="solid">
        <fgColor indexed="57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62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8"/>
        <bgColor indexed="58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  <bgColor indexed="53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35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54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3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/>
      <bottom/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23">
    <xf numFmtId="0" fontId="0" fillId="0" borderId="0"/>
    <xf numFmtId="9" fontId="1" fillId="0" borderId="0" applyFont="0" applyFill="0" applyBorder="0" applyAlignment="0" applyProtection="0"/>
    <xf numFmtId="0" fontId="18" fillId="0" borderId="0"/>
    <xf numFmtId="0" fontId="19" fillId="0" borderId="0"/>
    <xf numFmtId="164" fontId="20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21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23" fillId="0" borderId="0"/>
    <xf numFmtId="165" fontId="20" fillId="0" borderId="0" applyFont="0" applyFill="0" applyBorder="0" applyAlignment="0" applyProtection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1" fontId="23" fillId="0" borderId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7" borderId="0" applyNumberFormat="0" applyBorder="0" applyAlignment="0" applyProtection="0"/>
    <xf numFmtId="0" fontId="24" fillId="36" borderId="0" applyNumberFormat="0" applyBorder="0" applyAlignment="0" applyProtection="0"/>
    <xf numFmtId="0" fontId="24" fillId="38" borderId="0" applyNumberFormat="0" applyBorder="0" applyAlignment="0" applyProtection="0"/>
    <xf numFmtId="0" fontId="24" fillId="33" borderId="0" applyNumberFormat="0" applyBorder="0" applyAlignment="0" applyProtection="0"/>
    <xf numFmtId="0" fontId="24" fillId="37" borderId="0" applyNumberFormat="0" applyBorder="0" applyAlignment="0" applyProtection="0"/>
    <xf numFmtId="0" fontId="24" fillId="3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5" borderId="0" applyNumberFormat="0" applyBorder="0" applyAlignment="0" applyProtection="0"/>
    <xf numFmtId="0" fontId="25" fillId="40" borderId="0" applyNumberFormat="0" applyBorder="0" applyAlignment="0" applyProtection="0"/>
    <xf numFmtId="0" fontId="26" fillId="41" borderId="0" applyNumberFormat="0" applyBorder="0" applyAlignment="0" applyProtection="0"/>
    <xf numFmtId="0" fontId="25" fillId="40" borderId="0" applyNumberFormat="0" applyBorder="0" applyAlignment="0" applyProtection="0"/>
    <xf numFmtId="0" fontId="25" fillId="36" borderId="0" applyNumberFormat="0" applyBorder="0" applyAlignment="0" applyProtection="0"/>
    <xf numFmtId="0" fontId="26" fillId="42" borderId="0" applyNumberFormat="0" applyBorder="0" applyAlignment="0" applyProtection="0"/>
    <xf numFmtId="0" fontId="25" fillId="36" borderId="0" applyNumberFormat="0" applyBorder="0" applyAlignment="0" applyProtection="0"/>
    <xf numFmtId="0" fontId="25" fillId="28" borderId="0" applyNumberFormat="0" applyBorder="0" applyAlignment="0" applyProtection="0"/>
    <xf numFmtId="0" fontId="26" fillId="43" borderId="0" applyNumberFormat="0" applyBorder="0" applyAlignment="0" applyProtection="0"/>
    <xf numFmtId="0" fontId="25" fillId="28" borderId="0" applyNumberFormat="0" applyBorder="0" applyAlignment="0" applyProtection="0"/>
    <xf numFmtId="0" fontId="25" fillId="35" borderId="0" applyNumberFormat="0" applyBorder="0" applyAlignment="0" applyProtection="0"/>
    <xf numFmtId="0" fontId="26" fillId="44" borderId="0" applyNumberFormat="0" applyBorder="0" applyAlignment="0" applyProtection="0"/>
    <xf numFmtId="0" fontId="25" fillId="35" borderId="0" applyNumberFormat="0" applyBorder="0" applyAlignment="0" applyProtection="0"/>
    <xf numFmtId="0" fontId="25" fillId="40" borderId="0" applyNumberFormat="0" applyBorder="0" applyAlignment="0" applyProtection="0"/>
    <xf numFmtId="0" fontId="26" fillId="41" borderId="0" applyNumberFormat="0" applyBorder="0" applyAlignment="0" applyProtection="0"/>
    <xf numFmtId="0" fontId="25" fillId="40" borderId="0" applyNumberFormat="0" applyBorder="0" applyAlignment="0" applyProtection="0"/>
    <xf numFmtId="0" fontId="25" fillId="27" borderId="0" applyNumberFormat="0" applyBorder="0" applyAlignment="0" applyProtection="0"/>
    <xf numFmtId="0" fontId="26" fillId="39" borderId="0" applyNumberFormat="0" applyBorder="0" applyAlignment="0" applyProtection="0"/>
    <xf numFmtId="0" fontId="25" fillId="27" borderId="0" applyNumberFormat="0" applyBorder="0" applyAlignment="0" applyProtection="0"/>
    <xf numFmtId="0" fontId="25" fillId="45" borderId="0" applyNumberFormat="0" applyBorder="0" applyAlignment="0" applyProtection="0"/>
    <xf numFmtId="0" fontId="25" fillId="36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0" borderId="0" applyNumberFormat="0" applyBorder="0" applyAlignment="0" applyProtection="0"/>
    <xf numFmtId="0" fontId="25" fillId="47" borderId="0" applyNumberFormat="0" applyBorder="0" applyAlignment="0" applyProtection="0"/>
    <xf numFmtId="0" fontId="27" fillId="0" borderId="0"/>
    <xf numFmtId="0" fontId="19" fillId="0" borderId="0"/>
    <xf numFmtId="0" fontId="24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8" borderId="0" applyNumberFormat="0" applyBorder="0" applyAlignment="0" applyProtection="0"/>
    <xf numFmtId="0" fontId="24" fillId="50" borderId="0" applyNumberFormat="0" applyBorder="0" applyAlignment="0" applyProtection="0"/>
    <xf numFmtId="0" fontId="24" fillId="51" borderId="0" applyNumberFormat="0" applyBorder="0" applyAlignment="0" applyProtection="0"/>
    <xf numFmtId="0" fontId="24" fillId="50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3" borderId="0" applyNumberFormat="0" applyBorder="0" applyAlignment="0" applyProtection="0"/>
    <xf numFmtId="0" fontId="25" fillId="53" borderId="0" applyNumberFormat="0" applyBorder="0" applyAlignment="0" applyProtection="0"/>
    <xf numFmtId="0" fontId="28" fillId="54" borderId="0" applyNumberFormat="0" applyBorder="0" applyAlignment="0" applyProtection="0"/>
    <xf numFmtId="0" fontId="25" fillId="53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4" fillId="55" borderId="0" applyNumberFormat="0" applyBorder="0" applyAlignment="0" applyProtection="0"/>
    <xf numFmtId="0" fontId="24" fillId="56" borderId="0" applyNumberFormat="0" applyBorder="0" applyAlignment="0" applyProtection="0"/>
    <xf numFmtId="0" fontId="24" fillId="55" borderId="0" applyNumberFormat="0" applyBorder="0" applyAlignment="0" applyProtection="0"/>
    <xf numFmtId="0" fontId="24" fillId="57" borderId="0" applyNumberFormat="0" applyBorder="0" applyAlignment="0" applyProtection="0"/>
    <xf numFmtId="0" fontId="24" fillId="58" borderId="0" applyNumberFormat="0" applyBorder="0" applyAlignment="0" applyProtection="0"/>
    <xf numFmtId="0" fontId="24" fillId="57" borderId="0" applyNumberFormat="0" applyBorder="0" applyAlignment="0" applyProtection="0"/>
    <xf numFmtId="0" fontId="25" fillId="59" borderId="0" applyNumberFormat="0" applyBorder="0" applyAlignment="0" applyProtection="0"/>
    <xf numFmtId="0" fontId="25" fillId="59" borderId="0" applyNumberFormat="0" applyBorder="0" applyAlignment="0" applyProtection="0"/>
    <xf numFmtId="0" fontId="25" fillId="60" borderId="0" applyNumberFormat="0" applyBorder="0" applyAlignment="0" applyProtection="0"/>
    <xf numFmtId="0" fontId="25" fillId="60" borderId="0" applyNumberFormat="0" applyBorder="0" applyAlignment="0" applyProtection="0"/>
    <xf numFmtId="0" fontId="28" fillId="61" borderId="0" applyNumberFormat="0" applyBorder="0" applyAlignment="0" applyProtection="0"/>
    <xf numFmtId="0" fontId="25" fillId="60" borderId="0" applyNumberFormat="0" applyBorder="0" applyAlignment="0" applyProtection="0"/>
    <xf numFmtId="0" fontId="28" fillId="61" borderId="0" applyNumberFormat="0" applyBorder="0" applyAlignment="0" applyProtection="0"/>
    <xf numFmtId="0" fontId="28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62" borderId="0" applyNumberFormat="0" applyBorder="0" applyAlignment="0" applyProtection="0"/>
    <xf numFmtId="0" fontId="24" fillId="58" borderId="0" applyNumberFormat="0" applyBorder="0" applyAlignment="0" applyProtection="0"/>
    <xf numFmtId="0" fontId="24" fillId="64" borderId="0" applyNumberFormat="0" applyBorder="0" applyAlignment="0" applyProtection="0"/>
    <xf numFmtId="0" fontId="24" fillId="58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8" fillId="43" borderId="0" applyNumberFormat="0" applyBorder="0" applyAlignment="0" applyProtection="0"/>
    <xf numFmtId="0" fontId="25" fillId="65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4" fillId="58" borderId="0" applyNumberFormat="0" applyBorder="0" applyAlignment="0" applyProtection="0"/>
    <xf numFmtId="0" fontId="24" fillId="56" borderId="0" applyNumberFormat="0" applyBorder="0" applyAlignment="0" applyProtection="0"/>
    <xf numFmtId="0" fontId="24" fillId="58" borderId="0" applyNumberFormat="0" applyBorder="0" applyAlignment="0" applyProtection="0"/>
    <xf numFmtId="0" fontId="24" fillId="51" borderId="0" applyNumberFormat="0" applyBorder="0" applyAlignment="0" applyProtection="0"/>
    <xf numFmtId="0" fontId="24" fillId="59" borderId="0" applyNumberFormat="0" applyBorder="0" applyAlignment="0" applyProtection="0"/>
    <xf numFmtId="0" fontId="24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66" borderId="0" applyNumberFormat="0" applyBorder="0" applyAlignment="0" applyProtection="0"/>
    <xf numFmtId="0" fontId="25" fillId="66" borderId="0" applyNumberFormat="0" applyBorder="0" applyAlignment="0" applyProtection="0"/>
    <xf numFmtId="0" fontId="28" fillId="46" borderId="0" applyNumberFormat="0" applyBorder="0" applyAlignment="0" applyProtection="0"/>
    <xf numFmtId="0" fontId="25" fillId="6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4" fillId="48" borderId="0" applyNumberFormat="0" applyBorder="0" applyAlignment="0" applyProtection="0"/>
    <xf numFmtId="0" fontId="24" fillId="62" borderId="0" applyNumberFormat="0" applyBorder="0" applyAlignment="0" applyProtection="0"/>
    <xf numFmtId="0" fontId="24" fillId="48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67" borderId="0" applyNumberFormat="0" applyBorder="0" applyAlignment="0" applyProtection="0"/>
    <xf numFmtId="0" fontId="25" fillId="67" borderId="0" applyNumberFormat="0" applyBorder="0" applyAlignment="0" applyProtection="0"/>
    <xf numFmtId="0" fontId="28" fillId="40" borderId="0" applyNumberFormat="0" applyBorder="0" applyAlignment="0" applyProtection="0"/>
    <xf numFmtId="0" fontId="25" fillId="67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4" fillId="68" borderId="0" applyNumberFormat="0" applyBorder="0" applyAlignment="0" applyProtection="0"/>
    <xf numFmtId="0" fontId="24" fillId="68" borderId="0" applyNumberFormat="0" applyBorder="0" applyAlignment="0" applyProtection="0"/>
    <xf numFmtId="0" fontId="24" fillId="68" borderId="0" applyNumberFormat="0" applyBorder="0" applyAlignment="0" applyProtection="0"/>
    <xf numFmtId="0" fontId="24" fillId="57" borderId="0" applyNumberFormat="0" applyBorder="0" applyAlignment="0" applyProtection="0"/>
    <xf numFmtId="0" fontId="24" fillId="69" borderId="0" applyNumberFormat="0" applyBorder="0" applyAlignment="0" applyProtection="0"/>
    <xf numFmtId="0" fontId="24" fillId="57" borderId="0" applyNumberFormat="0" applyBorder="0" applyAlignment="0" applyProtection="0"/>
    <xf numFmtId="0" fontId="25" fillId="69" borderId="0" applyNumberFormat="0" applyBorder="0" applyAlignment="0" applyProtection="0"/>
    <xf numFmtId="0" fontId="25" fillId="69" borderId="0" applyNumberFormat="0" applyBorder="0" applyAlignment="0" applyProtection="0"/>
    <xf numFmtId="0" fontId="25" fillId="70" borderId="0" applyNumberFormat="0" applyBorder="0" applyAlignment="0" applyProtection="0"/>
    <xf numFmtId="0" fontId="25" fillId="70" borderId="0" applyNumberFormat="0" applyBorder="0" applyAlignment="0" applyProtection="0"/>
    <xf numFmtId="0" fontId="28" fillId="71" borderId="0" applyNumberFormat="0" applyBorder="0" applyAlignment="0" applyProtection="0"/>
    <xf numFmtId="0" fontId="25" fillId="70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166" fontId="29" fillId="72" borderId="8">
      <alignment horizontal="center" vertical="center"/>
    </xf>
    <xf numFmtId="37" fontId="30" fillId="0" borderId="9">
      <alignment horizontal="center"/>
    </xf>
    <xf numFmtId="0" fontId="31" fillId="0" borderId="0">
      <alignment horizontal="center" wrapText="1"/>
      <protection locked="0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57" borderId="0" applyNumberFormat="0" applyBorder="0" applyAlignment="0" applyProtection="0"/>
    <xf numFmtId="0" fontId="33" fillId="57" borderId="0" applyNumberFormat="0" applyBorder="0" applyAlignment="0" applyProtection="0"/>
    <xf numFmtId="167" fontId="34" fillId="0" borderId="10" applyBorder="0">
      <alignment horizontal="center" vertical="center"/>
    </xf>
    <xf numFmtId="168" fontId="19" fillId="0" borderId="0" applyFont="0" applyFill="0" applyBorder="0" applyAlignment="0" applyProtection="0"/>
    <xf numFmtId="0" fontId="35" fillId="3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9" fontId="19" fillId="0" borderId="0" applyFill="0" applyBorder="0" applyAlignment="0"/>
    <xf numFmtId="0" fontId="38" fillId="73" borderId="11" applyNumberFormat="0" applyAlignment="0" applyProtection="0"/>
    <xf numFmtId="0" fontId="38" fillId="73" borderId="11" applyNumberFormat="0" applyAlignment="0" applyProtection="0"/>
    <xf numFmtId="0" fontId="38" fillId="73" borderId="11" applyNumberFormat="0" applyAlignment="0" applyProtection="0"/>
    <xf numFmtId="0" fontId="38" fillId="73" borderId="11" applyNumberFormat="0" applyAlignment="0" applyProtection="0"/>
    <xf numFmtId="0" fontId="11" fillId="6" borderId="4" applyNumberFormat="0" applyAlignment="0" applyProtection="0"/>
    <xf numFmtId="0" fontId="38" fillId="73" borderId="11" applyNumberFormat="0" applyAlignment="0" applyProtection="0"/>
    <xf numFmtId="0" fontId="38" fillId="73" borderId="11" applyNumberFormat="0" applyAlignment="0" applyProtection="0"/>
    <xf numFmtId="0" fontId="39" fillId="74" borderId="12" applyNumberFormat="0" applyAlignment="0" applyProtection="0"/>
    <xf numFmtId="0" fontId="39" fillId="74" borderId="12" applyNumberFormat="0" applyAlignment="0" applyProtection="0"/>
    <xf numFmtId="0" fontId="39" fillId="74" borderId="12" applyNumberFormat="0" applyAlignment="0" applyProtection="0"/>
    <xf numFmtId="0" fontId="39" fillId="74" borderId="12" applyNumberFormat="0" applyAlignment="0" applyProtection="0"/>
    <xf numFmtId="0" fontId="40" fillId="35" borderId="12" applyNumberFormat="0" applyAlignment="0" applyProtection="0"/>
    <xf numFmtId="0" fontId="40" fillId="35" borderId="12" applyNumberFormat="0" applyAlignment="0" applyProtection="0"/>
    <xf numFmtId="0" fontId="41" fillId="75" borderId="13" applyNumberFormat="0" applyAlignment="0" applyProtection="0"/>
    <xf numFmtId="0" fontId="42" fillId="0" borderId="14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12" fillId="0" borderId="6" applyNumberFormat="0" applyFill="0" applyAlignment="0" applyProtection="0"/>
    <xf numFmtId="0" fontId="35" fillId="0" borderId="15" applyNumberFormat="0" applyFill="0" applyAlignment="0" applyProtection="0"/>
    <xf numFmtId="0" fontId="41" fillId="59" borderId="13" applyNumberFormat="0" applyAlignment="0" applyProtection="0"/>
    <xf numFmtId="0" fontId="41" fillId="59" borderId="13" applyNumberFormat="0" applyAlignment="0" applyProtection="0"/>
    <xf numFmtId="0" fontId="43" fillId="0" borderId="16">
      <alignment horizontal="center"/>
    </xf>
    <xf numFmtId="170" fontId="19" fillId="0" borderId="0" applyFont="0" applyFill="0" applyBorder="0" applyAlignment="0" applyProtection="0"/>
    <xf numFmtId="0" fontId="24" fillId="76" borderId="17" applyNumberFormat="0" applyFont="0" applyAlignment="0" applyProtection="0"/>
    <xf numFmtId="0" fontId="44" fillId="68" borderId="11" applyNumberFormat="0" applyFont="0" applyAlignment="0" applyProtection="0"/>
    <xf numFmtId="0" fontId="44" fillId="68" borderId="11" applyNumberFormat="0" applyFont="0" applyAlignment="0" applyProtection="0"/>
    <xf numFmtId="0" fontId="44" fillId="68" borderId="11" applyNumberFormat="0" applyFont="0" applyAlignment="0" applyProtection="0"/>
    <xf numFmtId="0" fontId="44" fillId="68" borderId="11" applyNumberFormat="0" applyFont="0" applyAlignment="0" applyProtection="0"/>
    <xf numFmtId="0" fontId="24" fillId="76" borderId="17" applyNumberFormat="0" applyFont="0" applyAlignment="0" applyProtection="0"/>
    <xf numFmtId="0" fontId="24" fillId="76" borderId="17" applyNumberFormat="0" applyFont="0" applyAlignment="0" applyProtection="0"/>
    <xf numFmtId="0" fontId="44" fillId="68" borderId="11" applyNumberFormat="0" applyFont="0" applyAlignment="0" applyProtection="0"/>
    <xf numFmtId="0" fontId="44" fillId="68" borderId="11" applyNumberFormat="0" applyFont="0" applyAlignment="0" applyProtection="0"/>
    <xf numFmtId="0" fontId="44" fillId="68" borderId="11" applyNumberFormat="0" applyFont="0" applyAlignment="0" applyProtection="0"/>
    <xf numFmtId="0" fontId="44" fillId="68" borderId="11" applyNumberFormat="0" applyFont="0" applyAlignment="0" applyProtection="0"/>
    <xf numFmtId="0" fontId="45" fillId="0" borderId="0" applyNumberFormat="0" applyAlignment="0">
      <alignment horizontal="left"/>
    </xf>
    <xf numFmtId="171" fontId="46" fillId="0" borderId="0">
      <protection locked="0"/>
    </xf>
    <xf numFmtId="172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47" fillId="77" borderId="0" applyNumberFormat="0" applyBorder="0" applyAlignment="0" applyProtection="0"/>
    <xf numFmtId="0" fontId="47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47" fillId="79" borderId="0" applyNumberFormat="0" applyBorder="0" applyAlignment="0" applyProtection="0"/>
    <xf numFmtId="0" fontId="48" fillId="0" borderId="0" applyNumberFormat="0" applyFill="0" applyBorder="0" applyAlignment="0" applyProtection="0"/>
    <xf numFmtId="0" fontId="25" fillId="54" borderId="0" applyNumberFormat="0" applyBorder="0" applyAlignment="0" applyProtection="0"/>
    <xf numFmtId="0" fontId="25" fillId="61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0" borderId="0" applyNumberFormat="0" applyBorder="0" applyAlignment="0" applyProtection="0"/>
    <xf numFmtId="0" fontId="25" fillId="71" borderId="0" applyNumberFormat="0" applyBorder="0" applyAlignment="0" applyProtection="0"/>
    <xf numFmtId="0" fontId="49" fillId="0" borderId="0" applyNumberFormat="0" applyAlignment="0">
      <alignment horizontal="left"/>
    </xf>
    <xf numFmtId="0" fontId="50" fillId="27" borderId="12" applyNumberFormat="0" applyAlignment="0" applyProtection="0"/>
    <xf numFmtId="0" fontId="50" fillId="27" borderId="12" applyNumberFormat="0" applyAlignment="0" applyProtection="0"/>
    <xf numFmtId="0" fontId="51" fillId="69" borderId="11" applyNumberFormat="0" applyAlignment="0" applyProtection="0"/>
    <xf numFmtId="0" fontId="51" fillId="69" borderId="11" applyNumberFormat="0" applyAlignment="0" applyProtection="0"/>
    <xf numFmtId="0" fontId="51" fillId="69" borderId="11" applyNumberFormat="0" applyAlignment="0" applyProtection="0"/>
    <xf numFmtId="0" fontId="51" fillId="69" borderId="11" applyNumberFormat="0" applyAlignment="0" applyProtection="0"/>
    <xf numFmtId="0" fontId="9" fillId="5" borderId="4" applyNumberFormat="0" applyAlignment="0" applyProtection="0"/>
    <xf numFmtId="0" fontId="51" fillId="69" borderId="11" applyNumberFormat="0" applyAlignment="0" applyProtection="0"/>
    <xf numFmtId="0" fontId="51" fillId="69" borderId="11" applyNumberFormat="0" applyAlignment="0" applyProtection="0"/>
    <xf numFmtId="17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0" fontId="52" fillId="0" borderId="0"/>
    <xf numFmtId="0" fontId="53" fillId="0" borderId="0" applyNumberFormat="0" applyFill="0" applyBorder="0" applyAlignment="0" applyProtection="0"/>
    <xf numFmtId="178" fontId="54" fillId="0" borderId="0">
      <alignment horizontal="right" vertical="top"/>
    </xf>
    <xf numFmtId="179" fontId="55" fillId="0" borderId="0">
      <alignment horizontal="right" vertical="top"/>
    </xf>
    <xf numFmtId="179" fontId="54" fillId="0" borderId="0">
      <alignment horizontal="right" vertical="top"/>
    </xf>
    <xf numFmtId="180" fontId="56" fillId="0" borderId="0" applyFill="0" applyBorder="0">
      <alignment horizontal="right" vertical="top"/>
    </xf>
    <xf numFmtId="181" fontId="56" fillId="0" borderId="0" applyFill="0" applyBorder="0">
      <alignment horizontal="right" vertical="top"/>
    </xf>
    <xf numFmtId="182" fontId="56" fillId="0" borderId="0" applyFill="0" applyBorder="0">
      <alignment horizontal="right" vertical="top"/>
    </xf>
    <xf numFmtId="183" fontId="56" fillId="0" borderId="0" applyFill="0" applyBorder="0">
      <alignment horizontal="right" vertical="top"/>
    </xf>
    <xf numFmtId="0" fontId="57" fillId="0" borderId="0">
      <alignment horizontal="center" wrapText="1"/>
    </xf>
    <xf numFmtId="184" fontId="58" fillId="0" borderId="0" applyFill="0" applyBorder="0">
      <alignment vertical="top"/>
    </xf>
    <xf numFmtId="184" fontId="59" fillId="0" borderId="0" applyFill="0" applyBorder="0" applyProtection="0">
      <alignment vertical="top"/>
    </xf>
    <xf numFmtId="184" fontId="60" fillId="0" borderId="0">
      <alignment vertical="top"/>
    </xf>
    <xf numFmtId="185" fontId="56" fillId="0" borderId="0" applyFill="0" applyBorder="0" applyAlignment="0" applyProtection="0">
      <alignment horizontal="right" vertical="top"/>
    </xf>
    <xf numFmtId="184" fontId="61" fillId="0" borderId="0"/>
    <xf numFmtId="0" fontId="56" fillId="0" borderId="0" applyFill="0" applyBorder="0">
      <alignment horizontal="left" vertical="top"/>
    </xf>
    <xf numFmtId="0" fontId="62" fillId="0" borderId="0" applyFont="0" applyFill="0" applyBorder="0" applyAlignment="0" applyProtection="0"/>
    <xf numFmtId="2" fontId="62" fillId="0" borderId="0" applyFont="0" applyFill="0" applyBorder="0" applyAlignment="0" applyProtection="0"/>
    <xf numFmtId="186" fontId="46" fillId="0" borderId="0"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187" fontId="19" fillId="0" borderId="0" applyFont="0" applyFill="0" applyBorder="0" applyAlignment="0" applyProtection="0"/>
    <xf numFmtId="188" fontId="64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64" fillId="0" borderId="0" applyFont="0" applyFill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38" fontId="44" fillId="81" borderId="0" applyNumberFormat="0" applyBorder="0" applyAlignment="0" applyProtection="0"/>
    <xf numFmtId="0" fontId="65" fillId="0" borderId="18" applyNumberFormat="0" applyAlignment="0" applyProtection="0">
      <alignment horizontal="left" vertical="center"/>
    </xf>
    <xf numFmtId="0" fontId="65" fillId="0" borderId="19">
      <alignment horizontal="left" vertical="center"/>
    </xf>
    <xf numFmtId="0" fontId="65" fillId="0" borderId="19">
      <alignment horizontal="left" vertical="center"/>
    </xf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8" fillId="0" borderId="22" applyNumberFormat="0" applyFill="0" applyAlignment="0" applyProtection="0"/>
    <xf numFmtId="0" fontId="68" fillId="0" borderId="22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91" fontId="69" fillId="0" borderId="0">
      <protection locked="0"/>
    </xf>
    <xf numFmtId="191" fontId="69" fillId="0" borderId="0">
      <protection locked="0"/>
    </xf>
    <xf numFmtId="0" fontId="70" fillId="0" borderId="23">
      <alignment horizontal="center"/>
    </xf>
    <xf numFmtId="0" fontId="70" fillId="0" borderId="0">
      <alignment horizontal="center"/>
    </xf>
    <xf numFmtId="0" fontId="71" fillId="0" borderId="0" applyNumberFormat="0" applyFill="0" applyBorder="0" applyAlignment="0" applyProtection="0">
      <alignment vertical="top"/>
      <protection locked="0"/>
    </xf>
    <xf numFmtId="0" fontId="72" fillId="31" borderId="0" applyNumberFormat="0" applyBorder="0" applyAlignment="0" applyProtection="0"/>
    <xf numFmtId="0" fontId="51" fillId="69" borderId="12" applyNumberFormat="0" applyAlignment="0" applyProtection="0"/>
    <xf numFmtId="10" fontId="44" fillId="82" borderId="24" applyNumberFormat="0" applyBorder="0" applyAlignment="0" applyProtection="0"/>
    <xf numFmtId="10" fontId="44" fillId="82" borderId="24" applyNumberFormat="0" applyBorder="0" applyAlignment="0" applyProtection="0"/>
    <xf numFmtId="0" fontId="51" fillId="69" borderId="12" applyNumberFormat="0" applyAlignment="0" applyProtection="0"/>
    <xf numFmtId="0" fontId="51" fillId="69" borderId="12" applyNumberFormat="0" applyAlignment="0" applyProtection="0"/>
    <xf numFmtId="0" fontId="51" fillId="69" borderId="12" applyNumberFormat="0" applyAlignment="0" applyProtection="0"/>
    <xf numFmtId="0" fontId="73" fillId="27" borderId="12" applyNumberFormat="0" applyAlignment="0" applyProtection="0"/>
    <xf numFmtId="0" fontId="74" fillId="68" borderId="0" applyNumberFormat="0" applyBorder="0" applyAlignment="0" applyProtection="0"/>
    <xf numFmtId="0" fontId="74" fillId="68" borderId="0" applyNumberFormat="0" applyBorder="0" applyAlignment="0" applyProtection="0"/>
    <xf numFmtId="0" fontId="7" fillId="3" borderId="0" applyNumberFormat="0" applyBorder="0" applyAlignment="0" applyProtection="0"/>
    <xf numFmtId="0" fontId="74" fillId="68" borderId="0" applyNumberFormat="0" applyBorder="0" applyAlignment="0" applyProtection="0"/>
    <xf numFmtId="0" fontId="75" fillId="0" borderId="25" applyNumberFormat="0" applyFill="0" applyAlignment="0" applyProtection="0"/>
    <xf numFmtId="0" fontId="75" fillId="0" borderId="25" applyNumberFormat="0" applyFill="0" applyAlignment="0" applyProtection="0"/>
    <xf numFmtId="185" fontId="19" fillId="0" borderId="0" applyFont="0" applyFill="0" applyBorder="0" applyAlignment="0" applyProtection="0"/>
    <xf numFmtId="192" fontId="24" fillId="0" borderId="0" applyFont="0" applyFill="0" applyBorder="0" applyAlignment="0" applyProtection="0"/>
    <xf numFmtId="19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9" fillId="0" borderId="0" applyFont="0" applyFill="0" applyBorder="0" applyAlignment="0" applyProtection="0"/>
    <xf numFmtId="19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93" fontId="76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9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4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196" fontId="19" fillId="0" borderId="0" applyFont="0" applyFill="0" applyBorder="0" applyAlignment="0" applyProtection="0"/>
    <xf numFmtId="44" fontId="76" fillId="0" borderId="0" applyFont="0" applyFill="0" applyBorder="0" applyAlignment="0" applyProtection="0"/>
    <xf numFmtId="197" fontId="62" fillId="0" borderId="0" applyFont="0" applyFill="0" applyBorder="0" applyAlignment="0" applyProtection="0"/>
    <xf numFmtId="0" fontId="77" fillId="69" borderId="0" applyNumberFormat="0" applyBorder="0" applyAlignment="0" applyProtection="0"/>
    <xf numFmtId="0" fontId="77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8" fillId="4" borderId="0" applyNumberFormat="0" applyBorder="0" applyAlignment="0" applyProtection="0"/>
    <xf numFmtId="0" fontId="35" fillId="69" borderId="0" applyNumberFormat="0" applyBorder="0" applyAlignment="0" applyProtection="0"/>
    <xf numFmtId="37" fontId="78" fillId="0" borderId="0"/>
    <xf numFmtId="0" fontId="79" fillId="0" borderId="0"/>
    <xf numFmtId="198" fontId="80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76" fillId="0" borderId="0"/>
    <xf numFmtId="0" fontId="23" fillId="0" borderId="0"/>
    <xf numFmtId="0" fontId="81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82" fillId="0" borderId="0"/>
    <xf numFmtId="0" fontId="19" fillId="76" borderId="17" applyNumberFormat="0" applyFont="0" applyAlignment="0" applyProtection="0"/>
    <xf numFmtId="0" fontId="19" fillId="76" borderId="17" applyNumberFormat="0" applyFont="0" applyAlignment="0" applyProtection="0"/>
    <xf numFmtId="0" fontId="19" fillId="68" borderId="17" applyNumberFormat="0" applyFont="0" applyAlignment="0" applyProtection="0"/>
    <xf numFmtId="0" fontId="19" fillId="68" borderId="17" applyNumberFormat="0" applyFont="0" applyAlignment="0" applyProtection="0"/>
    <xf numFmtId="0" fontId="19" fillId="68" borderId="17" applyNumberFormat="0" applyFont="0" applyAlignment="0" applyProtection="0"/>
    <xf numFmtId="0" fontId="19" fillId="68" borderId="17" applyNumberFormat="0" applyFont="0" applyAlignment="0" applyProtection="0"/>
    <xf numFmtId="0" fontId="83" fillId="74" borderId="26" applyNumberFormat="0" applyAlignment="0" applyProtection="0"/>
    <xf numFmtId="0" fontId="83" fillId="74" borderId="26" applyNumberFormat="0" applyAlignment="0" applyProtection="0"/>
    <xf numFmtId="0" fontId="83" fillId="74" borderId="26" applyNumberFormat="0" applyAlignment="0" applyProtection="0"/>
    <xf numFmtId="0" fontId="83" fillId="74" borderId="26" applyNumberFormat="0" applyAlignment="0" applyProtection="0"/>
    <xf numFmtId="14" fontId="31" fillId="0" borderId="0">
      <alignment horizontal="center" wrapText="1"/>
      <protection locked="0"/>
    </xf>
    <xf numFmtId="10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NumberFormat="0" applyFont="0" applyFill="0" applyBorder="0" applyAlignment="0" applyProtection="0">
      <alignment horizontal="left"/>
    </xf>
    <xf numFmtId="15" fontId="23" fillId="0" borderId="0" applyFont="0" applyFill="0" applyBorder="0" applyAlignment="0" applyProtection="0"/>
    <xf numFmtId="4" fontId="23" fillId="0" borderId="0" applyFont="0" applyFill="0" applyBorder="0" applyAlignment="0" applyProtection="0"/>
    <xf numFmtId="0" fontId="85" fillId="0" borderId="23">
      <alignment horizontal="center"/>
    </xf>
    <xf numFmtId="3" fontId="23" fillId="0" borderId="0" applyFont="0" applyFill="0" applyBorder="0" applyAlignment="0" applyProtection="0"/>
    <xf numFmtId="0" fontId="23" fillId="83" borderId="0" applyNumberFormat="0" applyFont="0" applyBorder="0" applyAlignment="0" applyProtection="0"/>
    <xf numFmtId="3" fontId="62" fillId="0" borderId="0" applyFont="0" applyFill="0" applyBorder="0" applyAlignment="0" applyProtection="0"/>
    <xf numFmtId="0" fontId="86" fillId="84" borderId="0" applyNumberFormat="0" applyFont="0" applyBorder="0" applyAlignment="0">
      <alignment horizontal="center"/>
    </xf>
    <xf numFmtId="14" fontId="87" fillId="0" borderId="0" applyNumberFormat="0" applyFill="0" applyBorder="0" applyAlignment="0" applyProtection="0">
      <alignment horizontal="left"/>
    </xf>
    <xf numFmtId="0" fontId="83" fillId="35" borderId="26" applyNumberFormat="0" applyAlignment="0" applyProtection="0"/>
    <xf numFmtId="0" fontId="83" fillId="35" borderId="26" applyNumberFormat="0" applyAlignment="0" applyProtection="0"/>
    <xf numFmtId="4" fontId="88" fillId="28" borderId="27" applyNumberFormat="0" applyProtection="0">
      <alignment vertical="center"/>
    </xf>
    <xf numFmtId="4" fontId="88" fillId="85" borderId="27" applyNumberFormat="0" applyProtection="0">
      <alignment vertical="center"/>
    </xf>
    <xf numFmtId="4" fontId="88" fillId="85" borderId="27" applyNumberFormat="0" applyProtection="0">
      <alignment vertical="center"/>
    </xf>
    <xf numFmtId="4" fontId="88" fillId="28" borderId="27" applyNumberFormat="0" applyProtection="0">
      <alignment vertical="center"/>
    </xf>
    <xf numFmtId="4" fontId="88" fillId="28" borderId="27" applyNumberFormat="0" applyProtection="0">
      <alignment vertical="center"/>
    </xf>
    <xf numFmtId="4" fontId="88" fillId="28" borderId="27" applyNumberFormat="0" applyProtection="0">
      <alignment vertical="center"/>
    </xf>
    <xf numFmtId="4" fontId="89" fillId="28" borderId="27" applyNumberFormat="0" applyProtection="0">
      <alignment vertical="center"/>
    </xf>
    <xf numFmtId="4" fontId="89" fillId="86" borderId="27" applyNumberFormat="0" applyProtection="0">
      <alignment vertical="center"/>
    </xf>
    <xf numFmtId="4" fontId="89" fillId="86" borderId="27" applyNumberFormat="0" applyProtection="0">
      <alignment vertical="center"/>
    </xf>
    <xf numFmtId="4" fontId="89" fillId="28" borderId="27" applyNumberFormat="0" applyProtection="0">
      <alignment vertical="center"/>
    </xf>
    <xf numFmtId="4" fontId="89" fillId="28" borderId="27" applyNumberFormat="0" applyProtection="0">
      <alignment vertical="center"/>
    </xf>
    <xf numFmtId="4" fontId="89" fillId="28" borderId="27" applyNumberFormat="0" applyProtection="0">
      <alignment vertical="center"/>
    </xf>
    <xf numFmtId="4" fontId="88" fillId="28" borderId="27" applyNumberFormat="0" applyProtection="0">
      <alignment horizontal="left" vertical="center" indent="1"/>
    </xf>
    <xf numFmtId="4" fontId="88" fillId="86" borderId="27" applyNumberFormat="0" applyProtection="0">
      <alignment horizontal="left" vertical="center" indent="1"/>
    </xf>
    <xf numFmtId="4" fontId="88" fillId="86" borderId="27" applyNumberFormat="0" applyProtection="0">
      <alignment horizontal="left" vertical="center" indent="1"/>
    </xf>
    <xf numFmtId="4" fontId="88" fillId="28" borderId="27" applyNumberFormat="0" applyProtection="0">
      <alignment horizontal="left" vertical="center" indent="1"/>
    </xf>
    <xf numFmtId="4" fontId="88" fillId="28" borderId="27" applyNumberFormat="0" applyProtection="0">
      <alignment horizontal="left" vertical="center" indent="1"/>
    </xf>
    <xf numFmtId="4" fontId="88" fillId="28" borderId="27" applyNumberFormat="0" applyProtection="0">
      <alignment horizontal="left" vertical="center" indent="1"/>
    </xf>
    <xf numFmtId="0" fontId="88" fillId="28" borderId="27" applyNumberFormat="0" applyProtection="0">
      <alignment horizontal="left" vertical="top" indent="1"/>
    </xf>
    <xf numFmtId="0" fontId="90" fillId="87" borderId="27" applyNumberFormat="0" applyProtection="0">
      <alignment horizontal="center" vertical="center" wrapText="1"/>
    </xf>
    <xf numFmtId="0" fontId="90" fillId="87" borderId="27" applyNumberFormat="0" applyProtection="0">
      <alignment horizontal="center" vertical="center" wrapText="1"/>
    </xf>
    <xf numFmtId="0" fontId="88" fillId="28" borderId="27" applyNumberFormat="0" applyProtection="0">
      <alignment horizontal="left" vertical="top" indent="1"/>
    </xf>
    <xf numFmtId="0" fontId="88" fillId="28" borderId="27" applyNumberFormat="0" applyProtection="0">
      <alignment horizontal="left" vertical="top" indent="1"/>
    </xf>
    <xf numFmtId="0" fontId="88" fillId="28" borderId="27" applyNumberFormat="0" applyProtection="0">
      <alignment horizontal="left" vertical="top" indent="1"/>
    </xf>
    <xf numFmtId="4" fontId="88" fillId="42" borderId="0" applyNumberFormat="0" applyProtection="0">
      <alignment horizontal="left" vertical="center" indent="1"/>
    </xf>
    <xf numFmtId="4" fontId="88" fillId="88" borderId="0" applyNumberFormat="0" applyProtection="0">
      <alignment horizontal="left" vertical="center" indent="1"/>
    </xf>
    <xf numFmtId="4" fontId="88" fillId="42" borderId="0" applyNumberFormat="0" applyProtection="0">
      <alignment horizontal="left" vertical="center" indent="1"/>
    </xf>
    <xf numFmtId="4" fontId="91" fillId="31" borderId="27" applyNumberFormat="0" applyProtection="0">
      <alignment horizontal="right" vertical="center"/>
    </xf>
    <xf numFmtId="4" fontId="91" fillId="31" borderId="27" applyNumberFormat="0" applyProtection="0">
      <alignment horizontal="right" vertical="center"/>
    </xf>
    <xf numFmtId="4" fontId="91" fillId="31" borderId="27" applyNumberFormat="0" applyProtection="0">
      <alignment horizontal="right" vertical="center"/>
    </xf>
    <xf numFmtId="4" fontId="91" fillId="31" borderId="27" applyNumberFormat="0" applyProtection="0">
      <alignment horizontal="right" vertical="center"/>
    </xf>
    <xf numFmtId="4" fontId="91" fillId="31" borderId="27" applyNumberFormat="0" applyProtection="0">
      <alignment horizontal="right" vertical="center"/>
    </xf>
    <xf numFmtId="4" fontId="91" fillId="31" borderId="27" applyNumberFormat="0" applyProtection="0">
      <alignment horizontal="right" vertical="center"/>
    </xf>
    <xf numFmtId="4" fontId="91" fillId="36" borderId="27" applyNumberFormat="0" applyProtection="0">
      <alignment horizontal="right" vertical="center"/>
    </xf>
    <xf numFmtId="4" fontId="91" fillId="36" borderId="27" applyNumberFormat="0" applyProtection="0">
      <alignment horizontal="right" vertical="center"/>
    </xf>
    <xf numFmtId="4" fontId="91" fillId="36" borderId="27" applyNumberFormat="0" applyProtection="0">
      <alignment horizontal="right" vertical="center"/>
    </xf>
    <xf numFmtId="4" fontId="91" fillId="36" borderId="27" applyNumberFormat="0" applyProtection="0">
      <alignment horizontal="right" vertical="center"/>
    </xf>
    <xf numFmtId="4" fontId="91" fillId="36" borderId="27" applyNumberFormat="0" applyProtection="0">
      <alignment horizontal="right" vertical="center"/>
    </xf>
    <xf numFmtId="4" fontId="91" fillId="36" borderId="27" applyNumberFormat="0" applyProtection="0">
      <alignment horizontal="right" vertical="center"/>
    </xf>
    <xf numFmtId="4" fontId="91" fillId="61" borderId="27" applyNumberFormat="0" applyProtection="0">
      <alignment horizontal="right" vertical="center"/>
    </xf>
    <xf numFmtId="4" fontId="91" fillId="61" borderId="27" applyNumberFormat="0" applyProtection="0">
      <alignment horizontal="right" vertical="center"/>
    </xf>
    <xf numFmtId="4" fontId="91" fillId="61" borderId="27" applyNumberFormat="0" applyProtection="0">
      <alignment horizontal="right" vertical="center"/>
    </xf>
    <xf numFmtId="4" fontId="91" fillId="61" borderId="27" applyNumberFormat="0" applyProtection="0">
      <alignment horizontal="right" vertical="center"/>
    </xf>
    <xf numFmtId="4" fontId="91" fillId="61" borderId="27" applyNumberFormat="0" applyProtection="0">
      <alignment horizontal="right" vertical="center"/>
    </xf>
    <xf numFmtId="4" fontId="91" fillId="61" borderId="27" applyNumberFormat="0" applyProtection="0">
      <alignment horizontal="right" vertical="center"/>
    </xf>
    <xf numFmtId="4" fontId="91" fillId="39" borderId="27" applyNumberFormat="0" applyProtection="0">
      <alignment horizontal="right" vertical="center"/>
    </xf>
    <xf numFmtId="4" fontId="91" fillId="39" borderId="27" applyNumberFormat="0" applyProtection="0">
      <alignment horizontal="right" vertical="center"/>
    </xf>
    <xf numFmtId="4" fontId="91" fillId="39" borderId="27" applyNumberFormat="0" applyProtection="0">
      <alignment horizontal="right" vertical="center"/>
    </xf>
    <xf numFmtId="4" fontId="91" fillId="39" borderId="27" applyNumberFormat="0" applyProtection="0">
      <alignment horizontal="right" vertical="center"/>
    </xf>
    <xf numFmtId="4" fontId="91" fillId="39" borderId="27" applyNumberFormat="0" applyProtection="0">
      <alignment horizontal="right" vertical="center"/>
    </xf>
    <xf numFmtId="4" fontId="91" fillId="39" borderId="27" applyNumberFormat="0" applyProtection="0">
      <alignment horizontal="right" vertical="center"/>
    </xf>
    <xf numFmtId="4" fontId="91" fillId="47" borderId="27" applyNumberFormat="0" applyProtection="0">
      <alignment horizontal="right" vertical="center"/>
    </xf>
    <xf numFmtId="4" fontId="91" fillId="47" borderId="27" applyNumberFormat="0" applyProtection="0">
      <alignment horizontal="right" vertical="center"/>
    </xf>
    <xf numFmtId="4" fontId="91" fillId="47" borderId="27" applyNumberFormat="0" applyProtection="0">
      <alignment horizontal="right" vertical="center"/>
    </xf>
    <xf numFmtId="4" fontId="91" fillId="47" borderId="27" applyNumberFormat="0" applyProtection="0">
      <alignment horizontal="right" vertical="center"/>
    </xf>
    <xf numFmtId="4" fontId="91" fillId="47" borderId="27" applyNumberFormat="0" applyProtection="0">
      <alignment horizontal="right" vertical="center"/>
    </xf>
    <xf numFmtId="4" fontId="91" fillId="47" borderId="27" applyNumberFormat="0" applyProtection="0">
      <alignment horizontal="right" vertical="center"/>
    </xf>
    <xf numFmtId="4" fontId="91" fillId="71" borderId="27" applyNumberFormat="0" applyProtection="0">
      <alignment horizontal="right" vertical="center"/>
    </xf>
    <xf numFmtId="4" fontId="91" fillId="71" borderId="27" applyNumberFormat="0" applyProtection="0">
      <alignment horizontal="right" vertical="center"/>
    </xf>
    <xf numFmtId="4" fontId="91" fillId="71" borderId="27" applyNumberFormat="0" applyProtection="0">
      <alignment horizontal="right" vertical="center"/>
    </xf>
    <xf numFmtId="4" fontId="91" fillId="71" borderId="27" applyNumberFormat="0" applyProtection="0">
      <alignment horizontal="right" vertical="center"/>
    </xf>
    <xf numFmtId="4" fontId="91" fillId="71" borderId="27" applyNumberFormat="0" applyProtection="0">
      <alignment horizontal="right" vertical="center"/>
    </xf>
    <xf numFmtId="4" fontId="91" fillId="71" borderId="27" applyNumberFormat="0" applyProtection="0">
      <alignment horizontal="right" vertical="center"/>
    </xf>
    <xf numFmtId="4" fontId="91" fillId="43" borderId="27" applyNumberFormat="0" applyProtection="0">
      <alignment horizontal="right" vertical="center"/>
    </xf>
    <xf numFmtId="4" fontId="91" fillId="43" borderId="27" applyNumberFormat="0" applyProtection="0">
      <alignment horizontal="right" vertical="center"/>
    </xf>
    <xf numFmtId="4" fontId="91" fillId="43" borderId="27" applyNumberFormat="0" applyProtection="0">
      <alignment horizontal="right" vertical="center"/>
    </xf>
    <xf numFmtId="4" fontId="91" fillId="43" borderId="27" applyNumberFormat="0" applyProtection="0">
      <alignment horizontal="right" vertical="center"/>
    </xf>
    <xf numFmtId="4" fontId="91" fillId="43" borderId="27" applyNumberFormat="0" applyProtection="0">
      <alignment horizontal="right" vertical="center"/>
    </xf>
    <xf numFmtId="4" fontId="91" fillId="43" borderId="27" applyNumberFormat="0" applyProtection="0">
      <alignment horizontal="right" vertical="center"/>
    </xf>
    <xf numFmtId="4" fontId="91" fillId="89" borderId="27" applyNumberFormat="0" applyProtection="0">
      <alignment horizontal="right" vertical="center"/>
    </xf>
    <xf numFmtId="4" fontId="91" fillId="89" borderId="27" applyNumberFormat="0" applyProtection="0">
      <alignment horizontal="right" vertical="center"/>
    </xf>
    <xf numFmtId="4" fontId="91" fillId="89" borderId="27" applyNumberFormat="0" applyProtection="0">
      <alignment horizontal="right" vertical="center"/>
    </xf>
    <xf numFmtId="4" fontId="91" fillId="89" borderId="27" applyNumberFormat="0" applyProtection="0">
      <alignment horizontal="right" vertical="center"/>
    </xf>
    <xf numFmtId="4" fontId="91" fillId="89" borderId="27" applyNumberFormat="0" applyProtection="0">
      <alignment horizontal="right" vertical="center"/>
    </xf>
    <xf numFmtId="4" fontId="91" fillId="89" borderId="27" applyNumberFormat="0" applyProtection="0">
      <alignment horizontal="right" vertical="center"/>
    </xf>
    <xf numFmtId="4" fontId="91" fillId="38" borderId="27" applyNumberFormat="0" applyProtection="0">
      <alignment horizontal="right" vertical="center"/>
    </xf>
    <xf numFmtId="4" fontId="91" fillId="38" borderId="27" applyNumberFormat="0" applyProtection="0">
      <alignment horizontal="right" vertical="center"/>
    </xf>
    <xf numFmtId="4" fontId="91" fillId="38" borderId="27" applyNumberFormat="0" applyProtection="0">
      <alignment horizontal="right" vertical="center"/>
    </xf>
    <xf numFmtId="4" fontId="91" fillId="38" borderId="27" applyNumberFormat="0" applyProtection="0">
      <alignment horizontal="right" vertical="center"/>
    </xf>
    <xf numFmtId="4" fontId="91" fillId="38" borderId="27" applyNumberFormat="0" applyProtection="0">
      <alignment horizontal="right" vertical="center"/>
    </xf>
    <xf numFmtId="4" fontId="91" fillId="38" borderId="27" applyNumberFormat="0" applyProtection="0">
      <alignment horizontal="right" vertical="center"/>
    </xf>
    <xf numFmtId="4" fontId="88" fillId="90" borderId="28" applyNumberFormat="0" applyProtection="0">
      <alignment horizontal="left" vertical="center" indent="1"/>
    </xf>
    <xf numFmtId="4" fontId="88" fillId="90" borderId="28" applyNumberFormat="0" applyProtection="0">
      <alignment horizontal="left" vertical="center" indent="1"/>
    </xf>
    <xf numFmtId="4" fontId="88" fillId="90" borderId="28" applyNumberFormat="0" applyProtection="0">
      <alignment horizontal="left" vertical="center" indent="1"/>
    </xf>
    <xf numFmtId="4" fontId="91" fillId="29" borderId="0" applyNumberFormat="0" applyProtection="0">
      <alignment horizontal="left" vertical="center" indent="1"/>
    </xf>
    <xf numFmtId="4" fontId="91" fillId="29" borderId="0" applyNumberFormat="0" applyProtection="0">
      <alignment horizontal="left" vertical="center" indent="1"/>
    </xf>
    <xf numFmtId="4" fontId="91" fillId="29" borderId="0" applyNumberFormat="0" applyProtection="0">
      <alignment horizontal="left" vertical="center" indent="1"/>
    </xf>
    <xf numFmtId="4" fontId="92" fillId="91" borderId="0" applyNumberFormat="0" applyProtection="0">
      <alignment horizontal="left" vertical="center" indent="1"/>
    </xf>
    <xf numFmtId="4" fontId="92" fillId="92" borderId="0" applyNumberFormat="0" applyProtection="0">
      <alignment horizontal="left" vertical="center" indent="1"/>
    </xf>
    <xf numFmtId="4" fontId="92" fillId="91" borderId="0" applyNumberFormat="0" applyProtection="0">
      <alignment horizontal="left" vertical="center" indent="1"/>
    </xf>
    <xf numFmtId="4" fontId="91" fillId="42" borderId="27" applyNumberFormat="0" applyProtection="0">
      <alignment horizontal="right" vertical="center"/>
    </xf>
    <xf numFmtId="4" fontId="91" fillId="42" borderId="27" applyNumberFormat="0" applyProtection="0">
      <alignment horizontal="right" vertical="center"/>
    </xf>
    <xf numFmtId="4" fontId="91" fillId="42" borderId="27" applyNumberFormat="0" applyProtection="0">
      <alignment horizontal="right" vertical="center"/>
    </xf>
    <xf numFmtId="4" fontId="91" fillId="42" borderId="27" applyNumberFormat="0" applyProtection="0">
      <alignment horizontal="right" vertical="center"/>
    </xf>
    <xf numFmtId="4" fontId="91" fillId="42" borderId="27" applyNumberFormat="0" applyProtection="0">
      <alignment horizontal="right" vertical="center"/>
    </xf>
    <xf numFmtId="4" fontId="91" fillId="42" borderId="27" applyNumberFormat="0" applyProtection="0">
      <alignment horizontal="right" vertical="center"/>
    </xf>
    <xf numFmtId="4" fontId="91" fillId="29" borderId="0" applyNumberFormat="0" applyProtection="0">
      <alignment horizontal="left" vertical="center" indent="1"/>
    </xf>
    <xf numFmtId="4" fontId="91" fillId="29" borderId="0" applyNumberFormat="0" applyProtection="0">
      <alignment horizontal="left" vertical="center" indent="1"/>
    </xf>
    <xf numFmtId="4" fontId="91" fillId="29" borderId="0" applyNumberFormat="0" applyProtection="0">
      <alignment horizontal="left" vertical="center" indent="1"/>
    </xf>
    <xf numFmtId="4" fontId="91" fillId="42" borderId="0" applyNumberFormat="0" applyProtection="0">
      <alignment horizontal="left" vertical="center" indent="1"/>
    </xf>
    <xf numFmtId="4" fontId="91" fillId="88" borderId="0" applyNumberFormat="0" applyProtection="0">
      <alignment horizontal="left" vertical="center" indent="1"/>
    </xf>
    <xf numFmtId="4" fontId="91" fillId="42" borderId="0" applyNumberFormat="0" applyProtection="0">
      <alignment horizontal="left" vertical="center" indent="1"/>
    </xf>
    <xf numFmtId="0" fontId="19" fillId="91" borderId="27" applyNumberFormat="0" applyProtection="0">
      <alignment horizontal="left" vertical="center" indent="1"/>
    </xf>
    <xf numFmtId="0" fontId="29" fillId="92" borderId="27" applyNumberFormat="0" applyProtection="0">
      <alignment horizontal="left" vertical="center" indent="1"/>
    </xf>
    <xf numFmtId="0" fontId="29" fillId="92" borderId="27" applyNumberFormat="0" applyProtection="0">
      <alignment horizontal="left" vertical="center" indent="1"/>
    </xf>
    <xf numFmtId="0" fontId="19" fillId="91" borderId="27" applyNumberFormat="0" applyProtection="0">
      <alignment horizontal="left" vertical="center" indent="1"/>
    </xf>
    <xf numFmtId="0" fontId="19" fillId="91" borderId="27" applyNumberFormat="0" applyProtection="0">
      <alignment horizontal="left" vertical="center" indent="1"/>
    </xf>
    <xf numFmtId="0" fontId="19" fillId="91" borderId="27" applyNumberFormat="0" applyProtection="0">
      <alignment horizontal="left" vertical="center" indent="1"/>
    </xf>
    <xf numFmtId="0" fontId="19" fillId="91" borderId="27" applyNumberFormat="0" applyProtection="0">
      <alignment horizontal="left" vertical="top" indent="1"/>
    </xf>
    <xf numFmtId="0" fontId="19" fillId="92" borderId="27" applyNumberFormat="0" applyProtection="0">
      <alignment horizontal="left" vertical="top" indent="1"/>
    </xf>
    <xf numFmtId="0" fontId="19" fillId="92" borderId="27" applyNumberFormat="0" applyProtection="0">
      <alignment horizontal="left" vertical="top" indent="1"/>
    </xf>
    <xf numFmtId="0" fontId="19" fillId="91" borderId="27" applyNumberFormat="0" applyProtection="0">
      <alignment horizontal="left" vertical="top" indent="1"/>
    </xf>
    <xf numFmtId="0" fontId="19" fillId="91" borderId="27" applyNumberFormat="0" applyProtection="0">
      <alignment horizontal="left" vertical="top" indent="1"/>
    </xf>
    <xf numFmtId="0" fontId="19" fillId="92" borderId="27" applyNumberFormat="0" applyProtection="0">
      <alignment horizontal="left" vertical="top" indent="1"/>
    </xf>
    <xf numFmtId="0" fontId="19" fillId="92" borderId="27" applyNumberFormat="0" applyProtection="0">
      <alignment horizontal="left" vertical="top" indent="1"/>
    </xf>
    <xf numFmtId="0" fontId="19" fillId="91" borderId="27" applyNumberFormat="0" applyProtection="0">
      <alignment horizontal="left" vertical="top" indent="1"/>
    </xf>
    <xf numFmtId="0" fontId="19" fillId="42" borderId="27" applyNumberFormat="0" applyProtection="0">
      <alignment horizontal="left" vertical="center" indent="1"/>
    </xf>
    <xf numFmtId="0" fontId="19" fillId="72" borderId="29" applyNumberFormat="0" applyProtection="0">
      <alignment horizontal="left" vertical="center" indent="3"/>
    </xf>
    <xf numFmtId="0" fontId="19" fillId="42" borderId="27" applyNumberFormat="0" applyProtection="0">
      <alignment horizontal="left" vertical="center" indent="1"/>
    </xf>
    <xf numFmtId="0" fontId="19" fillId="42" borderId="27" applyNumberFormat="0" applyProtection="0">
      <alignment horizontal="left" vertical="center" indent="1"/>
    </xf>
    <xf numFmtId="0" fontId="19" fillId="42" borderId="27" applyNumberFormat="0" applyProtection="0">
      <alignment horizontal="left" vertical="center" indent="1"/>
    </xf>
    <xf numFmtId="0" fontId="19" fillId="42" borderId="27" applyNumberFormat="0" applyProtection="0">
      <alignment horizontal="left" vertical="top" indent="1"/>
    </xf>
    <xf numFmtId="0" fontId="19" fillId="88" borderId="27" applyNumberFormat="0" applyProtection="0">
      <alignment horizontal="left" vertical="top" indent="1"/>
    </xf>
    <xf numFmtId="0" fontId="19" fillId="88" borderId="27" applyNumberFormat="0" applyProtection="0">
      <alignment horizontal="left" vertical="top" indent="1"/>
    </xf>
    <xf numFmtId="0" fontId="19" fillId="42" borderId="27" applyNumberFormat="0" applyProtection="0">
      <alignment horizontal="left" vertical="top" indent="1"/>
    </xf>
    <xf numFmtId="0" fontId="19" fillId="42" borderId="27" applyNumberFormat="0" applyProtection="0">
      <alignment horizontal="left" vertical="top" indent="1"/>
    </xf>
    <xf numFmtId="0" fontId="19" fillId="88" borderId="27" applyNumberFormat="0" applyProtection="0">
      <alignment horizontal="left" vertical="top" indent="1"/>
    </xf>
    <xf numFmtId="0" fontId="19" fillId="88" borderId="27" applyNumberFormat="0" applyProtection="0">
      <alignment horizontal="left" vertical="top" indent="1"/>
    </xf>
    <xf numFmtId="0" fontId="19" fillId="42" borderId="27" applyNumberFormat="0" applyProtection="0">
      <alignment horizontal="left" vertical="top" indent="1"/>
    </xf>
    <xf numFmtId="0" fontId="19" fillId="37" borderId="27" applyNumberFormat="0" applyProtection="0">
      <alignment horizontal="left" vertical="center" indent="1"/>
    </xf>
    <xf numFmtId="0" fontId="19" fillId="72" borderId="27" applyNumberFormat="0" applyProtection="0">
      <alignment horizontal="left" vertical="center" indent="1"/>
    </xf>
    <xf numFmtId="0" fontId="19" fillId="72" borderId="27" applyNumberFormat="0" applyProtection="0">
      <alignment horizontal="left" vertical="center" indent="1"/>
    </xf>
    <xf numFmtId="0" fontId="19" fillId="37" borderId="27" applyNumberFormat="0" applyProtection="0">
      <alignment horizontal="left" vertical="center" indent="1"/>
    </xf>
    <xf numFmtId="0" fontId="19" fillId="37" borderId="27" applyNumberFormat="0" applyProtection="0">
      <alignment horizontal="left" vertical="center" indent="1"/>
    </xf>
    <xf numFmtId="0" fontId="19" fillId="37" borderId="27" applyNumberFormat="0" applyProtection="0">
      <alignment horizontal="left" vertical="center" indent="1"/>
    </xf>
    <xf numFmtId="0" fontId="19" fillId="37" borderId="27" applyNumberFormat="0" applyProtection="0">
      <alignment horizontal="left" vertical="top" indent="1"/>
    </xf>
    <xf numFmtId="0" fontId="19" fillId="72" borderId="27" applyNumberFormat="0" applyProtection="0">
      <alignment horizontal="left" vertical="top" indent="1"/>
    </xf>
    <xf numFmtId="0" fontId="19" fillId="72" borderId="27" applyNumberFormat="0" applyProtection="0">
      <alignment horizontal="left" vertical="top" indent="1"/>
    </xf>
    <xf numFmtId="0" fontId="19" fillId="37" borderId="27" applyNumberFormat="0" applyProtection="0">
      <alignment horizontal="left" vertical="top" indent="1"/>
    </xf>
    <xf numFmtId="0" fontId="19" fillId="37" borderId="27" applyNumberFormat="0" applyProtection="0">
      <alignment horizontal="left" vertical="top" indent="1"/>
    </xf>
    <xf numFmtId="0" fontId="19" fillId="72" borderId="27" applyNumberFormat="0" applyProtection="0">
      <alignment horizontal="left" vertical="top" indent="1"/>
    </xf>
    <xf numFmtId="0" fontId="19" fillId="72" borderId="27" applyNumberFormat="0" applyProtection="0">
      <alignment horizontal="left" vertical="top" indent="1"/>
    </xf>
    <xf numFmtId="0" fontId="19" fillId="37" borderId="27" applyNumberFormat="0" applyProtection="0">
      <alignment horizontal="left" vertical="top" indent="1"/>
    </xf>
    <xf numFmtId="0" fontId="19" fillId="29" borderId="27" applyNumberFormat="0" applyProtection="0">
      <alignment horizontal="left" vertical="center" indent="1"/>
    </xf>
    <xf numFmtId="0" fontId="19" fillId="85" borderId="27" applyNumberFormat="0" applyProtection="0">
      <alignment horizontal="left" vertical="center" indent="1"/>
    </xf>
    <xf numFmtId="0" fontId="19" fillId="85" borderId="27" applyNumberFormat="0" applyProtection="0">
      <alignment horizontal="left" vertical="center" indent="1"/>
    </xf>
    <xf numFmtId="0" fontId="19" fillId="29" borderId="27" applyNumberFormat="0" applyProtection="0">
      <alignment horizontal="left" vertical="center" indent="1"/>
    </xf>
    <xf numFmtId="0" fontId="19" fillId="29" borderId="27" applyNumberFormat="0" applyProtection="0">
      <alignment horizontal="left" vertical="center" indent="1"/>
    </xf>
    <xf numFmtId="0" fontId="19" fillId="29" borderId="27" applyNumberFormat="0" applyProtection="0">
      <alignment horizontal="left" vertical="center" indent="1"/>
    </xf>
    <xf numFmtId="0" fontId="19" fillId="29" borderId="27" applyNumberFormat="0" applyProtection="0">
      <alignment horizontal="left" vertical="top" indent="1"/>
    </xf>
    <xf numFmtId="0" fontId="19" fillId="85" borderId="27" applyNumberFormat="0" applyProtection="0">
      <alignment horizontal="left" vertical="top" indent="1"/>
    </xf>
    <xf numFmtId="0" fontId="19" fillId="85" borderId="27" applyNumberFormat="0" applyProtection="0">
      <alignment horizontal="left" vertical="top" indent="1"/>
    </xf>
    <xf numFmtId="0" fontId="19" fillId="29" borderId="27" applyNumberFormat="0" applyProtection="0">
      <alignment horizontal="left" vertical="top" indent="1"/>
    </xf>
    <xf numFmtId="0" fontId="19" fillId="29" borderId="27" applyNumberFormat="0" applyProtection="0">
      <alignment horizontal="left" vertical="top" indent="1"/>
    </xf>
    <xf numFmtId="0" fontId="19" fillId="85" borderId="27" applyNumberFormat="0" applyProtection="0">
      <alignment horizontal="left" vertical="top" indent="1"/>
    </xf>
    <xf numFmtId="0" fontId="19" fillId="85" borderId="27" applyNumberFormat="0" applyProtection="0">
      <alignment horizontal="left" vertical="top" indent="1"/>
    </xf>
    <xf numFmtId="0" fontId="19" fillId="29" borderId="27" applyNumberFormat="0" applyProtection="0">
      <alignment horizontal="left" vertical="top" indent="1"/>
    </xf>
    <xf numFmtId="0" fontId="19" fillId="26" borderId="24" applyNumberFormat="0">
      <protection locked="0"/>
    </xf>
    <xf numFmtId="0" fontId="19" fillId="26" borderId="24" applyNumberFormat="0">
      <protection locked="0"/>
    </xf>
    <xf numFmtId="0" fontId="19" fillId="26" borderId="24" applyNumberFormat="0">
      <protection locked="0"/>
    </xf>
    <xf numFmtId="0" fontId="19" fillId="26" borderId="24" applyNumberFormat="0">
      <protection locked="0"/>
    </xf>
    <xf numFmtId="0" fontId="43" fillId="91" borderId="30" applyBorder="0"/>
    <xf numFmtId="0" fontId="43" fillId="91" borderId="30" applyBorder="0"/>
    <xf numFmtId="0" fontId="43" fillId="91" borderId="30" applyBorder="0"/>
    <xf numFmtId="0" fontId="43" fillId="91" borderId="30" applyBorder="0"/>
    <xf numFmtId="4" fontId="91" fillId="76" borderId="27" applyNumberFormat="0" applyProtection="0">
      <alignment vertical="center"/>
    </xf>
    <xf numFmtId="4" fontId="91" fillId="82" borderId="27" applyNumberFormat="0" applyProtection="0">
      <alignment vertical="center"/>
    </xf>
    <xf numFmtId="4" fontId="91" fillId="82" borderId="27" applyNumberFormat="0" applyProtection="0">
      <alignment vertical="center"/>
    </xf>
    <xf numFmtId="4" fontId="91" fillId="76" borderId="27" applyNumberFormat="0" applyProtection="0">
      <alignment vertical="center"/>
    </xf>
    <xf numFmtId="4" fontId="91" fillId="76" borderId="27" applyNumberFormat="0" applyProtection="0">
      <alignment vertical="center"/>
    </xf>
    <xf numFmtId="4" fontId="91" fillId="76" borderId="27" applyNumberFormat="0" applyProtection="0">
      <alignment vertical="center"/>
    </xf>
    <xf numFmtId="4" fontId="93" fillId="76" borderId="27" applyNumberFormat="0" applyProtection="0">
      <alignment vertical="center"/>
    </xf>
    <xf numFmtId="4" fontId="93" fillId="82" borderId="27" applyNumberFormat="0" applyProtection="0">
      <alignment vertical="center"/>
    </xf>
    <xf numFmtId="4" fontId="93" fillId="82" borderId="27" applyNumberFormat="0" applyProtection="0">
      <alignment vertical="center"/>
    </xf>
    <xf numFmtId="4" fontId="93" fillId="76" borderId="27" applyNumberFormat="0" applyProtection="0">
      <alignment vertical="center"/>
    </xf>
    <xf numFmtId="4" fontId="93" fillId="76" borderId="27" applyNumberFormat="0" applyProtection="0">
      <alignment vertical="center"/>
    </xf>
    <xf numFmtId="4" fontId="93" fillId="76" borderId="27" applyNumberFormat="0" applyProtection="0">
      <alignment vertical="center"/>
    </xf>
    <xf numFmtId="4" fontId="91" fillId="76" borderId="27" applyNumberFormat="0" applyProtection="0">
      <alignment horizontal="left" vertical="center" indent="1"/>
    </xf>
    <xf numFmtId="4" fontId="91" fillId="82" borderId="27" applyNumberFormat="0" applyProtection="0">
      <alignment horizontal="left" vertical="center" indent="1"/>
    </xf>
    <xf numFmtId="4" fontId="91" fillId="82" borderId="27" applyNumberFormat="0" applyProtection="0">
      <alignment horizontal="left" vertical="center" indent="1"/>
    </xf>
    <xf numFmtId="4" fontId="91" fillId="76" borderId="27" applyNumberFormat="0" applyProtection="0">
      <alignment horizontal="left" vertical="center" indent="1"/>
    </xf>
    <xf numFmtId="4" fontId="91" fillId="76" borderId="27" applyNumberFormat="0" applyProtection="0">
      <alignment horizontal="left" vertical="center" indent="1"/>
    </xf>
    <xf numFmtId="4" fontId="91" fillId="76" borderId="27" applyNumberFormat="0" applyProtection="0">
      <alignment horizontal="left" vertical="center" indent="1"/>
    </xf>
    <xf numFmtId="0" fontId="91" fillId="76" borderId="27" applyNumberFormat="0" applyProtection="0">
      <alignment horizontal="left" vertical="top" indent="1"/>
    </xf>
    <xf numFmtId="0" fontId="91" fillId="82" borderId="27" applyNumberFormat="0" applyProtection="0">
      <alignment horizontal="left" vertical="top" indent="1"/>
    </xf>
    <xf numFmtId="0" fontId="91" fillId="82" borderId="27" applyNumberFormat="0" applyProtection="0">
      <alignment horizontal="left" vertical="top" indent="1"/>
    </xf>
    <xf numFmtId="0" fontId="91" fillId="76" borderId="27" applyNumberFormat="0" applyProtection="0">
      <alignment horizontal="left" vertical="top" indent="1"/>
    </xf>
    <xf numFmtId="0" fontId="91" fillId="76" borderId="27" applyNumberFormat="0" applyProtection="0">
      <alignment horizontal="left" vertical="top" indent="1"/>
    </xf>
    <xf numFmtId="0" fontId="91" fillId="76" borderId="27" applyNumberFormat="0" applyProtection="0">
      <alignment horizontal="left" vertical="top" indent="1"/>
    </xf>
    <xf numFmtId="4" fontId="91" fillId="29" borderId="27" applyNumberFormat="0" applyProtection="0">
      <alignment horizontal="right" vertical="center"/>
    </xf>
    <xf numFmtId="4" fontId="91" fillId="0" borderId="27" applyNumberFormat="0" applyProtection="0">
      <alignment horizontal="right" vertical="center"/>
    </xf>
    <xf numFmtId="4" fontId="91" fillId="0" borderId="27" applyNumberFormat="0" applyProtection="0">
      <alignment horizontal="right" vertical="center"/>
    </xf>
    <xf numFmtId="4" fontId="91" fillId="29" borderId="27" applyNumberFormat="0" applyProtection="0">
      <alignment horizontal="right" vertical="center"/>
    </xf>
    <xf numFmtId="4" fontId="91" fillId="29" borderId="27" applyNumberFormat="0" applyProtection="0">
      <alignment horizontal="right" vertical="center"/>
    </xf>
    <xf numFmtId="4" fontId="91" fillId="29" borderId="27" applyNumberFormat="0" applyProtection="0">
      <alignment horizontal="right" vertical="center"/>
    </xf>
    <xf numFmtId="4" fontId="93" fillId="29" borderId="27" applyNumberFormat="0" applyProtection="0">
      <alignment horizontal="right" vertical="center"/>
    </xf>
    <xf numFmtId="4" fontId="93" fillId="29" borderId="27" applyNumberFormat="0" applyProtection="0">
      <alignment horizontal="right" vertical="center"/>
    </xf>
    <xf numFmtId="4" fontId="93" fillId="29" borderId="27" applyNumberFormat="0" applyProtection="0">
      <alignment horizontal="right" vertical="center"/>
    </xf>
    <xf numFmtId="4" fontId="93" fillId="29" borderId="27" applyNumberFormat="0" applyProtection="0">
      <alignment horizontal="right" vertical="center"/>
    </xf>
    <xf numFmtId="4" fontId="93" fillId="29" borderId="27" applyNumberFormat="0" applyProtection="0">
      <alignment horizontal="right" vertical="center"/>
    </xf>
    <xf numFmtId="4" fontId="93" fillId="29" borderId="27" applyNumberFormat="0" applyProtection="0">
      <alignment horizontal="right" vertical="center"/>
    </xf>
    <xf numFmtId="4" fontId="91" fillId="42" borderId="27" applyNumberFormat="0" applyProtection="0">
      <alignment horizontal="left" vertical="center" indent="1"/>
    </xf>
    <xf numFmtId="4" fontId="91" fillId="42" borderId="27" applyNumberFormat="0" applyProtection="0">
      <alignment horizontal="left" vertical="center" indent="1"/>
    </xf>
    <xf numFmtId="4" fontId="91" fillId="42" borderId="27" applyNumberFormat="0" applyProtection="0">
      <alignment horizontal="left" vertical="center" indent="1"/>
    </xf>
    <xf numFmtId="4" fontId="91" fillId="42" borderId="27" applyNumberFormat="0" applyProtection="0">
      <alignment horizontal="left" vertical="center" indent="1"/>
    </xf>
    <xf numFmtId="4" fontId="91" fillId="42" borderId="27" applyNumberFormat="0" applyProtection="0">
      <alignment horizontal="left" vertical="center" indent="1"/>
    </xf>
    <xf numFmtId="4" fontId="91" fillId="42" borderId="27" applyNumberFormat="0" applyProtection="0">
      <alignment horizontal="left" vertical="center" indent="1"/>
    </xf>
    <xf numFmtId="0" fontId="91" fillId="42" borderId="27" applyNumberFormat="0" applyProtection="0">
      <alignment horizontal="left" vertical="top" indent="1"/>
    </xf>
    <xf numFmtId="0" fontId="94" fillId="88" borderId="27" applyNumberFormat="0" applyProtection="0">
      <alignment horizontal="center" vertical="center" wrapText="1"/>
    </xf>
    <xf numFmtId="0" fontId="94" fillId="88" borderId="27" applyNumberFormat="0" applyProtection="0">
      <alignment horizontal="center" vertical="center" wrapText="1"/>
    </xf>
    <xf numFmtId="0" fontId="91" fillId="42" borderId="27" applyNumberFormat="0" applyProtection="0">
      <alignment horizontal="left" vertical="top" indent="1"/>
    </xf>
    <xf numFmtId="0" fontId="91" fillId="42" borderId="27" applyNumberFormat="0" applyProtection="0">
      <alignment horizontal="left" vertical="top" indent="1"/>
    </xf>
    <xf numFmtId="0" fontId="91" fillId="42" borderId="27" applyNumberFormat="0" applyProtection="0">
      <alignment horizontal="left" vertical="top" indent="1"/>
    </xf>
    <xf numFmtId="4" fontId="95" fillId="93" borderId="0" applyNumberFormat="0" applyProtection="0">
      <alignment horizontal="left" vertical="center" indent="1"/>
    </xf>
    <xf numFmtId="4" fontId="95" fillId="93" borderId="0" applyNumberFormat="0" applyProtection="0">
      <alignment horizontal="left" vertical="center" indent="1"/>
    </xf>
    <xf numFmtId="4" fontId="95" fillId="93" borderId="0" applyNumberFormat="0" applyProtection="0">
      <alignment horizontal="left" vertical="center" indent="1"/>
    </xf>
    <xf numFmtId="0" fontId="44" fillId="94" borderId="24"/>
    <xf numFmtId="0" fontId="44" fillId="94" borderId="24"/>
    <xf numFmtId="4" fontId="96" fillId="29" borderId="27" applyNumberFormat="0" applyProtection="0">
      <alignment horizontal="right" vertical="center"/>
    </xf>
    <xf numFmtId="4" fontId="96" fillId="0" borderId="27" applyNumberFormat="0" applyProtection="0">
      <alignment horizontal="right" vertical="center"/>
    </xf>
    <xf numFmtId="4" fontId="96" fillId="0" borderId="27" applyNumberFormat="0" applyProtection="0">
      <alignment horizontal="right" vertical="center"/>
    </xf>
    <xf numFmtId="4" fontId="96" fillId="29" borderId="27" applyNumberFormat="0" applyProtection="0">
      <alignment horizontal="right" vertical="center"/>
    </xf>
    <xf numFmtId="4" fontId="96" fillId="29" borderId="27" applyNumberFormat="0" applyProtection="0">
      <alignment horizontal="right" vertical="center"/>
    </xf>
    <xf numFmtId="4" fontId="96" fillId="29" borderId="27" applyNumberFormat="0" applyProtection="0">
      <alignment horizontal="right" vertical="center"/>
    </xf>
    <xf numFmtId="0" fontId="24" fillId="64" borderId="0" applyNumberFormat="0" applyBorder="0" applyAlignment="0" applyProtection="0"/>
    <xf numFmtId="0" fontId="24" fillId="64" borderId="0" applyNumberFormat="0" applyBorder="0" applyAlignment="0" applyProtection="0"/>
    <xf numFmtId="0" fontId="24" fillId="64" borderId="0" applyNumberFormat="0" applyBorder="0" applyAlignment="0" applyProtection="0"/>
    <xf numFmtId="0" fontId="24" fillId="64" borderId="0" applyNumberFormat="0" applyBorder="0" applyAlignment="0" applyProtection="0"/>
    <xf numFmtId="0" fontId="6" fillId="2" borderId="0" applyNumberFormat="0" applyBorder="0" applyAlignment="0" applyProtection="0"/>
    <xf numFmtId="0" fontId="24" fillId="64" borderId="0" applyNumberFormat="0" applyBorder="0" applyAlignment="0" applyProtection="0"/>
    <xf numFmtId="0" fontId="86" fillId="1" borderId="19" applyNumberFormat="0" applyFont="0" applyAlignment="0">
      <alignment horizontal="center"/>
    </xf>
    <xf numFmtId="0" fontId="86" fillId="1" borderId="19" applyNumberFormat="0" applyFont="0" applyAlignment="0">
      <alignment horizontal="center"/>
    </xf>
    <xf numFmtId="0" fontId="97" fillId="0" borderId="0" applyNumberFormat="0" applyFill="0" applyBorder="0" applyAlignment="0" applyProtection="0"/>
    <xf numFmtId="0" fontId="83" fillId="73" borderId="26" applyNumberFormat="0" applyAlignment="0" applyProtection="0"/>
    <xf numFmtId="0" fontId="83" fillId="73" borderId="26" applyNumberFormat="0" applyAlignment="0" applyProtection="0"/>
    <xf numFmtId="0" fontId="83" fillId="73" borderId="26" applyNumberFormat="0" applyAlignment="0" applyProtection="0"/>
    <xf numFmtId="0" fontId="83" fillId="73" borderId="26" applyNumberFormat="0" applyAlignment="0" applyProtection="0"/>
    <xf numFmtId="0" fontId="10" fillId="6" borderId="5" applyNumberFormat="0" applyAlignment="0" applyProtection="0"/>
    <xf numFmtId="0" fontId="83" fillId="73" borderId="26" applyNumberFormat="0" applyAlignment="0" applyProtection="0"/>
    <xf numFmtId="0" fontId="83" fillId="73" borderId="26" applyNumberFormat="0" applyAlignment="0" applyProtection="0"/>
    <xf numFmtId="0" fontId="98" fillId="0" borderId="0" applyNumberFormat="0" applyFill="0" applyBorder="0" applyAlignment="0">
      <alignment horizontal="center"/>
    </xf>
    <xf numFmtId="199" fontId="18" fillId="0" borderId="0"/>
    <xf numFmtId="0" fontId="18" fillId="0" borderId="0"/>
    <xf numFmtId="0" fontId="99" fillId="0" borderId="0"/>
    <xf numFmtId="40" fontId="100" fillId="0" borderId="0" applyBorder="0">
      <alignment horizontal="right"/>
    </xf>
    <xf numFmtId="0" fontId="101" fillId="0" borderId="0" applyNumberFormat="0">
      <alignment horizontal="left"/>
    </xf>
    <xf numFmtId="49" fontId="6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9" fillId="0" borderId="18">
      <alignment horizontal="center"/>
    </xf>
    <xf numFmtId="0" fontId="10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9" fillId="0" borderId="18">
      <alignment horizontal="center"/>
    </xf>
    <xf numFmtId="200" fontId="65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3" fillId="0" borderId="1" applyNumberFormat="0" applyFill="0" applyAlignment="0" applyProtection="0"/>
    <xf numFmtId="0" fontId="66" fillId="0" borderId="20" applyNumberFormat="0" applyFill="0" applyAlignment="0" applyProtection="0"/>
    <xf numFmtId="0" fontId="67" fillId="0" borderId="31" applyNumberFormat="0" applyFill="0" applyAlignment="0" applyProtection="0"/>
    <xf numFmtId="0" fontId="67" fillId="0" borderId="31" applyNumberFormat="0" applyFill="0" applyAlignment="0" applyProtection="0"/>
    <xf numFmtId="0" fontId="4" fillId="0" borderId="2" applyNumberFormat="0" applyFill="0" applyAlignment="0" applyProtection="0"/>
    <xf numFmtId="0" fontId="67" fillId="0" borderId="31" applyNumberFormat="0" applyFill="0" applyAlignment="0" applyProtection="0"/>
    <xf numFmtId="0" fontId="68" fillId="0" borderId="32" applyNumberFormat="0" applyFill="0" applyAlignment="0" applyProtection="0"/>
    <xf numFmtId="0" fontId="68" fillId="0" borderId="32" applyNumberFormat="0" applyFill="0" applyAlignment="0" applyProtection="0"/>
    <xf numFmtId="0" fontId="5" fillId="0" borderId="3" applyNumberFormat="0" applyFill="0" applyAlignment="0" applyProtection="0"/>
    <xf numFmtId="0" fontId="68" fillId="0" borderId="32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105" fillId="0" borderId="33" applyNumberFormat="0" applyFill="0" applyAlignment="0" applyProtection="0"/>
    <xf numFmtId="0" fontId="106" fillId="0" borderId="21" applyNumberFormat="0" applyFill="0" applyAlignment="0" applyProtection="0"/>
    <xf numFmtId="0" fontId="48" fillId="0" borderId="34" applyNumberFormat="0" applyFill="0" applyAlignment="0" applyProtection="0"/>
    <xf numFmtId="0" fontId="103" fillId="0" borderId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107" fillId="0" borderId="36" applyNumberFormat="0" applyFill="0" applyAlignment="0" applyProtection="0"/>
    <xf numFmtId="0" fontId="107" fillId="0" borderId="36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107" fillId="0" borderId="36" applyNumberFormat="0" applyFill="0" applyAlignment="0" applyProtection="0"/>
    <xf numFmtId="0" fontId="107" fillId="0" borderId="36" applyNumberFormat="0" applyFill="0" applyAlignment="0" applyProtection="0"/>
    <xf numFmtId="0" fontId="107" fillId="0" borderId="36" applyNumberFormat="0" applyFill="0" applyAlignment="0" applyProtection="0"/>
    <xf numFmtId="0" fontId="107" fillId="0" borderId="36" applyNumberFormat="0" applyFill="0" applyAlignment="0" applyProtection="0"/>
    <xf numFmtId="201" fontId="108" fillId="0" borderId="0" applyFont="0" applyFill="0" applyBorder="0" applyAlignment="0" applyProtection="0"/>
    <xf numFmtId="202" fontId="64" fillId="0" borderId="0" applyFont="0" applyFill="0" applyBorder="0" applyAlignment="0" applyProtection="0"/>
    <xf numFmtId="203" fontId="64" fillId="0" borderId="0" applyFont="0" applyFill="0" applyBorder="0" applyAlignment="0" applyProtection="0"/>
    <xf numFmtId="204" fontId="64" fillId="0" borderId="0" applyFont="0" applyFill="0" applyBorder="0" applyAlignment="0" applyProtection="0"/>
    <xf numFmtId="0" fontId="41" fillId="66" borderId="13" applyNumberFormat="0" applyAlignment="0" applyProtection="0"/>
    <xf numFmtId="0" fontId="41" fillId="66" borderId="13" applyNumberFormat="0" applyAlignment="0" applyProtection="0"/>
    <xf numFmtId="0" fontId="13" fillId="7" borderId="7" applyNumberFormat="0" applyAlignment="0" applyProtection="0"/>
    <xf numFmtId="0" fontId="41" fillId="66" borderId="13" applyNumberFormat="0" applyAlignment="0" applyProtection="0"/>
    <xf numFmtId="205" fontId="19" fillId="0" borderId="0" applyFont="0" applyFill="0" applyBorder="0" applyAlignment="0" applyProtection="0"/>
    <xf numFmtId="206" fontId="19" fillId="0" borderId="0" applyFont="0" applyFill="0" applyBorder="0" applyAlignment="0" applyProtection="0"/>
    <xf numFmtId="207" fontId="19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2" fontId="19" fillId="95" borderId="0" applyBorder="0" applyProtection="0"/>
    <xf numFmtId="2" fontId="19" fillId="0" borderId="0" applyBorder="0" applyProtection="0"/>
    <xf numFmtId="2" fontId="29" fillId="0" borderId="0" applyBorder="0" applyProtection="0"/>
    <xf numFmtId="2" fontId="29" fillId="0" borderId="0" applyBorder="0" applyProtection="0"/>
    <xf numFmtId="2" fontId="96" fillId="0" borderId="0" applyBorder="0" applyProtection="0"/>
    <xf numFmtId="2" fontId="19" fillId="82" borderId="0" applyBorder="0" applyProtection="0"/>
    <xf numFmtId="2" fontId="19" fillId="96" borderId="0" applyBorder="0" applyProtection="0"/>
    <xf numFmtId="0" fontId="109" fillId="97" borderId="37" applyNumberFormat="0" applyAlignment="0" applyProtection="0"/>
    <xf numFmtId="0" fontId="109" fillId="97" borderId="37" applyNumberFormat="0" applyAlignment="0" applyProtection="0"/>
    <xf numFmtId="0" fontId="19" fillId="82" borderId="37" applyNumberFormat="0" applyAlignment="0" applyProtection="0"/>
    <xf numFmtId="0" fontId="19" fillId="82" borderId="37" applyNumberFormat="0" applyAlignment="0" applyProtection="0"/>
    <xf numFmtId="0" fontId="19" fillId="0" borderId="38" applyNumberFormat="0" applyFont="0" applyFill="0" applyAlignment="0" applyProtection="0"/>
    <xf numFmtId="0" fontId="110" fillId="0" borderId="0"/>
  </cellStyleXfs>
  <cellXfs count="35">
    <xf numFmtId="0" fontId="0" fillId="0" borderId="0" xfId="0"/>
    <xf numFmtId="0" fontId="16" fillId="0" borderId="18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0" fillId="0" borderId="0" xfId="0"/>
    <xf numFmtId="3" fontId="0" fillId="98" borderId="18" xfId="0" applyNumberFormat="1" applyFill="1" applyBorder="1" applyAlignment="1">
      <alignment horizontal="center" vertical="center"/>
    </xf>
    <xf numFmtId="3" fontId="113" fillId="0" borderId="18" xfId="0" applyNumberFormat="1" applyFont="1" applyBorder="1" applyAlignment="1">
      <alignment horizontal="center" vertical="center"/>
    </xf>
    <xf numFmtId="9" fontId="114" fillId="0" borderId="18" xfId="1" applyNumberFormat="1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98" borderId="43" xfId="0" applyFont="1" applyFill="1" applyBorder="1" applyAlignment="1">
      <alignment horizontal="center" vertical="center"/>
    </xf>
    <xf numFmtId="3" fontId="112" fillId="0" borderId="43" xfId="0" applyNumberFormat="1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3" fontId="0" fillId="0" borderId="44" xfId="0" applyNumberFormat="1" applyFill="1" applyBorder="1" applyAlignment="1">
      <alignment horizontal="center" vertical="center"/>
    </xf>
    <xf numFmtId="3" fontId="0" fillId="98" borderId="0" xfId="0" applyNumberFormat="1" applyFill="1" applyBorder="1" applyAlignment="1">
      <alignment horizontal="center" vertical="center"/>
    </xf>
    <xf numFmtId="3" fontId="113" fillId="0" borderId="0" xfId="0" applyNumberFormat="1" applyFont="1" applyBorder="1" applyAlignment="1">
      <alignment horizontal="center" vertical="center"/>
    </xf>
    <xf numFmtId="9" fontId="114" fillId="0" borderId="0" xfId="1" applyNumberFormat="1" applyFont="1" applyBorder="1" applyAlignment="1">
      <alignment horizontal="center" vertical="center"/>
    </xf>
    <xf numFmtId="3" fontId="0" fillId="0" borderId="41" xfId="0" applyNumberForma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9" fontId="114" fillId="0" borderId="46" xfId="1" applyNumberFormat="1" applyFont="1" applyBorder="1" applyAlignment="1">
      <alignment horizontal="center" vertical="center"/>
    </xf>
    <xf numFmtId="9" fontId="114" fillId="0" borderId="47" xfId="1" applyNumberFormat="1" applyFont="1" applyBorder="1" applyAlignment="1">
      <alignment horizontal="center" vertical="center"/>
    </xf>
    <xf numFmtId="3" fontId="16" fillId="98" borderId="0" xfId="0" applyNumberFormat="1" applyFont="1" applyFill="1" applyBorder="1" applyAlignment="1">
      <alignment horizontal="center" vertical="center"/>
    </xf>
    <xf numFmtId="3" fontId="112" fillId="98" borderId="0" xfId="0" applyNumberFormat="1" applyFont="1" applyFill="1" applyBorder="1" applyAlignment="1">
      <alignment horizontal="center" vertical="center"/>
    </xf>
    <xf numFmtId="3" fontId="16" fillId="0" borderId="44" xfId="0" applyNumberFormat="1" applyFont="1" applyFill="1" applyBorder="1" applyAlignment="1">
      <alignment horizontal="center" vertical="center"/>
    </xf>
    <xf numFmtId="3" fontId="112" fillId="0" borderId="44" xfId="0" applyNumberFormat="1" applyFont="1" applyFill="1" applyBorder="1" applyAlignment="1">
      <alignment horizontal="center" vertical="center"/>
    </xf>
    <xf numFmtId="3" fontId="0" fillId="0" borderId="48" xfId="0" applyNumberFormat="1" applyFill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0" fillId="0" borderId="0" xfId="0"/>
    <xf numFmtId="3" fontId="0" fillId="98" borderId="0" xfId="0" applyNumberFormat="1" applyFill="1" applyBorder="1" applyAlignment="1">
      <alignment horizontal="center" vertical="center"/>
    </xf>
    <xf numFmtId="1" fontId="0" fillId="0" borderId="0" xfId="0" applyNumberFormat="1"/>
    <xf numFmtId="0" fontId="0" fillId="0" borderId="0" xfId="0"/>
    <xf numFmtId="0" fontId="111" fillId="0" borderId="0" xfId="0" applyFont="1" applyAlignment="1">
      <alignment horizontal="center" vertical="center"/>
    </xf>
    <xf numFmtId="0" fontId="1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11" fillId="0" borderId="39" xfId="0" applyFont="1" applyBorder="1" applyAlignment="1">
      <alignment horizontal="center" vertical="center"/>
    </xf>
    <xf numFmtId="3" fontId="0" fillId="98" borderId="0" xfId="0" applyNumberFormat="1" applyFill="1" applyBorder="1" applyAlignment="1">
      <alignment horizontal="center" vertical="center"/>
    </xf>
    <xf numFmtId="1" fontId="0" fillId="0" borderId="0" xfId="0" applyNumberFormat="1"/>
  </cellXfs>
  <cellStyles count="823">
    <cellStyle name=" 1" xfId="2"/>
    <cellStyle name="_x000b_" xfId="3"/>
    <cellStyle name="$0,000" xfId="4"/>
    <cellStyle name="******************************************" xfId="5"/>
    <cellStyle name="_201109-matrice 2010 (simu)" xfId="6"/>
    <cellStyle name="_210110-Fichier J Magnin" xfId="7"/>
    <cellStyle name="_231109-MENSUALISATION 3NET v4" xfId="8"/>
    <cellStyle name="_Liste produits soldes Juin 2009 origine" xfId="9"/>
    <cellStyle name="_PERSONAL" xfId="10"/>
    <cellStyle name="_PERSONAL_1" xfId="11"/>
    <cellStyle name="_PGC ET FI - CATTC promo PGC FI Aout Septembre v3" xfId="12"/>
    <cellStyle name="_PREVISION PROMO" xfId="13"/>
    <cellStyle name="_PREVISION PROMO2009 PGC.FI" xfId="14"/>
    <cellStyle name="0" xfId="15"/>
    <cellStyle name="0.0%" xfId="16"/>
    <cellStyle name="0_070311 - PREVISIONS PFT" xfId="17"/>
    <cellStyle name="0_070311 - PREVISIONS PFT 2" xfId="18"/>
    <cellStyle name="0_070311 - PREVISIONS PFT_B11 PUB LE 19AOUT2011" xfId="19"/>
    <cellStyle name="0_070311 - PREVISIONS PFT_B11 PUB LE 29JUILL2011" xfId="20"/>
    <cellStyle name="0_070311 - PREVISIONS PFT_draft R2 2011 pub" xfId="21"/>
    <cellStyle name="0_070311 - PREVISIONS PFT_HM draft R2" xfId="22"/>
    <cellStyle name="0_070311 - PREVISIONS PFT_Publicité" xfId="23"/>
    <cellStyle name="0_140311 - PREVISIONS PFT (2)" xfId="24"/>
    <cellStyle name="0_140311 - PREVISIONS PFT (2) 2" xfId="25"/>
    <cellStyle name="0_140311 - PREVISIONS PFT (2)_B11 PUB LE 19AOUT2011" xfId="26"/>
    <cellStyle name="0_140311 - PREVISIONS PFT (2)_B11 PUB LE 29JUILL2011" xfId="27"/>
    <cellStyle name="0_140311 - PREVISIONS PFT (2)_draft R2 2011 pub" xfId="28"/>
    <cellStyle name="0_140311 - PREVISIONS PFT (2)_HM draft R2" xfId="29"/>
    <cellStyle name="0_140311 - PREVISIONS PFT (2)_Publicité" xfId="30"/>
    <cellStyle name="0_B11 PUB LE 19AOUT2011" xfId="31"/>
    <cellStyle name="0_B11 PUB LE 29JUILL2011" xfId="32"/>
    <cellStyle name="0_Flash marges 07-2009" xfId="33"/>
    <cellStyle name="0_Flash marges 07-2009_140311 - PREVISIONS PFT (2)" xfId="34"/>
    <cellStyle name="0_Flash marges 07-2009_140311 - PREVISIONS PFT (2) 2" xfId="35"/>
    <cellStyle name="0_Flash marges 07-2009_140311 - PREVISIONS PFT (2)_B11 PUB LE 19AOUT2011" xfId="36"/>
    <cellStyle name="0_Flash marges 07-2009_140311 - PREVISIONS PFT (2)_B11 PUB LE 29JUILL2011" xfId="37"/>
    <cellStyle name="0_Flash marges 07-2009_140311 - PREVISIONS PFT (2)_draft R2 2011 pub" xfId="38"/>
    <cellStyle name="0_Flash marges 07-2009_140311 - PREVISIONS PFT (2)_HM draft R2" xfId="39"/>
    <cellStyle name="0_Flash marges 07-2009_140311 - PREVISIONS PFT (2)_Publicité" xfId="40"/>
    <cellStyle name="0_Flash marges 07-2009_B11 PUB LE 19AOUT2011" xfId="41"/>
    <cellStyle name="0_Flash marges 07-2009_B11 PUB LE 29JUILL2011" xfId="42"/>
    <cellStyle name="0_Flash marges 07-2009_draft R2 2011 pub" xfId="43"/>
    <cellStyle name="0_Flash marges 07-2009_HM draft R2" xfId="44"/>
    <cellStyle name="0_HM" xfId="45"/>
    <cellStyle name="0_HM draft R2" xfId="46"/>
    <cellStyle name="0_HM_B11 PUB LE 19AOUT2011" xfId="47"/>
    <cellStyle name="0_HM_B11 PUB LE 29JUILL2011" xfId="48"/>
    <cellStyle name="0_HM_draft R2 2011 pub" xfId="49"/>
    <cellStyle name="0_HM_SM" xfId="50"/>
    <cellStyle name="0_HM_SM_B11 PUB LE 19AOUT2011" xfId="51"/>
    <cellStyle name="0_HM_SM_B11 PUB LE 29JUILL2011" xfId="52"/>
    <cellStyle name="0_R1 SM" xfId="53"/>
    <cellStyle name="0_R1 SM_B11 PUB LE 19AOUT2011" xfId="54"/>
    <cellStyle name="0_R1 SM_B11 PUB LE 29JUILL2011" xfId="55"/>
    <cellStyle name="0_R1 SM_draft R2 2011 pub" xfId="56"/>
    <cellStyle name="0_R1 SM_HM draft R2" xfId="57"/>
    <cellStyle name="0_SM" xfId="58"/>
    <cellStyle name="0_SM_1" xfId="59"/>
    <cellStyle name="0_SM_1_B11 PUB LE 19AOUT2011" xfId="60"/>
    <cellStyle name="0_SM_1_B11 PUB LE 29JUILL2011" xfId="61"/>
    <cellStyle name="0_SM_1_draft R2 2011 pub" xfId="62"/>
    <cellStyle name="0_SM_B11 PUB LE 19AOUT2011" xfId="63"/>
    <cellStyle name="0_SM_B11 PUB LE 29JUILL2011" xfId="64"/>
    <cellStyle name="20 % - Accent1 2" xfId="65"/>
    <cellStyle name="20 % - Accent1 2 2" xfId="66"/>
    <cellStyle name="20 % - Accent1 3" xfId="67"/>
    <cellStyle name="20 % - Accent2 2" xfId="68"/>
    <cellStyle name="20 % - Accent2 2 2" xfId="69"/>
    <cellStyle name="20 % - Accent2 3" xfId="70"/>
    <cellStyle name="20 % - Accent3 2" xfId="71"/>
    <cellStyle name="20 % - Accent3 2 2" xfId="72"/>
    <cellStyle name="20 % - Accent3 3" xfId="73"/>
    <cellStyle name="20 % - Accent4 2" xfId="74"/>
    <cellStyle name="20 % - Accent4 2 2" xfId="75"/>
    <cellStyle name="20 % - Accent4 3" xfId="76"/>
    <cellStyle name="20 % - Accent5 2" xfId="77"/>
    <cellStyle name="20 % - Accent5 2 2" xfId="78"/>
    <cellStyle name="20 % - Accent5 3" xfId="79"/>
    <cellStyle name="20 % - Accent6 2" xfId="80"/>
    <cellStyle name="20 % - Accent6 2 2" xfId="81"/>
    <cellStyle name="20 % - Accent6 3" xfId="82"/>
    <cellStyle name="20% - Accent1" xfId="83"/>
    <cellStyle name="20% - Accent1 2" xfId="84"/>
    <cellStyle name="20% - Accent2" xfId="85"/>
    <cellStyle name="20% - Accent2 2" xfId="86"/>
    <cellStyle name="20% - Accent3" xfId="87"/>
    <cellStyle name="20% - Accent3 2" xfId="88"/>
    <cellStyle name="20% - Accent4" xfId="89"/>
    <cellStyle name="20% - Accent4 2" xfId="90"/>
    <cellStyle name="20% - Accent5" xfId="91"/>
    <cellStyle name="20% - Accent5 2" xfId="92"/>
    <cellStyle name="20% - Accent6" xfId="93"/>
    <cellStyle name="20% - Accent6 2" xfId="94"/>
    <cellStyle name="20% - Énfasis1" xfId="95"/>
    <cellStyle name="20% - Énfasis2" xfId="96"/>
    <cellStyle name="20% - Énfasis3" xfId="97"/>
    <cellStyle name="20% - Énfasis4" xfId="98"/>
    <cellStyle name="20% - Énfasis5" xfId="99"/>
    <cellStyle name="20% - Énfasis6" xfId="100"/>
    <cellStyle name="40 % - Accent1 2" xfId="101"/>
    <cellStyle name="40 % - Accent1 2 2" xfId="102"/>
    <cellStyle name="40 % - Accent1 3" xfId="103"/>
    <cellStyle name="40 % - Accent2 2" xfId="104"/>
    <cellStyle name="40 % - Accent2 2 2" xfId="105"/>
    <cellStyle name="40 % - Accent2 3" xfId="106"/>
    <cellStyle name="40 % - Accent3 2" xfId="107"/>
    <cellStyle name="40 % - Accent3 2 2" xfId="108"/>
    <cellStyle name="40 % - Accent3 3" xfId="109"/>
    <cellStyle name="40 % - Accent4 2" xfId="110"/>
    <cellStyle name="40 % - Accent4 2 2" xfId="111"/>
    <cellStyle name="40 % - Accent4 3" xfId="112"/>
    <cellStyle name="40 % - Accent5 2" xfId="113"/>
    <cellStyle name="40 % - Accent5 2 2" xfId="114"/>
    <cellStyle name="40 % - Accent5 3" xfId="115"/>
    <cellStyle name="40 % - Accent6 2" xfId="116"/>
    <cellStyle name="40 % - Accent6 2 2" xfId="117"/>
    <cellStyle name="40 % - Accent6 3" xfId="118"/>
    <cellStyle name="40% - Accent1" xfId="119"/>
    <cellStyle name="40% - Accent1 2" xfId="120"/>
    <cellStyle name="40% - Accent2" xfId="121"/>
    <cellStyle name="40% - Accent2 2" xfId="122"/>
    <cellStyle name="40% - Accent3" xfId="123"/>
    <cellStyle name="40% - Accent3 2" xfId="124"/>
    <cellStyle name="40% - Accent4" xfId="125"/>
    <cellStyle name="40% - Accent4 2" xfId="126"/>
    <cellStyle name="40% - Accent5" xfId="127"/>
    <cellStyle name="40% - Accent5 2" xfId="128"/>
    <cellStyle name="40% - Accent6" xfId="129"/>
    <cellStyle name="40% - Accent6 2" xfId="130"/>
    <cellStyle name="40% - Énfasis1" xfId="131"/>
    <cellStyle name="40% - Énfasis2" xfId="132"/>
    <cellStyle name="40% - Énfasis3" xfId="133"/>
    <cellStyle name="40% - Énfasis4" xfId="134"/>
    <cellStyle name="40% - Énfasis5" xfId="135"/>
    <cellStyle name="40% - Énfasis6" xfId="136"/>
    <cellStyle name="60 % - Accent1 2" xfId="137"/>
    <cellStyle name="60 % - Accent2 2" xfId="138"/>
    <cellStyle name="60 % - Accent3 2" xfId="139"/>
    <cellStyle name="60 % - Accent4 2" xfId="140"/>
    <cellStyle name="60 % - Accent5 2" xfId="141"/>
    <cellStyle name="60 % - Accent6 2" xfId="142"/>
    <cellStyle name="60% - Accent1" xfId="143"/>
    <cellStyle name="60% - Accent1 2" xfId="144"/>
    <cellStyle name="60% - Accent1 3" xfId="145"/>
    <cellStyle name="60% - Accent2" xfId="146"/>
    <cellStyle name="60% - Accent2 2" xfId="147"/>
    <cellStyle name="60% - Accent2 3" xfId="148"/>
    <cellStyle name="60% - Accent3" xfId="149"/>
    <cellStyle name="60% - Accent3 2" xfId="150"/>
    <cellStyle name="60% - Accent3 3" xfId="151"/>
    <cellStyle name="60% - Accent4" xfId="152"/>
    <cellStyle name="60% - Accent4 2" xfId="153"/>
    <cellStyle name="60% - Accent4 3" xfId="154"/>
    <cellStyle name="60% - Accent5" xfId="155"/>
    <cellStyle name="60% - Accent5 2" xfId="156"/>
    <cellStyle name="60% - Accent5 3" xfId="157"/>
    <cellStyle name="60% - Accent6" xfId="158"/>
    <cellStyle name="60% - Accent6 2" xfId="159"/>
    <cellStyle name="60% - Accent6 3" xfId="160"/>
    <cellStyle name="60% - Énfasis1" xfId="161"/>
    <cellStyle name="60% - Énfasis2" xfId="162"/>
    <cellStyle name="60% - Énfasis3" xfId="163"/>
    <cellStyle name="60% - Énfasis4" xfId="164"/>
    <cellStyle name="60% - Énfasis5" xfId="165"/>
    <cellStyle name="60% - Énfasis6" xfId="166"/>
    <cellStyle name="7" xfId="167"/>
    <cellStyle name="7 2 2" xfId="168"/>
    <cellStyle name="Accent1 - 20%" xfId="169"/>
    <cellStyle name="Accent1 - 20% 2" xfId="170"/>
    <cellStyle name="Accent1 - 20% 3" xfId="171"/>
    <cellStyle name="Accent1 - 40%" xfId="172"/>
    <cellStyle name="Accent1 - 40% 2" xfId="173"/>
    <cellStyle name="Accent1 - 40% 3" xfId="174"/>
    <cellStyle name="Accent1 - 60%" xfId="175"/>
    <cellStyle name="Accent1 - 60% 2" xfId="176"/>
    <cellStyle name="Accent1 2" xfId="177"/>
    <cellStyle name="Accent1 3" xfId="178"/>
    <cellStyle name="Accent1 4" xfId="179"/>
    <cellStyle name="Accent1 5" xfId="180"/>
    <cellStyle name="Accent1 6" xfId="181"/>
    <cellStyle name="Accent1 7" xfId="182"/>
    <cellStyle name="Accent2 - 20%" xfId="183"/>
    <cellStyle name="Accent2 - 20% 2" xfId="184"/>
    <cellStyle name="Accent2 - 20% 3" xfId="185"/>
    <cellStyle name="Accent2 - 40%" xfId="186"/>
    <cellStyle name="Accent2 - 40% 2" xfId="187"/>
    <cellStyle name="Accent2 - 40% 3" xfId="188"/>
    <cellStyle name="Accent2 - 60%" xfId="189"/>
    <cellStyle name="Accent2 - 60% 2" xfId="190"/>
    <cellStyle name="Accent2 2" xfId="191"/>
    <cellStyle name="Accent2 3" xfId="192"/>
    <cellStyle name="Accent2 4" xfId="193"/>
    <cellStyle name="Accent2 5" xfId="194"/>
    <cellStyle name="Accent2 6" xfId="195"/>
    <cellStyle name="Accent2 7" xfId="196"/>
    <cellStyle name="Accent3 - 20%" xfId="197"/>
    <cellStyle name="Accent3 - 20% 2" xfId="198"/>
    <cellStyle name="Accent3 - 20% 3" xfId="199"/>
    <cellStyle name="Accent3 - 40%" xfId="200"/>
    <cellStyle name="Accent3 - 40% 2" xfId="201"/>
    <cellStyle name="Accent3 - 40% 3" xfId="202"/>
    <cellStyle name="Accent3 - 60%" xfId="203"/>
    <cellStyle name="Accent3 - 60% 2" xfId="204"/>
    <cellStyle name="Accent3 2" xfId="205"/>
    <cellStyle name="Accent3 3" xfId="206"/>
    <cellStyle name="Accent3 4" xfId="207"/>
    <cellStyle name="Accent3 5" xfId="208"/>
    <cellStyle name="Accent3 6" xfId="209"/>
    <cellStyle name="Accent3 7" xfId="210"/>
    <cellStyle name="Accent4 - 20%" xfId="211"/>
    <cellStyle name="Accent4 - 20% 2" xfId="212"/>
    <cellStyle name="Accent4 - 20% 3" xfId="213"/>
    <cellStyle name="Accent4 - 40%" xfId="214"/>
    <cellStyle name="Accent4 - 40% 2" xfId="215"/>
    <cellStyle name="Accent4 - 40% 3" xfId="216"/>
    <cellStyle name="Accent4 - 60%" xfId="217"/>
    <cellStyle name="Accent4 - 60% 2" xfId="218"/>
    <cellStyle name="Accent4 2" xfId="219"/>
    <cellStyle name="Accent4 3" xfId="220"/>
    <cellStyle name="Accent4 4" xfId="221"/>
    <cellStyle name="Accent4 5" xfId="222"/>
    <cellStyle name="Accent4 6" xfId="223"/>
    <cellStyle name="Accent4 7" xfId="224"/>
    <cellStyle name="Accent5 - 20%" xfId="225"/>
    <cellStyle name="Accent5 - 20% 2" xfId="226"/>
    <cellStyle name="Accent5 - 20% 3" xfId="227"/>
    <cellStyle name="Accent5 - 40%" xfId="228"/>
    <cellStyle name="Accent5 - 40% 2" xfId="229"/>
    <cellStyle name="Accent5 - 40% 3" xfId="230"/>
    <cellStyle name="Accent5 - 60%" xfId="231"/>
    <cellStyle name="Accent5 - 60% 2" xfId="232"/>
    <cellStyle name="Accent5 2" xfId="233"/>
    <cellStyle name="Accent5 3" xfId="234"/>
    <cellStyle name="Accent5 4" xfId="235"/>
    <cellStyle name="Accent5 5" xfId="236"/>
    <cellStyle name="Accent5 6" xfId="237"/>
    <cellStyle name="Accent5 7" xfId="238"/>
    <cellStyle name="Accent6 - 20%" xfId="239"/>
    <cellStyle name="Accent6 - 20% 2" xfId="240"/>
    <cellStyle name="Accent6 - 20% 3" xfId="241"/>
    <cellStyle name="Accent6 - 40%" xfId="242"/>
    <cellStyle name="Accent6 - 40% 2" xfId="243"/>
    <cellStyle name="Accent6 - 40% 3" xfId="244"/>
    <cellStyle name="Accent6 - 60%" xfId="245"/>
    <cellStyle name="Accent6 - 60% 2" xfId="246"/>
    <cellStyle name="Accent6 2" xfId="247"/>
    <cellStyle name="Accent6 3" xfId="248"/>
    <cellStyle name="Accent6 4" xfId="249"/>
    <cellStyle name="Accent6 5" xfId="250"/>
    <cellStyle name="Accent6 6" xfId="251"/>
    <cellStyle name="Accent6 7" xfId="252"/>
    <cellStyle name="Actual Date" xfId="253"/>
    <cellStyle name="año" xfId="254"/>
    <cellStyle name="args.style" xfId="255"/>
    <cellStyle name="Avertissement 2" xfId="256"/>
    <cellStyle name="Avertissement 3" xfId="257"/>
    <cellStyle name="Avertissement 4" xfId="258"/>
    <cellStyle name="Avertissement 5" xfId="259"/>
    <cellStyle name="Bad" xfId="260"/>
    <cellStyle name="Bad 2" xfId="261"/>
    <cellStyle name="base paren" xfId="262"/>
    <cellStyle name="billion" xfId="263"/>
    <cellStyle name="Buena" xfId="264"/>
    <cellStyle name="Cabecera 1" xfId="265"/>
    <cellStyle name="Cabecera 2" xfId="266"/>
    <cellStyle name="Calc Currency (0)" xfId="267"/>
    <cellStyle name="Calcul 2" xfId="268"/>
    <cellStyle name="Calcul 2 2" xfId="269"/>
    <cellStyle name="Calcul 3" xfId="270"/>
    <cellStyle name="Calcul 3 2" xfId="271"/>
    <cellStyle name="Calcul 4" xfId="272"/>
    <cellStyle name="Calcul 5" xfId="273"/>
    <cellStyle name="Calcul 5 2" xfId="274"/>
    <cellStyle name="Calculation" xfId="275"/>
    <cellStyle name="Calculation 2" xfId="276"/>
    <cellStyle name="Calculation 2 2" xfId="277"/>
    <cellStyle name="Calculation 3" xfId="278"/>
    <cellStyle name="Cálculo" xfId="279"/>
    <cellStyle name="Cálculo 2" xfId="280"/>
    <cellStyle name="Celda de comprobación" xfId="281"/>
    <cellStyle name="Celda vinculada" xfId="282"/>
    <cellStyle name="Cellule liée 2" xfId="283"/>
    <cellStyle name="Cellule liée 3" xfId="284"/>
    <cellStyle name="Cellule liée 4" xfId="285"/>
    <cellStyle name="Cellule liée 5" xfId="286"/>
    <cellStyle name="Check Cell" xfId="287"/>
    <cellStyle name="Check Cell 2" xfId="288"/>
    <cellStyle name="Column_Title" xfId="289"/>
    <cellStyle name="Comma_SF store leases" xfId="290"/>
    <cellStyle name="Commentaire 2" xfId="291"/>
    <cellStyle name="Commentaire 2 2" xfId="292"/>
    <cellStyle name="Commentaire 2 2 2" xfId="293"/>
    <cellStyle name="Commentaire 2 2 2 2" xfId="294"/>
    <cellStyle name="Commentaire 2 2 3" xfId="295"/>
    <cellStyle name="Commentaire 2 3" xfId="296"/>
    <cellStyle name="Commentaire 2_HM" xfId="297"/>
    <cellStyle name="Commentaire 3" xfId="298"/>
    <cellStyle name="Commentaire 3 2" xfId="299"/>
    <cellStyle name="Commentaire 4" xfId="300"/>
    <cellStyle name="Commentaire 4 2" xfId="301"/>
    <cellStyle name="Copied" xfId="302"/>
    <cellStyle name="Date" xfId="303"/>
    <cellStyle name="Dziesiêtny [0]_GR (2)" xfId="304"/>
    <cellStyle name="Dziesiêtny_GR (2)" xfId="305"/>
    <cellStyle name="Emphasis 1" xfId="306"/>
    <cellStyle name="Emphasis 1 2" xfId="307"/>
    <cellStyle name="Emphasis 2" xfId="308"/>
    <cellStyle name="Emphasis 2 2" xfId="309"/>
    <cellStyle name="Emphasis 3" xfId="310"/>
    <cellStyle name="Emphasis 3 2" xfId="311"/>
    <cellStyle name="Encabezado 4" xfId="312"/>
    <cellStyle name="Énfasis1" xfId="313"/>
    <cellStyle name="Énfasis2" xfId="314"/>
    <cellStyle name="Énfasis3" xfId="315"/>
    <cellStyle name="Énfasis4" xfId="316"/>
    <cellStyle name="Énfasis5" xfId="317"/>
    <cellStyle name="Énfasis6" xfId="318"/>
    <cellStyle name="Entered" xfId="319"/>
    <cellStyle name="Entrada" xfId="320"/>
    <cellStyle name="Entrada 2" xfId="321"/>
    <cellStyle name="Entrée 2" xfId="322"/>
    <cellStyle name="Entrée 2 2" xfId="323"/>
    <cellStyle name="Entrée 3" xfId="324"/>
    <cellStyle name="Entrée 3 2" xfId="325"/>
    <cellStyle name="Entrée 4" xfId="326"/>
    <cellStyle name="Entrée 5" xfId="327"/>
    <cellStyle name="Entrée 5 2" xfId="328"/>
    <cellStyle name="Euro" xfId="329"/>
    <cellStyle name="Euro 2" xfId="330"/>
    <cellStyle name="Euro 3" xfId="331"/>
    <cellStyle name="Euro 4" xfId="332"/>
    <cellStyle name="Euro 5" xfId="333"/>
    <cellStyle name="Euro billion" xfId="334"/>
    <cellStyle name="Euro million" xfId="335"/>
    <cellStyle name="Euro thousand" xfId="336"/>
    <cellStyle name="Euro_03 Retrieve Détail BFR Comfi" xfId="337"/>
    <cellStyle name="exogena" xfId="338"/>
    <cellStyle name="Explanatory Text" xfId="339"/>
    <cellStyle name="EY%colcalc" xfId="340"/>
    <cellStyle name="EY%input" xfId="341"/>
    <cellStyle name="EY%rowcalc" xfId="342"/>
    <cellStyle name="EY0dp" xfId="343"/>
    <cellStyle name="EY1dp" xfId="344"/>
    <cellStyle name="EY2dp" xfId="345"/>
    <cellStyle name="EY3dp" xfId="346"/>
    <cellStyle name="EYColumnHeading" xfId="347"/>
    <cellStyle name="EYHeading1" xfId="348"/>
    <cellStyle name="EYheading2" xfId="349"/>
    <cellStyle name="EYheading3" xfId="350"/>
    <cellStyle name="EYnumber" xfId="351"/>
    <cellStyle name="EYSheetHeader1" xfId="352"/>
    <cellStyle name="EYtext" xfId="353"/>
    <cellStyle name="Fecha" xfId="354"/>
    <cellStyle name="Fijo" xfId="355"/>
    <cellStyle name="Fixed" xfId="356"/>
    <cellStyle name="Followed Hyperlink" xfId="357"/>
    <cellStyle name="GBP" xfId="358"/>
    <cellStyle name="GBP billion" xfId="359"/>
    <cellStyle name="GBP million" xfId="360"/>
    <cellStyle name="GBP thousand" xfId="361"/>
    <cellStyle name="Good" xfId="362"/>
    <cellStyle name="Good 2" xfId="363"/>
    <cellStyle name="Grey" xfId="364"/>
    <cellStyle name="Header1" xfId="365"/>
    <cellStyle name="Header2" xfId="366"/>
    <cellStyle name="Header2 2" xfId="367"/>
    <cellStyle name="Heading 1" xfId="368"/>
    <cellStyle name="Heading 1 2" xfId="369"/>
    <cellStyle name="Heading 2" xfId="370"/>
    <cellStyle name="Heading 2 2" xfId="371"/>
    <cellStyle name="Heading 3" xfId="372"/>
    <cellStyle name="Heading 3 2" xfId="373"/>
    <cellStyle name="Heading 4" xfId="374"/>
    <cellStyle name="Heading 4 2" xfId="375"/>
    <cellStyle name="Heading1" xfId="376"/>
    <cellStyle name="Heading2" xfId="377"/>
    <cellStyle name="HEADINGS" xfId="378"/>
    <cellStyle name="HEADINGSTOP" xfId="379"/>
    <cellStyle name="Hyperlink" xfId="380"/>
    <cellStyle name="Incorrecto" xfId="381"/>
    <cellStyle name="Input" xfId="382"/>
    <cellStyle name="Input [yellow]" xfId="383"/>
    <cellStyle name="Input [yellow] 2" xfId="384"/>
    <cellStyle name="Input 2" xfId="385"/>
    <cellStyle name="Input 2 2" xfId="386"/>
    <cellStyle name="Input 3" xfId="387"/>
    <cellStyle name="Input_070311 - PREVISIONS PFT" xfId="388"/>
    <cellStyle name="Insatisfaisant 2" xfId="389"/>
    <cellStyle name="Insatisfaisant 3" xfId="390"/>
    <cellStyle name="Insatisfaisant 4" xfId="391"/>
    <cellStyle name="Insatisfaisant 5" xfId="392"/>
    <cellStyle name="Linked Cell" xfId="393"/>
    <cellStyle name="Linked Cell 2" xfId="394"/>
    <cellStyle name="Millares [0]_laroux" xfId="395"/>
    <cellStyle name="Millares 2" xfId="396"/>
    <cellStyle name="Millares_ANNEXES CATIVEN 30 09 2002" xfId="397"/>
    <cellStyle name="Milliers 10" xfId="398"/>
    <cellStyle name="Milliers 10 2" xfId="399"/>
    <cellStyle name="Milliers 11" xfId="400"/>
    <cellStyle name="Milliers 12" xfId="401"/>
    <cellStyle name="Milliers 13" xfId="402"/>
    <cellStyle name="Milliers 2" xfId="403"/>
    <cellStyle name="Milliers 2 2" xfId="404"/>
    <cellStyle name="Milliers 2 3" xfId="405"/>
    <cellStyle name="Milliers 2 4" xfId="406"/>
    <cellStyle name="Milliers 2 6" xfId="407"/>
    <cellStyle name="Milliers 3" xfId="408"/>
    <cellStyle name="Milliers 3 2" xfId="409"/>
    <cellStyle name="Milliers 4" xfId="410"/>
    <cellStyle name="Milliers 4 2" xfId="411"/>
    <cellStyle name="Milliers 4 2 2" xfId="412"/>
    <cellStyle name="Milliers 4 3" xfId="413"/>
    <cellStyle name="Milliers 5" xfId="414"/>
    <cellStyle name="Milliers 5 2" xfId="415"/>
    <cellStyle name="Milliers 6" xfId="416"/>
    <cellStyle name="Milliers 6 2" xfId="417"/>
    <cellStyle name="Milliers 7" xfId="418"/>
    <cellStyle name="Milliers 7 2" xfId="419"/>
    <cellStyle name="Milliers 8" xfId="420"/>
    <cellStyle name="Milliers 8 2" xfId="421"/>
    <cellStyle name="Milliers 9" xfId="422"/>
    <cellStyle name="Milliers 9 2" xfId="423"/>
    <cellStyle name="million" xfId="424"/>
    <cellStyle name="Moneda [0]_laroux" xfId="425"/>
    <cellStyle name="Moneda_laroux" xfId="426"/>
    <cellStyle name="Monétaire 2" xfId="427"/>
    <cellStyle name="Monetario0" xfId="428"/>
    <cellStyle name="Neutral" xfId="429"/>
    <cellStyle name="Neutral 2" xfId="430"/>
    <cellStyle name="Neutre 2" xfId="431"/>
    <cellStyle name="Neutre 3" xfId="432"/>
    <cellStyle name="Neutre 4" xfId="433"/>
    <cellStyle name="Neutre 5" xfId="434"/>
    <cellStyle name="no dec" xfId="435"/>
    <cellStyle name="Non défini" xfId="436"/>
    <cellStyle name="Normal" xfId="0" builtinId="0"/>
    <cellStyle name="Normal - Style1" xfId="437"/>
    <cellStyle name="Normal 10" xfId="438"/>
    <cellStyle name="Normal 11" xfId="439"/>
    <cellStyle name="Normal 12" xfId="440"/>
    <cellStyle name="Normal 12 2" xfId="441"/>
    <cellStyle name="Normal 2" xfId="442"/>
    <cellStyle name="Normal 2 2" xfId="443"/>
    <cellStyle name="Normal 2 2 2" xfId="444"/>
    <cellStyle name="Normal 2 3" xfId="445"/>
    <cellStyle name="Normal 3" xfId="446"/>
    <cellStyle name="Normal 3 2" xfId="447"/>
    <cellStyle name="Normal 3 2 2" xfId="448"/>
    <cellStyle name="Normal 3 3" xfId="449"/>
    <cellStyle name="Normal 3 4" xfId="450"/>
    <cellStyle name="Normal 4" xfId="451"/>
    <cellStyle name="Normal 4 2" xfId="452"/>
    <cellStyle name="Normal 5" xfId="453"/>
    <cellStyle name="Normal 5 2" xfId="454"/>
    <cellStyle name="Normal 6" xfId="455"/>
    <cellStyle name="Normal 7" xfId="456"/>
    <cellStyle name="Normal 8" xfId="457"/>
    <cellStyle name="Normal 9" xfId="458"/>
    <cellStyle name="normální_laroux" xfId="459"/>
    <cellStyle name="Normalny_czynsze 2005" xfId="460"/>
    <cellStyle name="Notas" xfId="461"/>
    <cellStyle name="Notas 2" xfId="462"/>
    <cellStyle name="Note" xfId="463"/>
    <cellStyle name="Note 2" xfId="464"/>
    <cellStyle name="Note 2 2" xfId="465"/>
    <cellStyle name="Note 3" xfId="466"/>
    <cellStyle name="Output" xfId="467"/>
    <cellStyle name="Output 2" xfId="468"/>
    <cellStyle name="Output 2 2" xfId="469"/>
    <cellStyle name="Output 3" xfId="470"/>
    <cellStyle name="per.style" xfId="471"/>
    <cellStyle name="Percent [2]" xfId="472"/>
    <cellStyle name="Percent 2" xfId="473"/>
    <cellStyle name="Porcentual 2" xfId="474"/>
    <cellStyle name="Pourcentage" xfId="1" builtinId="5"/>
    <cellStyle name="Pourcentage 10" xfId="475"/>
    <cellStyle name="Pourcentage 10 2" xfId="476"/>
    <cellStyle name="Pourcentage 11" xfId="477"/>
    <cellStyle name="Pourcentage 11 2" xfId="478"/>
    <cellStyle name="Pourcentage 12" xfId="479"/>
    <cellStyle name="Pourcentage 2" xfId="480"/>
    <cellStyle name="Pourcentage 2 2" xfId="481"/>
    <cellStyle name="Pourcentage 3" xfId="482"/>
    <cellStyle name="Pourcentage 3 2" xfId="483"/>
    <cellStyle name="Pourcentage 3 3" xfId="484"/>
    <cellStyle name="Pourcentage 4" xfId="485"/>
    <cellStyle name="Pourcentage 4 2" xfId="486"/>
    <cellStyle name="Pourcentage 5" xfId="487"/>
    <cellStyle name="Pourcentage 5 2" xfId="488"/>
    <cellStyle name="Pourcentage 6" xfId="489"/>
    <cellStyle name="Pourcentage 6 2" xfId="490"/>
    <cellStyle name="Pourcentage 7" xfId="491"/>
    <cellStyle name="Pourcentage 7 2" xfId="492"/>
    <cellStyle name="Pourcentage 8" xfId="493"/>
    <cellStyle name="Pourcentage 8 2" xfId="494"/>
    <cellStyle name="Pourcentage 9" xfId="495"/>
    <cellStyle name="Pourcentage 9 2" xfId="496"/>
    <cellStyle name="PSChar" xfId="497"/>
    <cellStyle name="PSDate" xfId="498"/>
    <cellStyle name="PSDec" xfId="499"/>
    <cellStyle name="PSHeading" xfId="500"/>
    <cellStyle name="PSInt" xfId="501"/>
    <cellStyle name="PSSpacer" xfId="502"/>
    <cellStyle name="Punto0" xfId="503"/>
    <cellStyle name="regstoresfromspecstores" xfId="504"/>
    <cellStyle name="RevList" xfId="505"/>
    <cellStyle name="Salida" xfId="506"/>
    <cellStyle name="Salida 2" xfId="507"/>
    <cellStyle name="SAPBEXaggData" xfId="508"/>
    <cellStyle name="SAPBEXaggData 2" xfId="509"/>
    <cellStyle name="SAPBEXaggData 2 2" xfId="510"/>
    <cellStyle name="SAPBEXaggData 3" xfId="511"/>
    <cellStyle name="SAPBEXaggData 3 2" xfId="512"/>
    <cellStyle name="SAPBEXaggData 4" xfId="513"/>
    <cellStyle name="SAPBEXaggDataEmph" xfId="514"/>
    <cellStyle name="SAPBEXaggDataEmph 2" xfId="515"/>
    <cellStyle name="SAPBEXaggDataEmph 2 2" xfId="516"/>
    <cellStyle name="SAPBEXaggDataEmph 3" xfId="517"/>
    <cellStyle name="SAPBEXaggDataEmph 3 2" xfId="518"/>
    <cellStyle name="SAPBEXaggDataEmph 4" xfId="519"/>
    <cellStyle name="SAPBEXaggItem" xfId="520"/>
    <cellStyle name="SAPBEXaggItem 2" xfId="521"/>
    <cellStyle name="SAPBEXaggItem 2 2" xfId="522"/>
    <cellStyle name="SAPBEXaggItem 3" xfId="523"/>
    <cellStyle name="SAPBEXaggItem 3 2" xfId="524"/>
    <cellStyle name="SAPBEXaggItem 4" xfId="525"/>
    <cellStyle name="SAPBEXaggItemX" xfId="526"/>
    <cellStyle name="SAPBEXaggItemX 2" xfId="527"/>
    <cellStyle name="SAPBEXaggItemX 2 2" xfId="528"/>
    <cellStyle name="SAPBEXaggItemX 3" xfId="529"/>
    <cellStyle name="SAPBEXaggItemX 3 2" xfId="530"/>
    <cellStyle name="SAPBEXaggItemX 4" xfId="531"/>
    <cellStyle name="SAPBEXchaText" xfId="532"/>
    <cellStyle name="SAPBEXchaText 2" xfId="533"/>
    <cellStyle name="SAPBEXchaText 3" xfId="534"/>
    <cellStyle name="SAPBEXexcBad7" xfId="535"/>
    <cellStyle name="SAPBEXexcBad7 2" xfId="536"/>
    <cellStyle name="SAPBEXexcBad7 2 2" xfId="537"/>
    <cellStyle name="SAPBEXexcBad7 3" xfId="538"/>
    <cellStyle name="SAPBEXexcBad7 3 2" xfId="539"/>
    <cellStyle name="SAPBEXexcBad7 4" xfId="540"/>
    <cellStyle name="SAPBEXexcBad8" xfId="541"/>
    <cellStyle name="SAPBEXexcBad8 2" xfId="542"/>
    <cellStyle name="SAPBEXexcBad8 2 2" xfId="543"/>
    <cellStyle name="SAPBEXexcBad8 3" xfId="544"/>
    <cellStyle name="SAPBEXexcBad8 3 2" xfId="545"/>
    <cellStyle name="SAPBEXexcBad8 4" xfId="546"/>
    <cellStyle name="SAPBEXexcBad9" xfId="547"/>
    <cellStyle name="SAPBEXexcBad9 2" xfId="548"/>
    <cellStyle name="SAPBEXexcBad9 2 2" xfId="549"/>
    <cellStyle name="SAPBEXexcBad9 3" xfId="550"/>
    <cellStyle name="SAPBEXexcBad9 3 2" xfId="551"/>
    <cellStyle name="SAPBEXexcBad9 4" xfId="552"/>
    <cellStyle name="SAPBEXexcCritical4" xfId="553"/>
    <cellStyle name="SAPBEXexcCritical4 2" xfId="554"/>
    <cellStyle name="SAPBEXexcCritical4 2 2" xfId="555"/>
    <cellStyle name="SAPBEXexcCritical4 3" xfId="556"/>
    <cellStyle name="SAPBEXexcCritical4 3 2" xfId="557"/>
    <cellStyle name="SAPBEXexcCritical4 4" xfId="558"/>
    <cellStyle name="SAPBEXexcCritical5" xfId="559"/>
    <cellStyle name="SAPBEXexcCritical5 2" xfId="560"/>
    <cellStyle name="SAPBEXexcCritical5 2 2" xfId="561"/>
    <cellStyle name="SAPBEXexcCritical5 3" xfId="562"/>
    <cellStyle name="SAPBEXexcCritical5 3 2" xfId="563"/>
    <cellStyle name="SAPBEXexcCritical5 4" xfId="564"/>
    <cellStyle name="SAPBEXexcCritical6" xfId="565"/>
    <cellStyle name="SAPBEXexcCritical6 2" xfId="566"/>
    <cellStyle name="SAPBEXexcCritical6 2 2" xfId="567"/>
    <cellStyle name="SAPBEXexcCritical6 3" xfId="568"/>
    <cellStyle name="SAPBEXexcCritical6 3 2" xfId="569"/>
    <cellStyle name="SAPBEXexcCritical6 4" xfId="570"/>
    <cellStyle name="SAPBEXexcGood1" xfId="571"/>
    <cellStyle name="SAPBEXexcGood1 2" xfId="572"/>
    <cellStyle name="SAPBEXexcGood1 2 2" xfId="573"/>
    <cellStyle name="SAPBEXexcGood1 3" xfId="574"/>
    <cellStyle name="SAPBEXexcGood1 3 2" xfId="575"/>
    <cellStyle name="SAPBEXexcGood1 4" xfId="576"/>
    <cellStyle name="SAPBEXexcGood2" xfId="577"/>
    <cellStyle name="SAPBEXexcGood2 2" xfId="578"/>
    <cellStyle name="SAPBEXexcGood2 2 2" xfId="579"/>
    <cellStyle name="SAPBEXexcGood2 3" xfId="580"/>
    <cellStyle name="SAPBEXexcGood2 3 2" xfId="581"/>
    <cellStyle name="SAPBEXexcGood2 4" xfId="582"/>
    <cellStyle name="SAPBEXexcGood3" xfId="583"/>
    <cellStyle name="SAPBEXexcGood3 2" xfId="584"/>
    <cellStyle name="SAPBEXexcGood3 2 2" xfId="585"/>
    <cellStyle name="SAPBEXexcGood3 3" xfId="586"/>
    <cellStyle name="SAPBEXexcGood3 3 2" xfId="587"/>
    <cellStyle name="SAPBEXexcGood3 4" xfId="588"/>
    <cellStyle name="SAPBEXfilterDrill" xfId="589"/>
    <cellStyle name="SAPBEXfilterDrill 2" xfId="590"/>
    <cellStyle name="SAPBEXfilterDrill 3" xfId="591"/>
    <cellStyle name="SAPBEXfilterItem" xfId="592"/>
    <cellStyle name="SAPBEXfilterItem 2" xfId="593"/>
    <cellStyle name="SAPBEXfilterItem 3" xfId="594"/>
    <cellStyle name="SAPBEXfilterText" xfId="595"/>
    <cellStyle name="SAPBEXfilterText 2" xfId="596"/>
    <cellStyle name="SAPBEXfilterText 3" xfId="597"/>
    <cellStyle name="SAPBEXformats" xfId="598"/>
    <cellStyle name="SAPBEXformats 2" xfId="599"/>
    <cellStyle name="SAPBEXformats 2 2" xfId="600"/>
    <cellStyle name="SAPBEXformats 3" xfId="601"/>
    <cellStyle name="SAPBEXformats 3 2" xfId="602"/>
    <cellStyle name="SAPBEXformats 4" xfId="603"/>
    <cellStyle name="SAPBEXheaderItem" xfId="604"/>
    <cellStyle name="SAPBEXheaderItem 2" xfId="605"/>
    <cellStyle name="SAPBEXheaderItem 3" xfId="606"/>
    <cellStyle name="SAPBEXheaderText" xfId="607"/>
    <cellStyle name="SAPBEXheaderText 2" xfId="608"/>
    <cellStyle name="SAPBEXheaderText 3" xfId="609"/>
    <cellStyle name="SAPBEXHLevel0" xfId="610"/>
    <cellStyle name="SAPBEXHLevel0 2" xfId="611"/>
    <cellStyle name="SAPBEXHLevel0 2 2" xfId="612"/>
    <cellStyle name="SAPBEXHLevel0 3" xfId="613"/>
    <cellStyle name="SAPBEXHLevel0 3 2" xfId="614"/>
    <cellStyle name="SAPBEXHLevel0 4" xfId="615"/>
    <cellStyle name="SAPBEXHLevel0X" xfId="616"/>
    <cellStyle name="SAPBEXHLevel0X 2" xfId="617"/>
    <cellStyle name="SAPBEXHLevel0X 2 2" xfId="618"/>
    <cellStyle name="SAPBEXHLevel0X 3" xfId="619"/>
    <cellStyle name="SAPBEXHLevel0X 3 2" xfId="620"/>
    <cellStyle name="SAPBEXHLevel0X 4" xfId="621"/>
    <cellStyle name="SAPBEXHLevel0X 4 2" xfId="622"/>
    <cellStyle name="SAPBEXHLevel0X 5" xfId="623"/>
    <cellStyle name="SAPBEXHLevel1" xfId="624"/>
    <cellStyle name="SAPBEXHLevel1 2" xfId="625"/>
    <cellStyle name="SAPBEXHLevel1 3" xfId="626"/>
    <cellStyle name="SAPBEXHLevel1 3 2" xfId="627"/>
    <cellStyle name="SAPBEXHLevel1 4" xfId="628"/>
    <cellStyle name="SAPBEXHLevel1X" xfId="629"/>
    <cellStyle name="SAPBEXHLevel1X 2" xfId="630"/>
    <cellStyle name="SAPBEXHLevel1X 2 2" xfId="631"/>
    <cellStyle name="SAPBEXHLevel1X 3" xfId="632"/>
    <cellStyle name="SAPBEXHLevel1X 3 2" xfId="633"/>
    <cellStyle name="SAPBEXHLevel1X 4" xfId="634"/>
    <cellStyle name="SAPBEXHLevel1X 4 2" xfId="635"/>
    <cellStyle name="SAPBEXHLevel1X 5" xfId="636"/>
    <cellStyle name="SAPBEXHLevel2" xfId="637"/>
    <cellStyle name="SAPBEXHLevel2 2" xfId="638"/>
    <cellStyle name="SAPBEXHLevel2 2 2" xfId="639"/>
    <cellStyle name="SAPBEXHLevel2 3" xfId="640"/>
    <cellStyle name="SAPBEXHLevel2 3 2" xfId="641"/>
    <cellStyle name="SAPBEXHLevel2 4" xfId="642"/>
    <cellStyle name="SAPBEXHLevel2X" xfId="643"/>
    <cellStyle name="SAPBEXHLevel2X 2" xfId="644"/>
    <cellStyle name="SAPBEXHLevel2X 2 2" xfId="645"/>
    <cellStyle name="SAPBEXHLevel2X 3" xfId="646"/>
    <cellStyle name="SAPBEXHLevel2X 3 2" xfId="647"/>
    <cellStyle name="SAPBEXHLevel2X 4" xfId="648"/>
    <cellStyle name="SAPBEXHLevel2X 4 2" xfId="649"/>
    <cellStyle name="SAPBEXHLevel2X 5" xfId="650"/>
    <cellStyle name="SAPBEXHLevel3" xfId="651"/>
    <cellStyle name="SAPBEXHLevel3 2" xfId="652"/>
    <cellStyle name="SAPBEXHLevel3 2 2" xfId="653"/>
    <cellStyle name="SAPBEXHLevel3 3" xfId="654"/>
    <cellStyle name="SAPBEXHLevel3 3 2" xfId="655"/>
    <cellStyle name="SAPBEXHLevel3 4" xfId="656"/>
    <cellStyle name="SAPBEXHLevel3X" xfId="657"/>
    <cellStyle name="SAPBEXHLevel3X 2" xfId="658"/>
    <cellStyle name="SAPBEXHLevel3X 2 2" xfId="659"/>
    <cellStyle name="SAPBEXHLevel3X 3" xfId="660"/>
    <cellStyle name="SAPBEXHLevel3X 3 2" xfId="661"/>
    <cellStyle name="SAPBEXHLevel3X 4" xfId="662"/>
    <cellStyle name="SAPBEXHLevel3X 4 2" xfId="663"/>
    <cellStyle name="SAPBEXHLevel3X 5" xfId="664"/>
    <cellStyle name="SAPBEXinputData" xfId="665"/>
    <cellStyle name="SAPBEXinputData 2" xfId="666"/>
    <cellStyle name="SAPBEXinputData 2 2" xfId="667"/>
    <cellStyle name="SAPBEXinputData 3" xfId="668"/>
    <cellStyle name="SAPBEXItemHeader" xfId="669"/>
    <cellStyle name="SAPBEXItemHeader 2" xfId="670"/>
    <cellStyle name="SAPBEXItemHeader 2 2" xfId="671"/>
    <cellStyle name="SAPBEXItemHeader 3" xfId="672"/>
    <cellStyle name="SAPBEXresData" xfId="673"/>
    <cellStyle name="SAPBEXresData 2" xfId="674"/>
    <cellStyle name="SAPBEXresData 2 2" xfId="675"/>
    <cellStyle name="SAPBEXresData 3" xfId="676"/>
    <cellStyle name="SAPBEXresData 3 2" xfId="677"/>
    <cellStyle name="SAPBEXresData 4" xfId="678"/>
    <cellStyle name="SAPBEXresDataEmph" xfId="679"/>
    <cellStyle name="SAPBEXresDataEmph 2" xfId="680"/>
    <cellStyle name="SAPBEXresDataEmph 2 2" xfId="681"/>
    <cellStyle name="SAPBEXresDataEmph 3" xfId="682"/>
    <cellStyle name="SAPBEXresDataEmph 3 2" xfId="683"/>
    <cellStyle name="SAPBEXresDataEmph 4" xfId="684"/>
    <cellStyle name="SAPBEXresItem" xfId="685"/>
    <cellStyle name="SAPBEXresItem 2" xfId="686"/>
    <cellStyle name="SAPBEXresItem 2 2" xfId="687"/>
    <cellStyle name="SAPBEXresItem 3" xfId="688"/>
    <cellStyle name="SAPBEXresItem 3 2" xfId="689"/>
    <cellStyle name="SAPBEXresItem 4" xfId="690"/>
    <cellStyle name="SAPBEXresItemX" xfId="691"/>
    <cellStyle name="SAPBEXresItemX 2" xfId="692"/>
    <cellStyle name="SAPBEXresItemX 2 2" xfId="693"/>
    <cellStyle name="SAPBEXresItemX 3" xfId="694"/>
    <cellStyle name="SAPBEXresItemX 3 2" xfId="695"/>
    <cellStyle name="SAPBEXresItemX 4" xfId="696"/>
    <cellStyle name="SAPBEXstdData" xfId="697"/>
    <cellStyle name="SAPBEXstdData 2" xfId="698"/>
    <cellStyle name="SAPBEXstdData 2 2" xfId="699"/>
    <cellStyle name="SAPBEXstdData 3" xfId="700"/>
    <cellStyle name="SAPBEXstdData 3 2" xfId="701"/>
    <cellStyle name="SAPBEXstdData 4" xfId="702"/>
    <cellStyle name="SAPBEXstdDataEmph" xfId="703"/>
    <cellStyle name="SAPBEXstdDataEmph 2" xfId="704"/>
    <cellStyle name="SAPBEXstdDataEmph 2 2" xfId="705"/>
    <cellStyle name="SAPBEXstdDataEmph 3" xfId="706"/>
    <cellStyle name="SAPBEXstdDataEmph 3 2" xfId="707"/>
    <cellStyle name="SAPBEXstdDataEmph 4" xfId="708"/>
    <cellStyle name="SAPBEXstdItem" xfId="709"/>
    <cellStyle name="SAPBEXstdItem 2" xfId="710"/>
    <cellStyle name="SAPBEXstdItem 2 2" xfId="711"/>
    <cellStyle name="SAPBEXstdItem 3" xfId="712"/>
    <cellStyle name="SAPBEXstdItem 3 2" xfId="713"/>
    <cellStyle name="SAPBEXstdItem 4" xfId="714"/>
    <cellStyle name="SAPBEXstdItemX" xfId="715"/>
    <cellStyle name="SAPBEXstdItemX 2" xfId="716"/>
    <cellStyle name="SAPBEXstdItemX 2 2" xfId="717"/>
    <cellStyle name="SAPBEXstdItemX 3" xfId="718"/>
    <cellStyle name="SAPBEXstdItemX 3 2" xfId="719"/>
    <cellStyle name="SAPBEXstdItemX 4" xfId="720"/>
    <cellStyle name="SAPBEXtitle" xfId="721"/>
    <cellStyle name="SAPBEXtitle 2" xfId="722"/>
    <cellStyle name="SAPBEXtitle 3" xfId="723"/>
    <cellStyle name="SAPBEXunassignedItem" xfId="724"/>
    <cellStyle name="SAPBEXunassignedItem 2" xfId="725"/>
    <cellStyle name="SAPBEXundefined" xfId="726"/>
    <cellStyle name="SAPBEXundefined 2" xfId="727"/>
    <cellStyle name="SAPBEXundefined 2 2" xfId="728"/>
    <cellStyle name="SAPBEXundefined 3" xfId="729"/>
    <cellStyle name="SAPBEXundefined 3 2" xfId="730"/>
    <cellStyle name="SAPBEXundefined 4" xfId="731"/>
    <cellStyle name="Satisfaisant 2" xfId="732"/>
    <cellStyle name="Satisfaisant 2 2" xfId="733"/>
    <cellStyle name="Satisfaisant 3" xfId="734"/>
    <cellStyle name="Satisfaisant 3 2" xfId="735"/>
    <cellStyle name="Satisfaisant 4" xfId="736"/>
    <cellStyle name="Satisfaisant 5" xfId="737"/>
    <cellStyle name="SHADEDSTORES" xfId="738"/>
    <cellStyle name="SHADEDSTORES 2" xfId="739"/>
    <cellStyle name="Sheet Title" xfId="740"/>
    <cellStyle name="Sortie 2" xfId="741"/>
    <cellStyle name="Sortie 2 2" xfId="742"/>
    <cellStyle name="Sortie 3" xfId="743"/>
    <cellStyle name="Sortie 3 2" xfId="744"/>
    <cellStyle name="Sortie 4" xfId="745"/>
    <cellStyle name="Sortie 5" xfId="746"/>
    <cellStyle name="Sortie 5 2" xfId="747"/>
    <cellStyle name="specstores" xfId="748"/>
    <cellStyle name="Standard_A" xfId="749"/>
    <cellStyle name="Style 1" xfId="750"/>
    <cellStyle name="Subtitulo" xfId="751"/>
    <cellStyle name="Subtotal" xfId="752"/>
    <cellStyle name="Table Title" xfId="753"/>
    <cellStyle name="Text" xfId="754"/>
    <cellStyle name="Texte explicatif 2" xfId="755"/>
    <cellStyle name="texto" xfId="756"/>
    <cellStyle name="Texto de advertencia" xfId="757"/>
    <cellStyle name="Texto explicativo" xfId="758"/>
    <cellStyle name="texto_080830 tableau conso complet" xfId="759"/>
    <cellStyle name="Thousand" xfId="760"/>
    <cellStyle name="Title" xfId="761"/>
    <cellStyle name="Titre 2" xfId="762"/>
    <cellStyle name="Titre 1 2" xfId="763"/>
    <cellStyle name="Titre 1 3" xfId="764"/>
    <cellStyle name="Titre 1 4" xfId="765"/>
    <cellStyle name="Titre 1 5" xfId="766"/>
    <cellStyle name="Titre 2 2" xfId="767"/>
    <cellStyle name="Titre 2 3" xfId="768"/>
    <cellStyle name="Titre 2 4" xfId="769"/>
    <cellStyle name="Titre 2 5" xfId="770"/>
    <cellStyle name="Titre 3 2" xfId="771"/>
    <cellStyle name="Titre 3 3" xfId="772"/>
    <cellStyle name="Titre 3 4" xfId="773"/>
    <cellStyle name="Titre 3 5" xfId="774"/>
    <cellStyle name="Titre 4 2" xfId="775"/>
    <cellStyle name="Titre 4 3" xfId="776"/>
    <cellStyle name="Titre 4 4" xfId="777"/>
    <cellStyle name="Titre 4 5" xfId="778"/>
    <cellStyle name="titulo" xfId="779"/>
    <cellStyle name="Título" xfId="780"/>
    <cellStyle name="Título 1" xfId="781"/>
    <cellStyle name="Título 2" xfId="782"/>
    <cellStyle name="Título 3" xfId="783"/>
    <cellStyle name="titulo_080830 tableau conso complet" xfId="784"/>
    <cellStyle name="Total 2" xfId="785"/>
    <cellStyle name="Total 2 2" xfId="786"/>
    <cellStyle name="Total 3" xfId="787"/>
    <cellStyle name="Total 3 2" xfId="788"/>
    <cellStyle name="Total 4" xfId="789"/>
    <cellStyle name="Total 4 2" xfId="790"/>
    <cellStyle name="Total 5" xfId="791"/>
    <cellStyle name="Total 5 2" xfId="792"/>
    <cellStyle name="Total 6" xfId="793"/>
    <cellStyle name="Total 6 2" xfId="794"/>
    <cellStyle name="Total 7" xfId="795"/>
    <cellStyle name="Total 7 2" xfId="796"/>
    <cellStyle name="USD" xfId="797"/>
    <cellStyle name="USD billion" xfId="798"/>
    <cellStyle name="USD million" xfId="799"/>
    <cellStyle name="USD thousand" xfId="800"/>
    <cellStyle name="Vérification 2" xfId="801"/>
    <cellStyle name="Vérification 3" xfId="802"/>
    <cellStyle name="Vérification 4" xfId="803"/>
    <cellStyle name="Vérification 5" xfId="804"/>
    <cellStyle name="Währung" xfId="805"/>
    <cellStyle name="Walutowy [0]_GR (2)" xfId="806"/>
    <cellStyle name="Walutowy_GR (2)" xfId="807"/>
    <cellStyle name="Warning Text" xfId="808"/>
    <cellStyle name="Warning Text 2" xfId="809"/>
    <cellStyle name="xAssumption" xfId="810"/>
    <cellStyle name="xFormula" xfId="811"/>
    <cellStyle name="xFormulaAggregation" xfId="812"/>
    <cellStyle name="xFormulaAggregation 2" xfId="813"/>
    <cellStyle name="xFormulaUnique" xfId="814"/>
    <cellStyle name="xInput" xfId="815"/>
    <cellStyle name="xOutput" xfId="816"/>
    <cellStyle name="xxSSFTableDkGreen" xfId="817"/>
    <cellStyle name="xxSSFTableDkGreen 2" xfId="818"/>
    <cellStyle name="xxSSFTableLtGreen" xfId="819"/>
    <cellStyle name="xxSSFTableLtGreen 2" xfId="820"/>
    <cellStyle name="xxTable" xfId="821"/>
    <cellStyle name="一般_MAQUETTE HEBDO" xfId="8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"/>
  <sheetViews>
    <sheetView topLeftCell="A49" workbookViewId="0">
      <selection activeCell="C8" sqref="C8"/>
    </sheetView>
  </sheetViews>
  <sheetFormatPr baseColWidth="10" defaultRowHeight="15"/>
  <cols>
    <col min="1" max="1" width="11.42578125" style="25"/>
  </cols>
  <sheetData>
    <row r="1" spans="1:33">
      <c r="B1" s="3">
        <v>17</v>
      </c>
      <c r="C1" s="3">
        <v>17</v>
      </c>
      <c r="D1" s="3"/>
      <c r="E1" s="3"/>
      <c r="F1" s="3">
        <v>18</v>
      </c>
      <c r="G1" s="3">
        <v>18</v>
      </c>
      <c r="H1" s="3"/>
      <c r="I1" s="3"/>
      <c r="J1" s="3">
        <v>19</v>
      </c>
      <c r="K1" s="3">
        <v>19</v>
      </c>
      <c r="L1" s="3"/>
      <c r="M1" s="3"/>
      <c r="N1" s="3">
        <v>20</v>
      </c>
      <c r="O1" s="3">
        <v>20</v>
      </c>
      <c r="P1" s="3"/>
      <c r="Q1" s="3"/>
      <c r="R1" s="3">
        <v>21</v>
      </c>
      <c r="S1" s="3">
        <v>21</v>
      </c>
      <c r="T1" s="3"/>
      <c r="U1" s="3"/>
      <c r="V1" s="3">
        <v>22</v>
      </c>
      <c r="W1" s="3">
        <v>22</v>
      </c>
      <c r="X1" s="3"/>
      <c r="Y1" s="3"/>
      <c r="Z1" s="3">
        <v>23</v>
      </c>
      <c r="AA1" s="3">
        <v>23</v>
      </c>
      <c r="AB1" s="3"/>
      <c r="AC1" s="3"/>
      <c r="AD1" s="3">
        <v>24</v>
      </c>
      <c r="AE1" s="3">
        <v>24</v>
      </c>
      <c r="AF1" s="3"/>
      <c r="AG1" s="3"/>
    </row>
    <row r="2" spans="1:33" ht="15.75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5.75" thickBot="1">
      <c r="B3" s="2">
        <v>17</v>
      </c>
      <c r="C3" s="1"/>
      <c r="D3" s="1"/>
      <c r="E3" s="24"/>
      <c r="F3" s="2">
        <v>18</v>
      </c>
      <c r="G3" s="1"/>
      <c r="H3" s="1"/>
      <c r="I3" s="24"/>
      <c r="J3" s="2">
        <v>19</v>
      </c>
      <c r="K3" s="1"/>
      <c r="L3" s="1"/>
      <c r="M3" s="24"/>
      <c r="N3" s="2">
        <v>20</v>
      </c>
      <c r="O3" s="1"/>
      <c r="P3" s="1"/>
      <c r="Q3" s="24"/>
      <c r="R3" s="2">
        <v>21</v>
      </c>
      <c r="S3" s="1"/>
      <c r="T3" s="1"/>
      <c r="U3" s="24"/>
      <c r="V3" s="2">
        <v>22</v>
      </c>
      <c r="W3" s="1"/>
      <c r="X3" s="1"/>
      <c r="Y3" s="24"/>
      <c r="Z3" s="2">
        <v>23</v>
      </c>
      <c r="AA3" s="1"/>
      <c r="AB3" s="1"/>
      <c r="AC3" s="24"/>
      <c r="AD3" s="2">
        <v>24</v>
      </c>
      <c r="AE3" s="1"/>
      <c r="AF3" s="1"/>
      <c r="AG3" s="24"/>
    </row>
    <row r="4" spans="1:33">
      <c r="B4" s="7">
        <v>2014</v>
      </c>
      <c r="C4" s="8">
        <v>2015</v>
      </c>
      <c r="D4" s="9" t="s">
        <v>0</v>
      </c>
      <c r="E4" s="10" t="s">
        <v>1</v>
      </c>
      <c r="F4" s="7">
        <v>2014</v>
      </c>
      <c r="G4" s="8">
        <v>2015</v>
      </c>
      <c r="H4" s="9" t="s">
        <v>0</v>
      </c>
      <c r="I4" s="10" t="s">
        <v>1</v>
      </c>
      <c r="J4" s="7">
        <v>2014</v>
      </c>
      <c r="K4" s="8">
        <v>2015</v>
      </c>
      <c r="L4" s="9" t="s">
        <v>0</v>
      </c>
      <c r="M4" s="10" t="s">
        <v>1</v>
      </c>
      <c r="N4" s="7">
        <v>2014</v>
      </c>
      <c r="O4" s="8">
        <v>2015</v>
      </c>
      <c r="P4" s="9" t="s">
        <v>0</v>
      </c>
      <c r="Q4" s="10" t="s">
        <v>1</v>
      </c>
      <c r="R4" s="7">
        <v>2014</v>
      </c>
      <c r="S4" s="8">
        <v>2015</v>
      </c>
      <c r="T4" s="9" t="s">
        <v>0</v>
      </c>
      <c r="U4" s="10" t="s">
        <v>1</v>
      </c>
      <c r="V4" s="7">
        <v>2014</v>
      </c>
      <c r="W4" s="8">
        <v>2015</v>
      </c>
      <c r="X4" s="9" t="s">
        <v>0</v>
      </c>
      <c r="Y4" s="10" t="s">
        <v>1</v>
      </c>
      <c r="Z4" s="7">
        <v>2014</v>
      </c>
      <c r="AA4" s="8">
        <v>2015</v>
      </c>
      <c r="AB4" s="9" t="s">
        <v>0</v>
      </c>
      <c r="AC4" s="10" t="s">
        <v>1</v>
      </c>
      <c r="AD4" s="7">
        <v>2014</v>
      </c>
      <c r="AE4" s="8">
        <v>2015</v>
      </c>
      <c r="AF4" s="9" t="s">
        <v>0</v>
      </c>
      <c r="AG4" s="16" t="s">
        <v>1</v>
      </c>
    </row>
    <row r="5" spans="1:33" ht="18.75">
      <c r="A5" s="29" t="s">
        <v>58</v>
      </c>
      <c r="B5" s="21">
        <v>0</v>
      </c>
      <c r="C5" s="19">
        <f>C6+C14</f>
        <v>697013.25</v>
      </c>
      <c r="D5" s="13">
        <v>697013.25</v>
      </c>
      <c r="E5" s="14" t="e">
        <v>#DIV/0!</v>
      </c>
      <c r="F5" s="21">
        <v>0</v>
      </c>
      <c r="G5" s="19">
        <f>G6+G14</f>
        <v>697013.25</v>
      </c>
      <c r="H5" s="13">
        <v>2015</v>
      </c>
      <c r="I5" s="14" t="e">
        <v>#DIV/0!</v>
      </c>
      <c r="J5" s="21">
        <v>0</v>
      </c>
      <c r="K5" s="19">
        <f>K6+K14</f>
        <v>100397.06</v>
      </c>
      <c r="L5" s="13">
        <v>100397.06</v>
      </c>
      <c r="M5" s="14" t="e">
        <v>#DIV/0!</v>
      </c>
      <c r="N5" s="21">
        <v>0</v>
      </c>
      <c r="O5" s="19">
        <f>O6+O14</f>
        <v>100397.06</v>
      </c>
      <c r="P5" s="13">
        <v>100397.06</v>
      </c>
      <c r="Q5" s="14" t="e">
        <v>#DIV/0!</v>
      </c>
      <c r="R5" s="21">
        <v>0</v>
      </c>
      <c r="S5" s="19">
        <f>S6+S14</f>
        <v>100397.06</v>
      </c>
      <c r="T5" s="13">
        <v>100397.06</v>
      </c>
      <c r="U5" s="14" t="e">
        <v>#DIV/0!</v>
      </c>
      <c r="V5" s="21">
        <v>0</v>
      </c>
      <c r="W5" s="19">
        <f>W6+W14</f>
        <v>100397.06</v>
      </c>
      <c r="X5" s="13">
        <v>100397.06</v>
      </c>
      <c r="Y5" s="14" t="e">
        <v>#DIV/0!</v>
      </c>
      <c r="Z5" s="21">
        <v>0</v>
      </c>
      <c r="AA5" s="19">
        <f>AA6+AA14</f>
        <v>100397.06</v>
      </c>
      <c r="AB5" s="13">
        <v>100397.06</v>
      </c>
      <c r="AC5" s="14" t="e">
        <v>#DIV/0!</v>
      </c>
      <c r="AD5" s="21">
        <v>0</v>
      </c>
      <c r="AE5" s="19">
        <f>AE6+AE14</f>
        <v>367969.77574331488</v>
      </c>
      <c r="AF5" s="13">
        <v>367969.77574331488</v>
      </c>
      <c r="AG5" s="17" t="e">
        <v>#DIV/0!</v>
      </c>
    </row>
    <row r="6" spans="1:33">
      <c r="A6" s="30" t="s">
        <v>59</v>
      </c>
      <c r="B6" s="22">
        <v>0</v>
      </c>
      <c r="C6" s="20">
        <f>SUM(C7:C13)</f>
        <v>475142.86</v>
      </c>
      <c r="D6" s="13">
        <v>475142.86</v>
      </c>
      <c r="E6" s="14" t="e">
        <v>#DIV/0!</v>
      </c>
      <c r="F6" s="22">
        <v>0</v>
      </c>
      <c r="G6" s="20">
        <f>SUM(G7:G13)</f>
        <v>475142.86</v>
      </c>
      <c r="H6" s="13">
        <v>525368.85</v>
      </c>
      <c r="I6" s="14" t="e">
        <v>#DIV/0!</v>
      </c>
      <c r="J6" s="22">
        <v>0</v>
      </c>
      <c r="K6" s="20">
        <f>SUM(K7:K13)</f>
        <v>69292.67</v>
      </c>
      <c r="L6" s="13">
        <v>69292.67</v>
      </c>
      <c r="M6" s="14" t="e">
        <v>#DIV/0!</v>
      </c>
      <c r="N6" s="22">
        <v>0</v>
      </c>
      <c r="O6" s="20">
        <f>SUM(O7:O13)</f>
        <v>69292.67</v>
      </c>
      <c r="P6" s="13">
        <v>69292.67</v>
      </c>
      <c r="Q6" s="14" t="e">
        <v>#DIV/0!</v>
      </c>
      <c r="R6" s="22">
        <v>0</v>
      </c>
      <c r="S6" s="20">
        <f>SUM(S7:S13)</f>
        <v>69292.67</v>
      </c>
      <c r="T6" s="13">
        <v>69292.67</v>
      </c>
      <c r="U6" s="14" t="e">
        <v>#DIV/0!</v>
      </c>
      <c r="V6" s="22">
        <v>0</v>
      </c>
      <c r="W6" s="20">
        <f>SUM(W7:W13)</f>
        <v>69292.67</v>
      </c>
      <c r="X6" s="13">
        <v>69292.67</v>
      </c>
      <c r="Y6" s="14" t="e">
        <v>#DIV/0!</v>
      </c>
      <c r="Z6" s="22">
        <v>0</v>
      </c>
      <c r="AA6" s="20">
        <f>SUM(AA7:AA13)</f>
        <v>69292.67</v>
      </c>
      <c r="AB6" s="13">
        <v>69292.67</v>
      </c>
      <c r="AC6" s="14" t="e">
        <v>#DIV/0!</v>
      </c>
      <c r="AD6" s="22">
        <v>0</v>
      </c>
      <c r="AE6" s="20">
        <f>SUM(AE7:AE13)</f>
        <v>254487.72874341824</v>
      </c>
      <c r="AF6" s="13">
        <v>254487.72874341824</v>
      </c>
      <c r="AG6" s="17" t="e">
        <v>#DIV/0!</v>
      </c>
    </row>
    <row r="7" spans="1:33">
      <c r="A7" s="31" t="s">
        <v>3</v>
      </c>
      <c r="B7" s="11"/>
      <c r="C7" s="26">
        <f>IFERROR(INDEX(données!$A$1:$D$56,MATCH($A7,données!$A$1:$A$56,0),MATCH(C$1,données!$A$1:$D$1)),0)</f>
        <v>103080.36</v>
      </c>
      <c r="D7" s="13">
        <v>103080.36</v>
      </c>
      <c r="E7" s="14" t="e">
        <v>#DIV/0!</v>
      </c>
      <c r="F7" s="11"/>
      <c r="G7" s="12">
        <f>IFERROR(INDEX(données!$A$1:$D$56,MATCH($A7,données!$A$1:$A$56,0),MATCH(G$1,données!$A$1:$D$1)),0)</f>
        <v>103080.36</v>
      </c>
      <c r="H7" s="13">
        <v>372062.5</v>
      </c>
      <c r="I7" s="14" t="e">
        <v>#DIV/0!</v>
      </c>
      <c r="J7" s="11"/>
      <c r="K7" s="12">
        <f>IFERROR(INDEX(données!$A$1:$D$56,MATCH($A7,données!$A$1:$A$56,0),MATCH(K$1,données!$A$1:$D$1)),0)</f>
        <v>15391.54</v>
      </c>
      <c r="L7" s="13">
        <v>15391.54</v>
      </c>
      <c r="M7" s="14" t="e">
        <v>#DIV/0!</v>
      </c>
      <c r="N7" s="11"/>
      <c r="O7" s="12">
        <f>IFERROR(INDEX(données!$A$1:$D$56,MATCH($A7,données!$A$1:$A$56,0),MATCH(O$1,données!$A$1:$D$1)),0)</f>
        <v>15391.54</v>
      </c>
      <c r="P7" s="13">
        <v>15391.54</v>
      </c>
      <c r="Q7" s="14" t="e">
        <v>#DIV/0!</v>
      </c>
      <c r="R7" s="11"/>
      <c r="S7" s="12">
        <f>IFERROR(INDEX(données!$A$1:$D$56,MATCH($A7,données!$A$1:$A$56,0),MATCH(S$1,données!$A$1:$D$1)),0)</f>
        <v>15391.54</v>
      </c>
      <c r="T7" s="13">
        <v>15391.54</v>
      </c>
      <c r="U7" s="14" t="e">
        <v>#DIV/0!</v>
      </c>
      <c r="V7" s="11"/>
      <c r="W7" s="12">
        <f>IFERROR(INDEX(données!$A$1:$D$56,MATCH($A7,données!$A$1:$A$56,0),MATCH(W$1,données!$A$1:$D$1)),0)</f>
        <v>15391.54</v>
      </c>
      <c r="X7" s="13">
        <v>15391.54</v>
      </c>
      <c r="Y7" s="14" t="e">
        <v>#DIV/0!</v>
      </c>
      <c r="Z7" s="11"/>
      <c r="AA7" s="12">
        <f>IFERROR(INDEX(données!$A$1:$D$56,MATCH($A7,données!$A$1:$A$56,0),MATCH(AA$1,données!$A$1:$D$1)),0)</f>
        <v>15391.54</v>
      </c>
      <c r="AB7" s="13">
        <v>15391.54</v>
      </c>
      <c r="AC7" s="14" t="e">
        <v>#DIV/0!</v>
      </c>
      <c r="AD7" s="11"/>
      <c r="AE7" s="12">
        <f>IFERROR(INDEX(données!$A$1:$D$56,MATCH($A7,données!$A$1:$A$56,0),MATCH(AE$1,données!$A$1:$D$1)),0)</f>
        <v>55254.528446374403</v>
      </c>
      <c r="AF7" s="13">
        <v>55254.528446374403</v>
      </c>
      <c r="AG7" s="17" t="e">
        <v>#DIV/0!</v>
      </c>
    </row>
    <row r="8" spans="1:33">
      <c r="A8" s="31" t="s">
        <v>4</v>
      </c>
      <c r="B8" s="11"/>
      <c r="C8" s="33">
        <f>IFERROR(INDEX(données!$A$1:$D$56,MATCH($A8,données!$A$1:$A$56,0),MATCH(C$1,données!$A$1:$D$1)),0)</f>
        <v>103120.77</v>
      </c>
      <c r="D8" s="13">
        <v>103120.77</v>
      </c>
      <c r="E8" s="14" t="e">
        <v>#DIV/0!</v>
      </c>
      <c r="F8" s="11"/>
      <c r="G8" s="12">
        <f>IFERROR(INDEX(données!$A$1:$D$56,MATCH($A8,données!$A$1:$A$56,0),MATCH(G$1,données!$A$1:$D$1)),0)</f>
        <v>103120.77</v>
      </c>
      <c r="H8" s="13">
        <v>103120.77</v>
      </c>
      <c r="I8" s="14" t="e">
        <v>#DIV/0!</v>
      </c>
      <c r="J8" s="11"/>
      <c r="K8" s="12">
        <f>IFERROR(INDEX(données!$A$1:$D$56,MATCH($A8,données!$A$1:$A$56,0),MATCH(K$1,données!$A$1:$D$1)),0)</f>
        <v>14341.59</v>
      </c>
      <c r="L8" s="13">
        <v>14341.59</v>
      </c>
      <c r="M8" s="14" t="e">
        <v>#DIV/0!</v>
      </c>
      <c r="N8" s="11"/>
      <c r="O8" s="12">
        <f>IFERROR(INDEX(données!$A$1:$D$56,MATCH($A8,données!$A$1:$A$56,0),MATCH(O$1,données!$A$1:$D$1)),0)</f>
        <v>14341.59</v>
      </c>
      <c r="P8" s="13">
        <v>14341.59</v>
      </c>
      <c r="Q8" s="14" t="e">
        <v>#DIV/0!</v>
      </c>
      <c r="R8" s="11"/>
      <c r="S8" s="12">
        <f>IFERROR(INDEX(données!$A$1:$D$56,MATCH($A8,données!$A$1:$A$56,0),MATCH(S$1,données!$A$1:$D$1)),0)</f>
        <v>14341.59</v>
      </c>
      <c r="T8" s="13">
        <v>14341.59</v>
      </c>
      <c r="U8" s="14" t="e">
        <v>#DIV/0!</v>
      </c>
      <c r="V8" s="11"/>
      <c r="W8" s="12">
        <f>IFERROR(INDEX(données!$A$1:$D$56,MATCH($A8,données!$A$1:$A$56,0),MATCH(W$1,données!$A$1:$D$1)),0)</f>
        <v>14341.59</v>
      </c>
      <c r="X8" s="13">
        <v>14341.59</v>
      </c>
      <c r="Y8" s="14" t="e">
        <v>#DIV/0!</v>
      </c>
      <c r="Z8" s="11"/>
      <c r="AA8" s="12">
        <f>IFERROR(INDEX(données!$A$1:$D$56,MATCH($A8,données!$A$1:$A$56,0),MATCH(AA$1,données!$A$1:$D$1)),0)</f>
        <v>14341.59</v>
      </c>
      <c r="AB8" s="13">
        <v>14341.59</v>
      </c>
      <c r="AC8" s="14" t="e">
        <v>#DIV/0!</v>
      </c>
      <c r="AD8" s="11"/>
      <c r="AE8" s="12">
        <f>IFERROR(INDEX(données!$A$1:$D$56,MATCH($A8,données!$A$1:$A$56,0),MATCH(AE$1,données!$A$1:$D$1)),0)</f>
        <v>54103.822196763205</v>
      </c>
      <c r="AF8" s="13">
        <v>54103.822196763205</v>
      </c>
      <c r="AG8" s="17" t="e">
        <v>#DIV/0!</v>
      </c>
    </row>
    <row r="9" spans="1:33">
      <c r="A9" s="31" t="s">
        <v>5</v>
      </c>
      <c r="B9" s="11"/>
      <c r="C9" s="33">
        <f>IFERROR(INDEX(données!$A$1:$D$56,MATCH($A9,données!$A$1:$A$56,0),MATCH(C$1,données!$A$1:$D$1)),0)</f>
        <v>34556.729999999996</v>
      </c>
      <c r="D9" s="13">
        <v>34556.729999999996</v>
      </c>
      <c r="E9" s="14" t="e">
        <v>#DIV/0!</v>
      </c>
      <c r="F9" s="11"/>
      <c r="G9" s="12">
        <f>IFERROR(INDEX(données!$A$1:$D$56,MATCH($A9,données!$A$1:$A$56,0),MATCH(G$1,données!$A$1:$D$1)),0)</f>
        <v>34556.729999999996</v>
      </c>
      <c r="H9" s="13">
        <v>34556.729999999996</v>
      </c>
      <c r="I9" s="14" t="e">
        <v>#DIV/0!</v>
      </c>
      <c r="J9" s="11"/>
      <c r="K9" s="12">
        <f>IFERROR(INDEX(données!$A$1:$D$56,MATCH($A9,données!$A$1:$A$56,0),MATCH(K$1,données!$A$1:$D$1)),0)</f>
        <v>4838.26</v>
      </c>
      <c r="L9" s="13">
        <v>4838.26</v>
      </c>
      <c r="M9" s="14" t="e">
        <v>#DIV/0!</v>
      </c>
      <c r="N9" s="11"/>
      <c r="O9" s="12">
        <f>IFERROR(INDEX(données!$A$1:$D$56,MATCH($A9,données!$A$1:$A$56,0),MATCH(O$1,données!$A$1:$D$1)),0)</f>
        <v>4838.26</v>
      </c>
      <c r="P9" s="13">
        <v>4838.26</v>
      </c>
      <c r="Q9" s="14" t="e">
        <v>#DIV/0!</v>
      </c>
      <c r="R9" s="11"/>
      <c r="S9" s="12">
        <f>IFERROR(INDEX(données!$A$1:$D$56,MATCH($A9,données!$A$1:$A$56,0),MATCH(S$1,données!$A$1:$D$1)),0)</f>
        <v>4838.26</v>
      </c>
      <c r="T9" s="13">
        <v>4838.26</v>
      </c>
      <c r="U9" s="14" t="e">
        <v>#DIV/0!</v>
      </c>
      <c r="V9" s="11"/>
      <c r="W9" s="12">
        <f>IFERROR(INDEX(données!$A$1:$D$56,MATCH($A9,données!$A$1:$A$56,0),MATCH(W$1,données!$A$1:$D$1)),0)</f>
        <v>4838.26</v>
      </c>
      <c r="X9" s="13">
        <v>4838.26</v>
      </c>
      <c r="Y9" s="14" t="e">
        <v>#DIV/0!</v>
      </c>
      <c r="Z9" s="11"/>
      <c r="AA9" s="12">
        <f>IFERROR(INDEX(données!$A$1:$D$56,MATCH($A9,données!$A$1:$A$56,0),MATCH(AA$1,données!$A$1:$D$1)),0)</f>
        <v>4838.26</v>
      </c>
      <c r="AB9" s="13">
        <v>4838.26</v>
      </c>
      <c r="AC9" s="14" t="e">
        <v>#DIV/0!</v>
      </c>
      <c r="AD9" s="11"/>
      <c r="AE9" s="12">
        <f>IFERROR(INDEX(données!$A$1:$D$56,MATCH($A9,données!$A$1:$A$56,0),MATCH(AE$1,données!$A$1:$D$1)),0)</f>
        <v>16926.35440303713</v>
      </c>
      <c r="AF9" s="13">
        <v>16926.35440303713</v>
      </c>
      <c r="AG9" s="17" t="e">
        <v>#DIV/0!</v>
      </c>
    </row>
    <row r="10" spans="1:33">
      <c r="A10" s="31" t="s">
        <v>6</v>
      </c>
      <c r="B10" s="11"/>
      <c r="C10" s="33">
        <f>IFERROR(INDEX(données!$A$1:$D$56,MATCH($A10,données!$A$1:$A$56,0),MATCH(C$1,données!$A$1:$D$1)),0)</f>
        <v>10761.17</v>
      </c>
      <c r="D10" s="13">
        <v>10761.17</v>
      </c>
      <c r="E10" s="14" t="e">
        <v>#DIV/0!</v>
      </c>
      <c r="F10" s="11"/>
      <c r="G10" s="12">
        <f>IFERROR(INDEX(données!$A$1:$D$56,MATCH($A10,données!$A$1:$A$56,0),MATCH(G$1,données!$A$1:$D$1)),0)</f>
        <v>10761.17</v>
      </c>
      <c r="H10" s="13">
        <v>10761.17</v>
      </c>
      <c r="I10" s="14" t="e">
        <v>#DIV/0!</v>
      </c>
      <c r="J10" s="11"/>
      <c r="K10" s="12">
        <f>IFERROR(INDEX(données!$A$1:$D$56,MATCH($A10,données!$A$1:$A$56,0),MATCH(K$1,données!$A$1:$D$1)),0)</f>
        <v>1706.22</v>
      </c>
      <c r="L10" s="13">
        <v>1706.22</v>
      </c>
      <c r="M10" s="14" t="e">
        <v>#DIV/0!</v>
      </c>
      <c r="N10" s="11"/>
      <c r="O10" s="12">
        <f>IFERROR(INDEX(données!$A$1:$D$56,MATCH($A10,données!$A$1:$A$56,0),MATCH(O$1,données!$A$1:$D$1)),0)</f>
        <v>1706.22</v>
      </c>
      <c r="P10" s="13">
        <v>1706.22</v>
      </c>
      <c r="Q10" s="14" t="e">
        <v>#DIV/0!</v>
      </c>
      <c r="R10" s="11"/>
      <c r="S10" s="12">
        <f>IFERROR(INDEX(données!$A$1:$D$56,MATCH($A10,données!$A$1:$A$56,0),MATCH(S$1,données!$A$1:$D$1)),0)</f>
        <v>1706.22</v>
      </c>
      <c r="T10" s="13">
        <v>1706.22</v>
      </c>
      <c r="U10" s="14" t="e">
        <v>#DIV/0!</v>
      </c>
      <c r="V10" s="11"/>
      <c r="W10" s="12">
        <f>IFERROR(INDEX(données!$A$1:$D$56,MATCH($A10,données!$A$1:$A$56,0),MATCH(W$1,données!$A$1:$D$1)),0)</f>
        <v>1706.22</v>
      </c>
      <c r="X10" s="13">
        <v>1706.22</v>
      </c>
      <c r="Y10" s="14" t="e">
        <v>#DIV/0!</v>
      </c>
      <c r="Z10" s="11"/>
      <c r="AA10" s="12">
        <f>IFERROR(INDEX(données!$A$1:$D$56,MATCH($A10,données!$A$1:$A$56,0),MATCH(AA$1,données!$A$1:$D$1)),0)</f>
        <v>1706.22</v>
      </c>
      <c r="AB10" s="13">
        <v>1706.22</v>
      </c>
      <c r="AC10" s="14" t="e">
        <v>#DIV/0!</v>
      </c>
      <c r="AD10" s="11"/>
      <c r="AE10" s="12">
        <f>IFERROR(INDEX(données!$A$1:$D$56,MATCH($A10,données!$A$1:$A$56,0),MATCH(AE$1,données!$A$1:$D$1)),0)</f>
        <v>5279.8691734952699</v>
      </c>
      <c r="AF10" s="13">
        <v>5279.8691734952699</v>
      </c>
      <c r="AG10" s="17" t="e">
        <v>#DIV/0!</v>
      </c>
    </row>
    <row r="11" spans="1:33">
      <c r="A11" s="31" t="s">
        <v>7</v>
      </c>
      <c r="B11" s="11"/>
      <c r="C11" s="33">
        <f>IFERROR(INDEX(données!$A$1:$D$56,MATCH($A11,données!$A$1:$A$56,0),MATCH(C$1,données!$A$1:$D$1)),0)</f>
        <v>47997.35</v>
      </c>
      <c r="D11" s="13">
        <v>47997.35</v>
      </c>
      <c r="E11" s="14" t="e">
        <v>#DIV/0!</v>
      </c>
      <c r="F11" s="11"/>
      <c r="G11" s="12">
        <f>IFERROR(INDEX(données!$A$1:$D$56,MATCH($A11,données!$A$1:$A$56,0),MATCH(G$1,données!$A$1:$D$1)),0)</f>
        <v>47997.35</v>
      </c>
      <c r="H11" s="13">
        <v>47997.35</v>
      </c>
      <c r="I11" s="14" t="e">
        <v>#DIV/0!</v>
      </c>
      <c r="J11" s="11"/>
      <c r="K11" s="12">
        <f>IFERROR(INDEX(données!$A$1:$D$56,MATCH($A11,données!$A$1:$A$56,0),MATCH(K$1,données!$A$1:$D$1)),0)</f>
        <v>6941.67</v>
      </c>
      <c r="L11" s="13">
        <v>6941.67</v>
      </c>
      <c r="M11" s="14" t="e">
        <v>#DIV/0!</v>
      </c>
      <c r="N11" s="11"/>
      <c r="O11" s="12">
        <f>IFERROR(INDEX(données!$A$1:$D$56,MATCH($A11,données!$A$1:$A$56,0),MATCH(O$1,données!$A$1:$D$1)),0)</f>
        <v>6941.67</v>
      </c>
      <c r="P11" s="13">
        <v>6941.67</v>
      </c>
      <c r="Q11" s="14" t="e">
        <v>#DIV/0!</v>
      </c>
      <c r="R11" s="11"/>
      <c r="S11" s="12">
        <f>IFERROR(INDEX(données!$A$1:$D$56,MATCH($A11,données!$A$1:$A$56,0),MATCH(S$1,données!$A$1:$D$1)),0)</f>
        <v>6941.67</v>
      </c>
      <c r="T11" s="13">
        <v>6941.67</v>
      </c>
      <c r="U11" s="14" t="e">
        <v>#DIV/0!</v>
      </c>
      <c r="V11" s="11"/>
      <c r="W11" s="12">
        <f>IFERROR(INDEX(données!$A$1:$D$56,MATCH($A11,données!$A$1:$A$56,0),MATCH(W$1,données!$A$1:$D$1)),0)</f>
        <v>6941.67</v>
      </c>
      <c r="X11" s="13">
        <v>6941.67</v>
      </c>
      <c r="Y11" s="14" t="e">
        <v>#DIV/0!</v>
      </c>
      <c r="Z11" s="11"/>
      <c r="AA11" s="12">
        <f>IFERROR(INDEX(données!$A$1:$D$56,MATCH($A11,données!$A$1:$A$56,0),MATCH(AA$1,données!$A$1:$D$1)),0)</f>
        <v>6941.67</v>
      </c>
      <c r="AB11" s="13">
        <v>6941.67</v>
      </c>
      <c r="AC11" s="14" t="e">
        <v>#DIV/0!</v>
      </c>
      <c r="AD11" s="11"/>
      <c r="AE11" s="12">
        <f>IFERROR(INDEX(données!$A$1:$D$56,MATCH($A11,données!$A$1:$A$56,0),MATCH(AE$1,données!$A$1:$D$1)),0)</f>
        <v>24274.696114136899</v>
      </c>
      <c r="AF11" s="13">
        <v>24274.696114136899</v>
      </c>
      <c r="AG11" s="17" t="e">
        <v>#DIV/0!</v>
      </c>
    </row>
    <row r="12" spans="1:33">
      <c r="A12" s="31" t="s">
        <v>8</v>
      </c>
      <c r="B12" s="11"/>
      <c r="C12" s="33">
        <f>IFERROR(INDEX(données!$A$1:$D$56,MATCH($A12,données!$A$1:$A$56,0),MATCH(C$1,données!$A$1:$D$1)),0)</f>
        <v>62991.759999999995</v>
      </c>
      <c r="D12" s="13">
        <v>62991.759999999995</v>
      </c>
      <c r="E12" s="14" t="e">
        <v>#DIV/0!</v>
      </c>
      <c r="F12" s="11"/>
      <c r="G12" s="12">
        <f>IFERROR(INDEX(données!$A$1:$D$56,MATCH($A12,données!$A$1:$A$56,0),MATCH(G$1,données!$A$1:$D$1)),0)</f>
        <v>62991.759999999995</v>
      </c>
      <c r="H12" s="13">
        <v>62991.759999999995</v>
      </c>
      <c r="I12" s="14" t="e">
        <v>#DIV/0!</v>
      </c>
      <c r="J12" s="11"/>
      <c r="K12" s="12">
        <f>IFERROR(INDEX(données!$A$1:$D$56,MATCH($A12,données!$A$1:$A$56,0),MATCH(K$1,données!$A$1:$D$1)),0)</f>
        <v>9402.5300000000007</v>
      </c>
      <c r="L12" s="13">
        <v>9402.5300000000007</v>
      </c>
      <c r="M12" s="14" t="e">
        <v>#DIV/0!</v>
      </c>
      <c r="N12" s="11"/>
      <c r="O12" s="12">
        <f>IFERROR(INDEX(données!$A$1:$D$56,MATCH($A12,données!$A$1:$A$56,0),MATCH(O$1,données!$A$1:$D$1)),0)</f>
        <v>9402.5300000000007</v>
      </c>
      <c r="P12" s="13">
        <v>9402.5300000000007</v>
      </c>
      <c r="Q12" s="14" t="e">
        <v>#DIV/0!</v>
      </c>
      <c r="R12" s="11"/>
      <c r="S12" s="12">
        <f>IFERROR(INDEX(données!$A$1:$D$56,MATCH($A12,données!$A$1:$A$56,0),MATCH(S$1,données!$A$1:$D$1)),0)</f>
        <v>9402.5300000000007</v>
      </c>
      <c r="T12" s="13">
        <v>9402.5300000000007</v>
      </c>
      <c r="U12" s="14" t="e">
        <v>#DIV/0!</v>
      </c>
      <c r="V12" s="11"/>
      <c r="W12" s="12">
        <f>IFERROR(INDEX(données!$A$1:$D$56,MATCH($A12,données!$A$1:$A$56,0),MATCH(W$1,données!$A$1:$D$1)),0)</f>
        <v>9402.5300000000007</v>
      </c>
      <c r="X12" s="13">
        <v>9402.5300000000007</v>
      </c>
      <c r="Y12" s="14" t="e">
        <v>#DIV/0!</v>
      </c>
      <c r="Z12" s="11"/>
      <c r="AA12" s="12">
        <f>IFERROR(INDEX(données!$A$1:$D$56,MATCH($A12,données!$A$1:$A$56,0),MATCH(AA$1,données!$A$1:$D$1)),0)</f>
        <v>9402.5300000000007</v>
      </c>
      <c r="AB12" s="13">
        <v>9402.5300000000007</v>
      </c>
      <c r="AC12" s="14" t="e">
        <v>#DIV/0!</v>
      </c>
      <c r="AD12" s="11"/>
      <c r="AE12" s="12">
        <f>IFERROR(INDEX(données!$A$1:$D$56,MATCH($A12,données!$A$1:$A$56,0),MATCH(AE$1,données!$A$1:$D$1)),0)</f>
        <v>33818.301140829426</v>
      </c>
      <c r="AF12" s="13">
        <v>33818.301140829426</v>
      </c>
      <c r="AG12" s="17" t="e">
        <v>#DIV/0!</v>
      </c>
    </row>
    <row r="13" spans="1:33">
      <c r="A13" s="31" t="s">
        <v>9</v>
      </c>
      <c r="B13" s="11"/>
      <c r="C13" s="33">
        <f>IFERROR(INDEX(données!$A$1:$D$56,MATCH($A13,données!$A$1:$A$56,0),MATCH(C$1,données!$A$1:$D$1)),0)</f>
        <v>112634.72</v>
      </c>
      <c r="D13" s="13">
        <v>112634.72</v>
      </c>
      <c r="E13" s="14" t="e">
        <v>#DIV/0!</v>
      </c>
      <c r="F13" s="11"/>
      <c r="G13" s="12">
        <f>IFERROR(INDEX(données!$A$1:$D$56,MATCH($A13,données!$A$1:$A$56,0),MATCH(G$1,données!$A$1:$D$1)),0)</f>
        <v>112634.72</v>
      </c>
      <c r="H13" s="13">
        <v>112634.72</v>
      </c>
      <c r="I13" s="14" t="e">
        <v>#DIV/0!</v>
      </c>
      <c r="J13" s="11"/>
      <c r="K13" s="12">
        <f>IFERROR(INDEX(données!$A$1:$D$56,MATCH($A13,données!$A$1:$A$56,0),MATCH(K$1,données!$A$1:$D$1)),0)</f>
        <v>16670.86</v>
      </c>
      <c r="L13" s="13">
        <v>16670.86</v>
      </c>
      <c r="M13" s="14" t="e">
        <v>#DIV/0!</v>
      </c>
      <c r="N13" s="11"/>
      <c r="O13" s="12">
        <f>IFERROR(INDEX(données!$A$1:$D$56,MATCH($A13,données!$A$1:$A$56,0),MATCH(O$1,données!$A$1:$D$1)),0)</f>
        <v>16670.86</v>
      </c>
      <c r="P13" s="13">
        <v>16670.86</v>
      </c>
      <c r="Q13" s="14" t="e">
        <v>#DIV/0!</v>
      </c>
      <c r="R13" s="11"/>
      <c r="S13" s="12">
        <f>IFERROR(INDEX(données!$A$1:$D$56,MATCH($A13,données!$A$1:$A$56,0),MATCH(S$1,données!$A$1:$D$1)),0)</f>
        <v>16670.86</v>
      </c>
      <c r="T13" s="13">
        <v>16670.86</v>
      </c>
      <c r="U13" s="14" t="e">
        <v>#DIV/0!</v>
      </c>
      <c r="V13" s="11"/>
      <c r="W13" s="12">
        <f>IFERROR(INDEX(données!$A$1:$D$56,MATCH($A13,données!$A$1:$A$56,0),MATCH(W$1,données!$A$1:$D$1)),0)</f>
        <v>16670.86</v>
      </c>
      <c r="X13" s="13">
        <v>16670.86</v>
      </c>
      <c r="Y13" s="14" t="e">
        <v>#DIV/0!</v>
      </c>
      <c r="Z13" s="11"/>
      <c r="AA13" s="12">
        <f>IFERROR(INDEX(données!$A$1:$D$56,MATCH($A13,données!$A$1:$A$56,0),MATCH(AA$1,données!$A$1:$D$1)),0)</f>
        <v>16670.86</v>
      </c>
      <c r="AB13" s="13">
        <v>16670.86</v>
      </c>
      <c r="AC13" s="14" t="e">
        <v>#DIV/0!</v>
      </c>
      <c r="AD13" s="11"/>
      <c r="AE13" s="12">
        <f>IFERROR(INDEX(données!$A$1:$D$56,MATCH($A13,données!$A$1:$A$56,0),MATCH(AE$1,données!$A$1:$D$1)),0)</f>
        <v>64830.157268781899</v>
      </c>
      <c r="AF13" s="13">
        <v>64830.157268781899</v>
      </c>
      <c r="AG13" s="17" t="e">
        <v>#DIV/0!</v>
      </c>
    </row>
    <row r="14" spans="1:33">
      <c r="A14" s="30" t="s">
        <v>60</v>
      </c>
      <c r="B14" s="22">
        <v>0</v>
      </c>
      <c r="C14" s="20">
        <f>SUM(C15:C17)</f>
        <v>221870.39</v>
      </c>
      <c r="D14" s="13">
        <v>221870.39</v>
      </c>
      <c r="E14" s="14" t="e">
        <v>#DIV/0!</v>
      </c>
      <c r="F14" s="22">
        <v>0</v>
      </c>
      <c r="G14" s="20">
        <f>SUM(G15:G17)</f>
        <v>221870.39</v>
      </c>
      <c r="H14" s="13">
        <v>0</v>
      </c>
      <c r="I14" s="14" t="e">
        <v>#DIV/0!</v>
      </c>
      <c r="J14" s="22">
        <v>0</v>
      </c>
      <c r="K14" s="20">
        <f>SUM(K15:K17)</f>
        <v>31104.390000000003</v>
      </c>
      <c r="L14" s="13">
        <v>31104.390000000003</v>
      </c>
      <c r="M14" s="14" t="e">
        <v>#DIV/0!</v>
      </c>
      <c r="N14" s="22">
        <v>0</v>
      </c>
      <c r="O14" s="20">
        <f>SUM(O15:O17)</f>
        <v>31104.390000000003</v>
      </c>
      <c r="P14" s="13">
        <v>31104.390000000003</v>
      </c>
      <c r="Q14" s="14" t="e">
        <v>#DIV/0!</v>
      </c>
      <c r="R14" s="22">
        <v>0</v>
      </c>
      <c r="S14" s="20">
        <f>SUM(S15:S17)</f>
        <v>31104.390000000003</v>
      </c>
      <c r="T14" s="13">
        <v>31104.390000000003</v>
      </c>
      <c r="U14" s="14" t="e">
        <v>#DIV/0!</v>
      </c>
      <c r="V14" s="22">
        <v>0</v>
      </c>
      <c r="W14" s="20">
        <f>SUM(W15:W17)</f>
        <v>31104.390000000003</v>
      </c>
      <c r="X14" s="13">
        <v>31104.390000000003</v>
      </c>
      <c r="Y14" s="14" t="e">
        <v>#DIV/0!</v>
      </c>
      <c r="Z14" s="22">
        <v>0</v>
      </c>
      <c r="AA14" s="20">
        <f>SUM(AA15:AA17)</f>
        <v>31104.390000000003</v>
      </c>
      <c r="AB14" s="13">
        <v>31104.390000000003</v>
      </c>
      <c r="AC14" s="14" t="e">
        <v>#DIV/0!</v>
      </c>
      <c r="AD14" s="22">
        <v>0</v>
      </c>
      <c r="AE14" s="20">
        <f>SUM(AE15:AE17)</f>
        <v>113482.04699989666</v>
      </c>
      <c r="AF14" s="13">
        <v>113482.04699989666</v>
      </c>
      <c r="AG14" s="17" t="e">
        <v>#DIV/0!</v>
      </c>
    </row>
    <row r="15" spans="1:33">
      <c r="A15" s="31" t="s">
        <v>10</v>
      </c>
      <c r="B15" s="11"/>
      <c r="C15" s="12">
        <f>IFERROR(INDEX(données!$A$1:$D$56,MATCH($A15,données!$A$1:$A$56,0),MATCH(C$1,données!$A$1:$D$1)),0)</f>
        <v>68564.040000000008</v>
      </c>
      <c r="D15" s="13">
        <v>68564.040000000008</v>
      </c>
      <c r="E15" s="14" t="e">
        <v>#DIV/0!</v>
      </c>
      <c r="F15" s="11"/>
      <c r="G15" s="12">
        <f>IFERROR(INDEX(données!$A$1:$D$56,MATCH($A15,données!$A$1:$A$56,0),MATCH(G$1,données!$A$1:$D$1)),0)</f>
        <v>68564.040000000008</v>
      </c>
      <c r="H15" s="13">
        <v>153306.34999999998</v>
      </c>
      <c r="I15" s="14" t="e">
        <v>#DIV/0!</v>
      </c>
      <c r="J15" s="11"/>
      <c r="K15" s="12">
        <f>IFERROR(INDEX(données!$A$1:$D$56,MATCH($A15,données!$A$1:$A$56,0),MATCH(K$1,données!$A$1:$D$1)),0)</f>
        <v>9324.1200000000008</v>
      </c>
      <c r="L15" s="13">
        <v>9324.1200000000008</v>
      </c>
      <c r="M15" s="14" t="e">
        <v>#DIV/0!</v>
      </c>
      <c r="N15" s="11"/>
      <c r="O15" s="12">
        <f>IFERROR(INDEX(données!$A$1:$D$56,MATCH($A15,données!$A$1:$A$56,0),MATCH(O$1,données!$A$1:$D$1)),0)</f>
        <v>9324.1200000000008</v>
      </c>
      <c r="P15" s="13">
        <v>9324.1200000000008</v>
      </c>
      <c r="Q15" s="14" t="e">
        <v>#DIV/0!</v>
      </c>
      <c r="R15" s="11"/>
      <c r="S15" s="12">
        <f>IFERROR(INDEX(données!$A$1:$D$56,MATCH($A15,données!$A$1:$A$56,0),MATCH(S$1,données!$A$1:$D$1)),0)</f>
        <v>9324.1200000000008</v>
      </c>
      <c r="T15" s="13">
        <v>9324.1200000000008</v>
      </c>
      <c r="U15" s="14" t="e">
        <v>#DIV/0!</v>
      </c>
      <c r="V15" s="11"/>
      <c r="W15" s="12">
        <f>IFERROR(INDEX(données!$A$1:$D$56,MATCH($A15,données!$A$1:$A$56,0),MATCH(W$1,données!$A$1:$D$1)),0)</f>
        <v>9324.1200000000008</v>
      </c>
      <c r="X15" s="13">
        <v>9324.1200000000008</v>
      </c>
      <c r="Y15" s="14" t="e">
        <v>#DIV/0!</v>
      </c>
      <c r="Z15" s="11"/>
      <c r="AA15" s="12">
        <f>IFERROR(INDEX(données!$A$1:$D$56,MATCH($A15,données!$A$1:$A$56,0),MATCH(AA$1,données!$A$1:$D$1)),0)</f>
        <v>9324.1200000000008</v>
      </c>
      <c r="AB15" s="13">
        <v>9324.1200000000008</v>
      </c>
      <c r="AC15" s="14" t="e">
        <v>#DIV/0!</v>
      </c>
      <c r="AD15" s="11"/>
      <c r="AE15" s="12">
        <f>IFERROR(INDEX(données!$A$1:$D$56,MATCH($A15,données!$A$1:$A$56,0),MATCH(AE$1,données!$A$1:$D$1)),0)</f>
        <v>34323.873881602805</v>
      </c>
      <c r="AF15" s="13">
        <v>34323.873881602805</v>
      </c>
      <c r="AG15" s="17" t="e">
        <v>#DIV/0!</v>
      </c>
    </row>
    <row r="16" spans="1:33">
      <c r="A16" s="31" t="s">
        <v>11</v>
      </c>
      <c r="B16" s="11"/>
      <c r="C16" s="12">
        <f>IFERROR(INDEX(données!$A$1:$D$56,MATCH($A16,données!$A$1:$A$56,0),MATCH(C$1,données!$A$1:$D$1)),0)</f>
        <v>31806.199999999997</v>
      </c>
      <c r="D16" s="13">
        <v>31806.199999999997</v>
      </c>
      <c r="E16" s="14" t="e">
        <v>#DIV/0!</v>
      </c>
      <c r="F16" s="11"/>
      <c r="G16" s="12">
        <f>IFERROR(INDEX(données!$A$1:$D$56,MATCH($A16,données!$A$1:$A$56,0),MATCH(G$1,données!$A$1:$D$1)),0)</f>
        <v>31806.199999999997</v>
      </c>
      <c r="H16" s="13">
        <v>31806.199999999997</v>
      </c>
      <c r="I16" s="14" t="e">
        <v>#DIV/0!</v>
      </c>
      <c r="J16" s="11"/>
      <c r="K16" s="12">
        <f>IFERROR(INDEX(données!$A$1:$D$56,MATCH($A16,données!$A$1:$A$56,0),MATCH(K$1,données!$A$1:$D$1)),0)</f>
        <v>5114.6400000000003</v>
      </c>
      <c r="L16" s="13">
        <v>5114.6400000000003</v>
      </c>
      <c r="M16" s="14" t="e">
        <v>#DIV/0!</v>
      </c>
      <c r="N16" s="11"/>
      <c r="O16" s="12">
        <f>IFERROR(INDEX(données!$A$1:$D$56,MATCH($A16,données!$A$1:$A$56,0),MATCH(O$1,données!$A$1:$D$1)),0)</f>
        <v>5114.6400000000003</v>
      </c>
      <c r="P16" s="13">
        <v>5114.6400000000003</v>
      </c>
      <c r="Q16" s="14" t="e">
        <v>#DIV/0!</v>
      </c>
      <c r="R16" s="11"/>
      <c r="S16" s="12">
        <f>IFERROR(INDEX(données!$A$1:$D$56,MATCH($A16,données!$A$1:$A$56,0),MATCH(S$1,données!$A$1:$D$1)),0)</f>
        <v>5114.6400000000003</v>
      </c>
      <c r="T16" s="13">
        <v>5114.6400000000003</v>
      </c>
      <c r="U16" s="14" t="e">
        <v>#DIV/0!</v>
      </c>
      <c r="V16" s="11"/>
      <c r="W16" s="12">
        <f>IFERROR(INDEX(données!$A$1:$D$56,MATCH($A16,données!$A$1:$A$56,0),MATCH(W$1,données!$A$1:$D$1)),0)</f>
        <v>5114.6400000000003</v>
      </c>
      <c r="X16" s="13">
        <v>5114.6400000000003</v>
      </c>
      <c r="Y16" s="14" t="e">
        <v>#DIV/0!</v>
      </c>
      <c r="Z16" s="11"/>
      <c r="AA16" s="12">
        <f>IFERROR(INDEX(données!$A$1:$D$56,MATCH($A16,données!$A$1:$A$56,0),MATCH(AA$1,données!$A$1:$D$1)),0)</f>
        <v>5114.6400000000003</v>
      </c>
      <c r="AB16" s="13">
        <v>5114.6400000000003</v>
      </c>
      <c r="AC16" s="14" t="e">
        <v>#DIV/0!</v>
      </c>
      <c r="AD16" s="11"/>
      <c r="AE16" s="12">
        <f>IFERROR(INDEX(données!$A$1:$D$56,MATCH($A16,données!$A$1:$A$56,0),MATCH(AE$1,données!$A$1:$D$1)),0)</f>
        <v>19735.01616398105</v>
      </c>
      <c r="AF16" s="13">
        <v>19735.01616398105</v>
      </c>
      <c r="AG16" s="17" t="e">
        <v>#DIV/0!</v>
      </c>
    </row>
    <row r="17" spans="1:33">
      <c r="A17" s="31" t="s">
        <v>12</v>
      </c>
      <c r="B17" s="11"/>
      <c r="C17" s="12">
        <f>IFERROR(INDEX(données!$A$1:$D$56,MATCH($A17,données!$A$1:$A$56,0),MATCH(C$1,données!$A$1:$D$1)),0)</f>
        <v>121500.15</v>
      </c>
      <c r="D17" s="13">
        <v>121500.15</v>
      </c>
      <c r="E17" s="14" t="e">
        <v>#DIV/0!</v>
      </c>
      <c r="F17" s="11"/>
      <c r="G17" s="12">
        <f>IFERROR(INDEX(données!$A$1:$D$56,MATCH($A17,données!$A$1:$A$56,0),MATCH(G$1,données!$A$1:$D$1)),0)</f>
        <v>121500.15</v>
      </c>
      <c r="H17" s="13">
        <v>121500.15</v>
      </c>
      <c r="I17" s="14" t="e">
        <v>#DIV/0!</v>
      </c>
      <c r="J17" s="11"/>
      <c r="K17" s="12">
        <f>IFERROR(INDEX(données!$A$1:$D$56,MATCH($A17,données!$A$1:$A$56,0),MATCH(K$1,données!$A$1:$D$1)),0)</f>
        <v>16665.63</v>
      </c>
      <c r="L17" s="13">
        <v>16665.63</v>
      </c>
      <c r="M17" s="14" t="e">
        <v>#DIV/0!</v>
      </c>
      <c r="N17" s="11"/>
      <c r="O17" s="12">
        <f>IFERROR(INDEX(données!$A$1:$D$56,MATCH($A17,données!$A$1:$A$56,0),MATCH(O$1,données!$A$1:$D$1)),0)</f>
        <v>16665.63</v>
      </c>
      <c r="P17" s="13">
        <v>16665.63</v>
      </c>
      <c r="Q17" s="14" t="e">
        <v>#DIV/0!</v>
      </c>
      <c r="R17" s="11"/>
      <c r="S17" s="12">
        <f>IFERROR(INDEX(données!$A$1:$D$56,MATCH($A17,données!$A$1:$A$56,0),MATCH(S$1,données!$A$1:$D$1)),0)</f>
        <v>16665.63</v>
      </c>
      <c r="T17" s="13">
        <v>16665.63</v>
      </c>
      <c r="U17" s="14" t="e">
        <v>#DIV/0!</v>
      </c>
      <c r="V17" s="11"/>
      <c r="W17" s="12">
        <f>IFERROR(INDEX(données!$A$1:$D$56,MATCH($A17,données!$A$1:$A$56,0),MATCH(W$1,données!$A$1:$D$1)),0)</f>
        <v>16665.63</v>
      </c>
      <c r="X17" s="13">
        <v>16665.63</v>
      </c>
      <c r="Y17" s="14" t="e">
        <v>#DIV/0!</v>
      </c>
      <c r="Z17" s="11"/>
      <c r="AA17" s="12">
        <f>IFERROR(INDEX(données!$A$1:$D$56,MATCH($A17,données!$A$1:$A$56,0),MATCH(AA$1,données!$A$1:$D$1)),0)</f>
        <v>16665.63</v>
      </c>
      <c r="AB17" s="13">
        <v>16665.63</v>
      </c>
      <c r="AC17" s="14" t="e">
        <v>#DIV/0!</v>
      </c>
      <c r="AD17" s="11"/>
      <c r="AE17" s="12">
        <f>IFERROR(INDEX(données!$A$1:$D$56,MATCH($A17,données!$A$1:$A$56,0),MATCH(AE$1,données!$A$1:$D$1)),0)</f>
        <v>59423.156954312799</v>
      </c>
      <c r="AF17" s="13">
        <v>59423.156954312799</v>
      </c>
      <c r="AG17" s="17" t="e">
        <v>#DIV/0!</v>
      </c>
    </row>
    <row r="18" spans="1:33" ht="18.75">
      <c r="A18" s="29" t="s">
        <v>61</v>
      </c>
      <c r="B18" s="21">
        <v>0</v>
      </c>
      <c r="C18" s="19">
        <f>SUM(C19:C27)</f>
        <v>262464.02999999997</v>
      </c>
      <c r="D18" s="13">
        <v>262464.02999999997</v>
      </c>
      <c r="E18" s="14" t="e">
        <v>#DIV/0!</v>
      </c>
      <c r="F18" s="21">
        <v>0</v>
      </c>
      <c r="G18" s="19">
        <f>SUM(G19:G27)</f>
        <v>262464.02999999997</v>
      </c>
      <c r="H18" s="13">
        <v>0</v>
      </c>
      <c r="I18" s="14" t="e">
        <v>#DIV/0!</v>
      </c>
      <c r="J18" s="21">
        <v>0</v>
      </c>
      <c r="K18" s="19">
        <f>SUM(K19:K27)</f>
        <v>37384.829999999994</v>
      </c>
      <c r="L18" s="13">
        <v>37384.829999999994</v>
      </c>
      <c r="M18" s="14" t="e">
        <v>#DIV/0!</v>
      </c>
      <c r="N18" s="21">
        <v>0</v>
      </c>
      <c r="O18" s="19">
        <f>SUM(O19:O27)</f>
        <v>37384.829999999994</v>
      </c>
      <c r="P18" s="13">
        <v>37384.829999999994</v>
      </c>
      <c r="Q18" s="14" t="e">
        <v>#DIV/0!</v>
      </c>
      <c r="R18" s="21">
        <v>0</v>
      </c>
      <c r="S18" s="19">
        <f>SUM(S19:S27)</f>
        <v>37384.829999999994</v>
      </c>
      <c r="T18" s="13">
        <v>37384.829999999994</v>
      </c>
      <c r="U18" s="14" t="e">
        <v>#DIV/0!</v>
      </c>
      <c r="V18" s="21">
        <v>0</v>
      </c>
      <c r="W18" s="19">
        <f>SUM(W19:W27)</f>
        <v>37384.829999999994</v>
      </c>
      <c r="X18" s="13">
        <v>37384.829999999994</v>
      </c>
      <c r="Y18" s="14" t="e">
        <v>#DIV/0!</v>
      </c>
      <c r="Z18" s="21">
        <v>0</v>
      </c>
      <c r="AA18" s="19">
        <f>SUM(AA19:AA27)</f>
        <v>37384.829999999994</v>
      </c>
      <c r="AB18" s="13">
        <v>37384.829999999994</v>
      </c>
      <c r="AC18" s="14" t="e">
        <v>#DIV/0!</v>
      </c>
      <c r="AD18" s="21">
        <v>0</v>
      </c>
      <c r="AE18" s="19">
        <f>SUM(AE19:AE27)</f>
        <v>129128.22264470014</v>
      </c>
      <c r="AF18" s="13">
        <v>129128.22264470014</v>
      </c>
      <c r="AG18" s="17" t="e">
        <v>#DIV/0!</v>
      </c>
    </row>
    <row r="19" spans="1:33">
      <c r="A19" s="31" t="s">
        <v>13</v>
      </c>
      <c r="B19" s="11"/>
      <c r="C19" s="12">
        <f>IFERROR(INDEX(données!$A$1:$D$56,MATCH($A19,données!$A$1:$A$56,0),MATCH(C$1,données!$A$1:$D$1)),0)</f>
        <v>74578.7</v>
      </c>
      <c r="D19" s="13">
        <v>74578.7</v>
      </c>
      <c r="E19" s="14" t="e">
        <v>#DIV/0!</v>
      </c>
      <c r="F19" s="11"/>
      <c r="G19" s="12">
        <f>IFERROR(INDEX(données!$A$1:$D$56,MATCH($A19,données!$A$1:$A$56,0),MATCH(G$1,données!$A$1:$D$1)),0)</f>
        <v>74578.7</v>
      </c>
      <c r="H19" s="13">
        <v>187885.32999999996</v>
      </c>
      <c r="I19" s="14" t="e">
        <v>#DIV/0!</v>
      </c>
      <c r="J19" s="11"/>
      <c r="K19" s="12">
        <f>IFERROR(INDEX(données!$A$1:$D$56,MATCH($A19,données!$A$1:$A$56,0),MATCH(K$1,données!$A$1:$D$1)),0)</f>
        <v>10781.46</v>
      </c>
      <c r="L19" s="13">
        <v>10781.46</v>
      </c>
      <c r="M19" s="14" t="e">
        <v>#DIV/0!</v>
      </c>
      <c r="N19" s="11"/>
      <c r="O19" s="12">
        <f>IFERROR(INDEX(données!$A$1:$D$56,MATCH($A19,données!$A$1:$A$56,0),MATCH(O$1,données!$A$1:$D$1)),0)</f>
        <v>10781.46</v>
      </c>
      <c r="P19" s="13">
        <v>10781.46</v>
      </c>
      <c r="Q19" s="14" t="e">
        <v>#DIV/0!</v>
      </c>
      <c r="R19" s="11"/>
      <c r="S19" s="12">
        <f>IFERROR(INDEX(données!$A$1:$D$56,MATCH($A19,données!$A$1:$A$56,0),MATCH(S$1,données!$A$1:$D$1)),0)</f>
        <v>10781.46</v>
      </c>
      <c r="T19" s="13">
        <v>10781.46</v>
      </c>
      <c r="U19" s="14" t="e">
        <v>#DIV/0!</v>
      </c>
      <c r="V19" s="11"/>
      <c r="W19" s="12">
        <f>IFERROR(INDEX(données!$A$1:$D$56,MATCH($A19,données!$A$1:$A$56,0),MATCH(W$1,données!$A$1:$D$1)),0)</f>
        <v>10781.46</v>
      </c>
      <c r="X19" s="13">
        <v>10781.46</v>
      </c>
      <c r="Y19" s="14" t="e">
        <v>#DIV/0!</v>
      </c>
      <c r="Z19" s="11"/>
      <c r="AA19" s="12">
        <f>IFERROR(INDEX(données!$A$1:$D$56,MATCH($A19,données!$A$1:$A$56,0),MATCH(AA$1,données!$A$1:$D$1)),0)</f>
        <v>10781.46</v>
      </c>
      <c r="AB19" s="13">
        <v>10781.46</v>
      </c>
      <c r="AC19" s="14" t="e">
        <v>#DIV/0!</v>
      </c>
      <c r="AD19" s="11"/>
      <c r="AE19" s="12">
        <f>IFERROR(INDEX(données!$A$1:$D$56,MATCH($A19,données!$A$1:$A$56,0),MATCH(AE$1,données!$A$1:$D$1)),0)</f>
        <v>38642.298503170699</v>
      </c>
      <c r="AF19" s="13">
        <v>38642.298503170699</v>
      </c>
      <c r="AG19" s="17" t="e">
        <v>#DIV/0!</v>
      </c>
    </row>
    <row r="20" spans="1:33">
      <c r="A20" s="31" t="s">
        <v>15</v>
      </c>
      <c r="B20" s="11"/>
      <c r="C20" s="12">
        <f>IFERROR(INDEX(données!$A$1:$D$56,MATCH($A20,données!$A$1:$A$56,0),MATCH(C$1,données!$A$1:$D$1)),0)</f>
        <v>3000.64</v>
      </c>
      <c r="D20" s="13">
        <v>3000.64</v>
      </c>
      <c r="E20" s="14" t="e">
        <v>#DIV/0!</v>
      </c>
      <c r="F20" s="11"/>
      <c r="G20" s="12">
        <f>IFERROR(INDEX(données!$A$1:$D$56,MATCH($A20,données!$A$1:$A$56,0),MATCH(G$1,données!$A$1:$D$1)),0)</f>
        <v>3000.64</v>
      </c>
      <c r="H20" s="13">
        <v>3000.64</v>
      </c>
      <c r="I20" s="14" t="e">
        <v>#DIV/0!</v>
      </c>
      <c r="J20" s="11"/>
      <c r="K20" s="12">
        <f>IFERROR(INDEX(données!$A$1:$D$56,MATCH($A20,données!$A$1:$A$56,0),MATCH(K$1,données!$A$1:$D$1)),0)</f>
        <v>331.71</v>
      </c>
      <c r="L20" s="13">
        <v>331.71</v>
      </c>
      <c r="M20" s="14" t="e">
        <v>#DIV/0!</v>
      </c>
      <c r="N20" s="11"/>
      <c r="O20" s="12">
        <f>IFERROR(INDEX(données!$A$1:$D$56,MATCH($A20,données!$A$1:$A$56,0),MATCH(O$1,données!$A$1:$D$1)),0)</f>
        <v>331.71</v>
      </c>
      <c r="P20" s="13">
        <v>331.71</v>
      </c>
      <c r="Q20" s="14" t="e">
        <v>#DIV/0!</v>
      </c>
      <c r="R20" s="11"/>
      <c r="S20" s="12">
        <f>IFERROR(INDEX(données!$A$1:$D$56,MATCH($A20,données!$A$1:$A$56,0),MATCH(S$1,données!$A$1:$D$1)),0)</f>
        <v>331.71</v>
      </c>
      <c r="T20" s="13">
        <v>331.71</v>
      </c>
      <c r="U20" s="14" t="e">
        <v>#DIV/0!</v>
      </c>
      <c r="V20" s="11"/>
      <c r="W20" s="12">
        <f>IFERROR(INDEX(données!$A$1:$D$56,MATCH($A20,données!$A$1:$A$56,0),MATCH(W$1,données!$A$1:$D$1)),0)</f>
        <v>331.71</v>
      </c>
      <c r="X20" s="13">
        <v>331.71</v>
      </c>
      <c r="Y20" s="14" t="e">
        <v>#DIV/0!</v>
      </c>
      <c r="Z20" s="11"/>
      <c r="AA20" s="12">
        <f>IFERROR(INDEX(données!$A$1:$D$56,MATCH($A20,données!$A$1:$A$56,0),MATCH(AA$1,données!$A$1:$D$1)),0)</f>
        <v>331.71</v>
      </c>
      <c r="AB20" s="13">
        <v>331.71</v>
      </c>
      <c r="AC20" s="14" t="e">
        <v>#DIV/0!</v>
      </c>
      <c r="AD20" s="11"/>
      <c r="AE20" s="12">
        <f>IFERROR(INDEX(données!$A$1:$D$56,MATCH($A20,données!$A$1:$A$56,0),MATCH(AE$1,données!$A$1:$D$1)),0)</f>
        <v>711.819062977165</v>
      </c>
      <c r="AF20" s="13">
        <v>711.819062977165</v>
      </c>
      <c r="AG20" s="17" t="e">
        <v>#DIV/0!</v>
      </c>
    </row>
    <row r="21" spans="1:33">
      <c r="A21" s="31" t="s">
        <v>14</v>
      </c>
      <c r="B21" s="11"/>
      <c r="C21" s="12">
        <f>IFERROR(INDEX(données!$A$1:$D$56,MATCH($A21,données!$A$1:$A$56,0),MATCH(C$1,données!$A$1:$D$1)),0)</f>
        <v>43408.619999999995</v>
      </c>
      <c r="D21" s="13">
        <v>43408.619999999995</v>
      </c>
      <c r="E21" s="14" t="e">
        <v>#DIV/0!</v>
      </c>
      <c r="F21" s="11"/>
      <c r="G21" s="12">
        <f>IFERROR(INDEX(données!$A$1:$D$56,MATCH($A21,données!$A$1:$A$56,0),MATCH(G$1,données!$A$1:$D$1)),0)</f>
        <v>43408.619999999995</v>
      </c>
      <c r="H21" s="13">
        <v>43408.619999999995</v>
      </c>
      <c r="I21" s="14" t="e">
        <v>#DIV/0!</v>
      </c>
      <c r="J21" s="11"/>
      <c r="K21" s="12">
        <f>IFERROR(INDEX(données!$A$1:$D$56,MATCH($A21,données!$A$1:$A$56,0),MATCH(K$1,données!$A$1:$D$1)),0)</f>
        <v>6095.85</v>
      </c>
      <c r="L21" s="13">
        <v>6095.85</v>
      </c>
      <c r="M21" s="14" t="e">
        <v>#DIV/0!</v>
      </c>
      <c r="N21" s="11"/>
      <c r="O21" s="12">
        <f>IFERROR(INDEX(données!$A$1:$D$56,MATCH($A21,données!$A$1:$A$56,0),MATCH(O$1,données!$A$1:$D$1)),0)</f>
        <v>6095.85</v>
      </c>
      <c r="P21" s="13">
        <v>6095.85</v>
      </c>
      <c r="Q21" s="14" t="e">
        <v>#DIV/0!</v>
      </c>
      <c r="R21" s="11"/>
      <c r="S21" s="12">
        <f>IFERROR(INDEX(données!$A$1:$D$56,MATCH($A21,données!$A$1:$A$56,0),MATCH(S$1,données!$A$1:$D$1)),0)</f>
        <v>6095.85</v>
      </c>
      <c r="T21" s="13">
        <v>6095.85</v>
      </c>
      <c r="U21" s="14" t="e">
        <v>#DIV/0!</v>
      </c>
      <c r="V21" s="11"/>
      <c r="W21" s="12">
        <f>IFERROR(INDEX(données!$A$1:$D$56,MATCH($A21,données!$A$1:$A$56,0),MATCH(W$1,données!$A$1:$D$1)),0)</f>
        <v>6095.85</v>
      </c>
      <c r="X21" s="13">
        <v>6095.85</v>
      </c>
      <c r="Y21" s="14" t="e">
        <v>#DIV/0!</v>
      </c>
      <c r="Z21" s="11"/>
      <c r="AA21" s="12">
        <f>IFERROR(INDEX(données!$A$1:$D$56,MATCH($A21,données!$A$1:$A$56,0),MATCH(AA$1,données!$A$1:$D$1)),0)</f>
        <v>6095.85</v>
      </c>
      <c r="AB21" s="13">
        <v>6095.85</v>
      </c>
      <c r="AC21" s="14" t="e">
        <v>#DIV/0!</v>
      </c>
      <c r="AD21" s="11"/>
      <c r="AE21" s="12">
        <f>IFERROR(INDEX(données!$A$1:$D$56,MATCH($A21,données!$A$1:$A$56,0),MATCH(AE$1,données!$A$1:$D$1)),0)</f>
        <v>20722.40852945103</v>
      </c>
      <c r="AF21" s="13">
        <v>20722.40852945103</v>
      </c>
      <c r="AG21" s="17" t="e">
        <v>#DIV/0!</v>
      </c>
    </row>
    <row r="22" spans="1:33">
      <c r="A22" s="31" t="s">
        <v>17</v>
      </c>
      <c r="B22" s="11"/>
      <c r="C22" s="12">
        <f>IFERROR(INDEX(données!$A$1:$D$56,MATCH($A22,données!$A$1:$A$56,0),MATCH(C$1,données!$A$1:$D$1)),0)</f>
        <v>50062.86</v>
      </c>
      <c r="D22" s="13">
        <v>50062.86</v>
      </c>
      <c r="E22" s="14" t="e">
        <v>#DIV/0!</v>
      </c>
      <c r="F22" s="11"/>
      <c r="G22" s="12">
        <f>IFERROR(INDEX(données!$A$1:$D$56,MATCH($A22,données!$A$1:$A$56,0),MATCH(G$1,données!$A$1:$D$1)),0)</f>
        <v>50062.86</v>
      </c>
      <c r="H22" s="13">
        <v>50062.86</v>
      </c>
      <c r="I22" s="14" t="e">
        <v>#DIV/0!</v>
      </c>
      <c r="J22" s="11"/>
      <c r="K22" s="12">
        <f>IFERROR(INDEX(données!$A$1:$D$56,MATCH($A22,données!$A$1:$A$56,0),MATCH(K$1,données!$A$1:$D$1)),0)</f>
        <v>6877.24</v>
      </c>
      <c r="L22" s="13">
        <v>6877.24</v>
      </c>
      <c r="M22" s="14" t="e">
        <v>#DIV/0!</v>
      </c>
      <c r="N22" s="11"/>
      <c r="O22" s="12">
        <f>IFERROR(INDEX(données!$A$1:$D$56,MATCH($A22,données!$A$1:$A$56,0),MATCH(O$1,données!$A$1:$D$1)),0)</f>
        <v>6877.24</v>
      </c>
      <c r="P22" s="13">
        <v>6877.24</v>
      </c>
      <c r="Q22" s="14" t="e">
        <v>#DIV/0!</v>
      </c>
      <c r="R22" s="11"/>
      <c r="S22" s="12">
        <f>IFERROR(INDEX(données!$A$1:$D$56,MATCH($A22,données!$A$1:$A$56,0),MATCH(S$1,données!$A$1:$D$1)),0)</f>
        <v>6877.24</v>
      </c>
      <c r="T22" s="13">
        <v>6877.24</v>
      </c>
      <c r="U22" s="14" t="e">
        <v>#DIV/0!</v>
      </c>
      <c r="V22" s="11"/>
      <c r="W22" s="12">
        <f>IFERROR(INDEX(données!$A$1:$D$56,MATCH($A22,données!$A$1:$A$56,0),MATCH(W$1,données!$A$1:$D$1)),0)</f>
        <v>6877.24</v>
      </c>
      <c r="X22" s="13">
        <v>6877.24</v>
      </c>
      <c r="Y22" s="14" t="e">
        <v>#DIV/0!</v>
      </c>
      <c r="Z22" s="11"/>
      <c r="AA22" s="12">
        <f>IFERROR(INDEX(données!$A$1:$D$56,MATCH($A22,données!$A$1:$A$56,0),MATCH(AA$1,données!$A$1:$D$1)),0)</f>
        <v>6877.24</v>
      </c>
      <c r="AB22" s="13">
        <v>6877.24</v>
      </c>
      <c r="AC22" s="14" t="e">
        <v>#DIV/0!</v>
      </c>
      <c r="AD22" s="11"/>
      <c r="AE22" s="12">
        <f>IFERROR(INDEX(données!$A$1:$D$56,MATCH($A22,données!$A$1:$A$56,0),MATCH(AE$1,données!$A$1:$D$1)),0)</f>
        <v>24048.589478996051</v>
      </c>
      <c r="AF22" s="13">
        <v>24048.589478996051</v>
      </c>
      <c r="AG22" s="17" t="e">
        <v>#DIV/0!</v>
      </c>
    </row>
    <row r="23" spans="1:33">
      <c r="A23" s="31" t="s">
        <v>16</v>
      </c>
      <c r="B23" s="11"/>
      <c r="C23" s="12">
        <f>IFERROR(INDEX(données!$A$1:$D$56,MATCH($A23,données!$A$1:$A$56,0),MATCH(C$1,données!$A$1:$D$1)),0)</f>
        <v>17783.099999999999</v>
      </c>
      <c r="D23" s="13">
        <v>17783.099999999999</v>
      </c>
      <c r="E23" s="14" t="e">
        <v>#DIV/0!</v>
      </c>
      <c r="F23" s="11"/>
      <c r="G23" s="12">
        <f>IFERROR(INDEX(données!$A$1:$D$56,MATCH($A23,données!$A$1:$A$56,0),MATCH(G$1,données!$A$1:$D$1)),0)</f>
        <v>17783.099999999999</v>
      </c>
      <c r="H23" s="13">
        <v>17783.099999999999</v>
      </c>
      <c r="I23" s="14" t="e">
        <v>#DIV/0!</v>
      </c>
      <c r="J23" s="11"/>
      <c r="K23" s="12">
        <f>IFERROR(INDEX(données!$A$1:$D$56,MATCH($A23,données!$A$1:$A$56,0),MATCH(K$1,données!$A$1:$D$1)),0)</f>
        <v>2426.9299999999998</v>
      </c>
      <c r="L23" s="13">
        <v>2426.9299999999998</v>
      </c>
      <c r="M23" s="14" t="e">
        <v>#DIV/0!</v>
      </c>
      <c r="N23" s="11"/>
      <c r="O23" s="12">
        <f>IFERROR(INDEX(données!$A$1:$D$56,MATCH($A23,données!$A$1:$A$56,0),MATCH(O$1,données!$A$1:$D$1)),0)</f>
        <v>2426.9299999999998</v>
      </c>
      <c r="P23" s="13">
        <v>2426.9299999999998</v>
      </c>
      <c r="Q23" s="14" t="e">
        <v>#DIV/0!</v>
      </c>
      <c r="R23" s="11"/>
      <c r="S23" s="12">
        <f>IFERROR(INDEX(données!$A$1:$D$56,MATCH($A23,données!$A$1:$A$56,0),MATCH(S$1,données!$A$1:$D$1)),0)</f>
        <v>2426.9299999999998</v>
      </c>
      <c r="T23" s="13">
        <v>2426.9299999999998</v>
      </c>
      <c r="U23" s="14" t="e">
        <v>#DIV/0!</v>
      </c>
      <c r="V23" s="11"/>
      <c r="W23" s="12">
        <f>IFERROR(INDEX(données!$A$1:$D$56,MATCH($A23,données!$A$1:$A$56,0),MATCH(W$1,données!$A$1:$D$1)),0)</f>
        <v>2426.9299999999998</v>
      </c>
      <c r="X23" s="13">
        <v>2426.9299999999998</v>
      </c>
      <c r="Y23" s="14" t="e">
        <v>#DIV/0!</v>
      </c>
      <c r="Z23" s="11"/>
      <c r="AA23" s="12">
        <f>IFERROR(INDEX(données!$A$1:$D$56,MATCH($A23,données!$A$1:$A$56,0),MATCH(AA$1,données!$A$1:$D$1)),0)</f>
        <v>2426.9299999999998</v>
      </c>
      <c r="AB23" s="13">
        <v>2426.9299999999998</v>
      </c>
      <c r="AC23" s="14" t="e">
        <v>#DIV/0!</v>
      </c>
      <c r="AD23" s="11"/>
      <c r="AE23" s="12">
        <f>IFERROR(INDEX(données!$A$1:$D$56,MATCH($A23,données!$A$1:$A$56,0),MATCH(AE$1,données!$A$1:$D$1)),0)</f>
        <v>8221.6534379146906</v>
      </c>
      <c r="AF23" s="13">
        <v>8221.6534379146906</v>
      </c>
      <c r="AG23" s="17" t="e">
        <v>#DIV/0!</v>
      </c>
    </row>
    <row r="24" spans="1:33">
      <c r="A24" s="31" t="s">
        <v>18</v>
      </c>
      <c r="B24" s="11"/>
      <c r="C24" s="12">
        <f>IFERROR(INDEX(données!$A$1:$D$56,MATCH($A24,données!$A$1:$A$56,0),MATCH(C$1,données!$A$1:$D$1)),0)</f>
        <v>21357.059999999998</v>
      </c>
      <c r="D24" s="13">
        <v>21357.059999999998</v>
      </c>
      <c r="E24" s="14" t="e">
        <v>#DIV/0!</v>
      </c>
      <c r="F24" s="11"/>
      <c r="G24" s="12">
        <f>IFERROR(INDEX(données!$A$1:$D$56,MATCH($A24,données!$A$1:$A$56,0),MATCH(G$1,données!$A$1:$D$1)),0)</f>
        <v>21357.059999999998</v>
      </c>
      <c r="H24" s="13">
        <v>21357.059999999998</v>
      </c>
      <c r="I24" s="14" t="e">
        <v>#DIV/0!</v>
      </c>
      <c r="J24" s="11"/>
      <c r="K24" s="12">
        <f>IFERROR(INDEX(données!$A$1:$D$56,MATCH($A24,données!$A$1:$A$56,0),MATCH(K$1,données!$A$1:$D$1)),0)</f>
        <v>3080.93</v>
      </c>
      <c r="L24" s="13">
        <v>3080.93</v>
      </c>
      <c r="M24" s="14" t="e">
        <v>#DIV/0!</v>
      </c>
      <c r="N24" s="11"/>
      <c r="O24" s="12">
        <f>IFERROR(INDEX(données!$A$1:$D$56,MATCH($A24,données!$A$1:$A$56,0),MATCH(O$1,données!$A$1:$D$1)),0)</f>
        <v>3080.93</v>
      </c>
      <c r="P24" s="13">
        <v>3080.93</v>
      </c>
      <c r="Q24" s="14" t="e">
        <v>#DIV/0!</v>
      </c>
      <c r="R24" s="11"/>
      <c r="S24" s="12">
        <f>IFERROR(INDEX(données!$A$1:$D$56,MATCH($A24,données!$A$1:$A$56,0),MATCH(S$1,données!$A$1:$D$1)),0)</f>
        <v>3080.93</v>
      </c>
      <c r="T24" s="13">
        <v>3080.93</v>
      </c>
      <c r="U24" s="14" t="e">
        <v>#DIV/0!</v>
      </c>
      <c r="V24" s="11"/>
      <c r="W24" s="12">
        <f>IFERROR(INDEX(données!$A$1:$D$56,MATCH($A24,données!$A$1:$A$56,0),MATCH(W$1,données!$A$1:$D$1)),0)</f>
        <v>3080.93</v>
      </c>
      <c r="X24" s="13">
        <v>3080.93</v>
      </c>
      <c r="Y24" s="14" t="e">
        <v>#DIV/0!</v>
      </c>
      <c r="Z24" s="11"/>
      <c r="AA24" s="12">
        <f>IFERROR(INDEX(données!$A$1:$D$56,MATCH($A24,données!$A$1:$A$56,0),MATCH(AA$1,données!$A$1:$D$1)),0)</f>
        <v>3080.93</v>
      </c>
      <c r="AB24" s="13">
        <v>3080.93</v>
      </c>
      <c r="AC24" s="14" t="e">
        <v>#DIV/0!</v>
      </c>
      <c r="AD24" s="11"/>
      <c r="AE24" s="12">
        <f>IFERROR(INDEX(données!$A$1:$D$56,MATCH($A24,données!$A$1:$A$56,0),MATCH(AE$1,données!$A$1:$D$1)),0)</f>
        <v>10758.65721211547</v>
      </c>
      <c r="AF24" s="13">
        <v>10758.65721211547</v>
      </c>
      <c r="AG24" s="17" t="e">
        <v>#DIV/0!</v>
      </c>
    </row>
    <row r="25" spans="1:33">
      <c r="A25" s="31" t="s">
        <v>19</v>
      </c>
      <c r="B25" s="11"/>
      <c r="C25" s="12">
        <f>IFERROR(INDEX(données!$A$1:$D$56,MATCH($A25,données!$A$1:$A$56,0),MATCH(C$1,données!$A$1:$D$1)),0)</f>
        <v>13060.14</v>
      </c>
      <c r="D25" s="13">
        <v>13060.14</v>
      </c>
      <c r="E25" s="14" t="e">
        <v>#DIV/0!</v>
      </c>
      <c r="F25" s="11"/>
      <c r="G25" s="12">
        <f>IFERROR(INDEX(données!$A$1:$D$56,MATCH($A25,données!$A$1:$A$56,0),MATCH(G$1,données!$A$1:$D$1)),0)</f>
        <v>13060.14</v>
      </c>
      <c r="H25" s="13">
        <v>13060.14</v>
      </c>
      <c r="I25" s="14" t="e">
        <v>#DIV/0!</v>
      </c>
      <c r="J25" s="11"/>
      <c r="K25" s="12">
        <f>IFERROR(INDEX(données!$A$1:$D$56,MATCH($A25,données!$A$1:$A$56,0),MATCH(K$1,données!$A$1:$D$1)),0)</f>
        <v>2097.11</v>
      </c>
      <c r="L25" s="13">
        <v>2097.11</v>
      </c>
      <c r="M25" s="14" t="e">
        <v>#DIV/0!</v>
      </c>
      <c r="N25" s="11"/>
      <c r="O25" s="12">
        <f>IFERROR(INDEX(données!$A$1:$D$56,MATCH($A25,données!$A$1:$A$56,0),MATCH(O$1,données!$A$1:$D$1)),0)</f>
        <v>2097.11</v>
      </c>
      <c r="P25" s="13">
        <v>2097.11</v>
      </c>
      <c r="Q25" s="14" t="e">
        <v>#DIV/0!</v>
      </c>
      <c r="R25" s="11"/>
      <c r="S25" s="12">
        <f>IFERROR(INDEX(données!$A$1:$D$56,MATCH($A25,données!$A$1:$A$56,0),MATCH(S$1,données!$A$1:$D$1)),0)</f>
        <v>2097.11</v>
      </c>
      <c r="T25" s="13">
        <v>2097.11</v>
      </c>
      <c r="U25" s="14" t="e">
        <v>#DIV/0!</v>
      </c>
      <c r="V25" s="11"/>
      <c r="W25" s="12">
        <f>IFERROR(INDEX(données!$A$1:$D$56,MATCH($A25,données!$A$1:$A$56,0),MATCH(W$1,données!$A$1:$D$1)),0)</f>
        <v>2097.11</v>
      </c>
      <c r="X25" s="13">
        <v>2097.11</v>
      </c>
      <c r="Y25" s="14" t="e">
        <v>#DIV/0!</v>
      </c>
      <c r="Z25" s="11"/>
      <c r="AA25" s="12">
        <f>IFERROR(INDEX(données!$A$1:$D$56,MATCH($A25,données!$A$1:$A$56,0),MATCH(AA$1,données!$A$1:$D$1)),0)</f>
        <v>2097.11</v>
      </c>
      <c r="AB25" s="13">
        <v>2097.11</v>
      </c>
      <c r="AC25" s="14" t="e">
        <v>#DIV/0!</v>
      </c>
      <c r="AD25" s="11"/>
      <c r="AE25" s="12">
        <f>IFERROR(INDEX(données!$A$1:$D$56,MATCH($A25,données!$A$1:$A$56,0),MATCH(AE$1,données!$A$1:$D$1)),0)</f>
        <v>6779.3492087006289</v>
      </c>
      <c r="AF25" s="13">
        <v>6779.3492087006289</v>
      </c>
      <c r="AG25" s="17" t="e">
        <v>#DIV/0!</v>
      </c>
    </row>
    <row r="26" spans="1:33">
      <c r="A26" s="31" t="s">
        <v>20</v>
      </c>
      <c r="B26" s="11"/>
      <c r="C26" s="12">
        <f>IFERROR(INDEX(données!$A$1:$D$56,MATCH($A26,données!$A$1:$A$56,0),MATCH(C$1,données!$A$1:$D$1)),0)</f>
        <v>11116.3</v>
      </c>
      <c r="D26" s="13">
        <v>11116.3</v>
      </c>
      <c r="E26" s="14" t="e">
        <v>#DIV/0!</v>
      </c>
      <c r="F26" s="11"/>
      <c r="G26" s="12">
        <f>IFERROR(INDEX(données!$A$1:$D$56,MATCH($A26,données!$A$1:$A$56,0),MATCH(G$1,données!$A$1:$D$1)),0)</f>
        <v>11116.3</v>
      </c>
      <c r="H26" s="13">
        <v>11116.3</v>
      </c>
      <c r="I26" s="14" t="e">
        <v>#DIV/0!</v>
      </c>
      <c r="J26" s="11"/>
      <c r="K26" s="12">
        <f>IFERROR(INDEX(données!$A$1:$D$56,MATCH($A26,données!$A$1:$A$56,0),MATCH(K$1,données!$A$1:$D$1)),0)</f>
        <v>1752.07</v>
      </c>
      <c r="L26" s="13">
        <v>1752.07</v>
      </c>
      <c r="M26" s="14" t="e">
        <v>#DIV/0!</v>
      </c>
      <c r="N26" s="11"/>
      <c r="O26" s="12">
        <f>IFERROR(INDEX(données!$A$1:$D$56,MATCH($A26,données!$A$1:$A$56,0),MATCH(O$1,données!$A$1:$D$1)),0)</f>
        <v>1752.07</v>
      </c>
      <c r="P26" s="13">
        <v>1752.07</v>
      </c>
      <c r="Q26" s="14" t="e">
        <v>#DIV/0!</v>
      </c>
      <c r="R26" s="11"/>
      <c r="S26" s="12">
        <f>IFERROR(INDEX(données!$A$1:$D$56,MATCH($A26,données!$A$1:$A$56,0),MATCH(S$1,données!$A$1:$D$1)),0)</f>
        <v>1752.07</v>
      </c>
      <c r="T26" s="13">
        <v>1752.07</v>
      </c>
      <c r="U26" s="14" t="e">
        <v>#DIV/0!</v>
      </c>
      <c r="V26" s="11"/>
      <c r="W26" s="12">
        <f>IFERROR(INDEX(données!$A$1:$D$56,MATCH($A26,données!$A$1:$A$56,0),MATCH(W$1,données!$A$1:$D$1)),0)</f>
        <v>1752.07</v>
      </c>
      <c r="X26" s="13">
        <v>1752.07</v>
      </c>
      <c r="Y26" s="14" t="e">
        <v>#DIV/0!</v>
      </c>
      <c r="Z26" s="11"/>
      <c r="AA26" s="12">
        <f>IFERROR(INDEX(données!$A$1:$D$56,MATCH($A26,données!$A$1:$A$56,0),MATCH(AA$1,données!$A$1:$D$1)),0)</f>
        <v>1752.07</v>
      </c>
      <c r="AB26" s="13">
        <v>1752.07</v>
      </c>
      <c r="AC26" s="14" t="e">
        <v>#DIV/0!</v>
      </c>
      <c r="AD26" s="11"/>
      <c r="AE26" s="12">
        <f>IFERROR(INDEX(données!$A$1:$D$56,MATCH($A26,données!$A$1:$A$56,0),MATCH(AE$1,données!$A$1:$D$1)),0)</f>
        <v>5382.4012018957401</v>
      </c>
      <c r="AF26" s="13">
        <v>5382.4012018957401</v>
      </c>
      <c r="AG26" s="17" t="e">
        <v>#DIV/0!</v>
      </c>
    </row>
    <row r="27" spans="1:33">
      <c r="A27" s="31" t="s">
        <v>21</v>
      </c>
      <c r="B27" s="11"/>
      <c r="C27" s="12">
        <f>IFERROR(INDEX(données!$A$1:$D$56,MATCH($A27,données!$A$1:$A$56,0),MATCH(C$1,données!$A$1:$D$1)),0)</f>
        <v>28096.61</v>
      </c>
      <c r="D27" s="13">
        <v>28096.61</v>
      </c>
      <c r="E27" s="14" t="e">
        <v>#DIV/0!</v>
      </c>
      <c r="F27" s="11"/>
      <c r="G27" s="12">
        <f>IFERROR(INDEX(données!$A$1:$D$56,MATCH($A27,données!$A$1:$A$56,0),MATCH(G$1,données!$A$1:$D$1)),0)</f>
        <v>28096.61</v>
      </c>
      <c r="H27" s="13">
        <v>28096.61</v>
      </c>
      <c r="I27" s="14" t="e">
        <v>#DIV/0!</v>
      </c>
      <c r="J27" s="11"/>
      <c r="K27" s="12">
        <f>IFERROR(INDEX(données!$A$1:$D$56,MATCH($A27,données!$A$1:$A$56,0),MATCH(K$1,données!$A$1:$D$1)),0)</f>
        <v>3941.53</v>
      </c>
      <c r="L27" s="13">
        <v>3941.53</v>
      </c>
      <c r="M27" s="14" t="e">
        <v>#DIV/0!</v>
      </c>
      <c r="N27" s="11"/>
      <c r="O27" s="12">
        <f>IFERROR(INDEX(données!$A$1:$D$56,MATCH($A27,données!$A$1:$A$56,0),MATCH(O$1,données!$A$1:$D$1)),0)</f>
        <v>3941.53</v>
      </c>
      <c r="P27" s="13">
        <v>3941.53</v>
      </c>
      <c r="Q27" s="14" t="e">
        <v>#DIV/0!</v>
      </c>
      <c r="R27" s="11"/>
      <c r="S27" s="12">
        <f>IFERROR(INDEX(données!$A$1:$D$56,MATCH($A27,données!$A$1:$A$56,0),MATCH(S$1,données!$A$1:$D$1)),0)</f>
        <v>3941.53</v>
      </c>
      <c r="T27" s="13">
        <v>3941.53</v>
      </c>
      <c r="U27" s="14" t="e">
        <v>#DIV/0!</v>
      </c>
      <c r="V27" s="11"/>
      <c r="W27" s="12">
        <f>IFERROR(INDEX(données!$A$1:$D$56,MATCH($A27,données!$A$1:$A$56,0),MATCH(W$1,données!$A$1:$D$1)),0)</f>
        <v>3941.53</v>
      </c>
      <c r="X27" s="13">
        <v>3941.53</v>
      </c>
      <c r="Y27" s="14" t="e">
        <v>#DIV/0!</v>
      </c>
      <c r="Z27" s="11"/>
      <c r="AA27" s="12">
        <f>IFERROR(INDEX(données!$A$1:$D$56,MATCH($A27,données!$A$1:$A$56,0),MATCH(AA$1,données!$A$1:$D$1)),0)</f>
        <v>3941.53</v>
      </c>
      <c r="AB27" s="13">
        <v>3941.53</v>
      </c>
      <c r="AC27" s="14" t="e">
        <v>#DIV/0!</v>
      </c>
      <c r="AD27" s="11"/>
      <c r="AE27" s="12">
        <f>IFERROR(INDEX(données!$A$1:$D$56,MATCH($A27,données!$A$1:$A$56,0),MATCH(AE$1,données!$A$1:$D$1)),0)</f>
        <v>13861.046009478669</v>
      </c>
      <c r="AF27" s="13">
        <v>13861.046009478669</v>
      </c>
      <c r="AG27" s="17" t="e">
        <v>#DIV/0!</v>
      </c>
    </row>
    <row r="28" spans="1:33" ht="18.75">
      <c r="A28" s="29" t="s">
        <v>62</v>
      </c>
      <c r="B28" s="21">
        <v>0</v>
      </c>
      <c r="C28" s="19">
        <f>C29+C50+C63</f>
        <v>166388.88999999998</v>
      </c>
      <c r="D28" s="13">
        <v>143118.31</v>
      </c>
      <c r="E28" s="14" t="e">
        <v>#DIV/0!</v>
      </c>
      <c r="F28" s="21">
        <v>0</v>
      </c>
      <c r="G28" s="19">
        <f>G29+G50+G63</f>
        <v>166388.88999999998</v>
      </c>
      <c r="H28" s="13">
        <v>0</v>
      </c>
      <c r="I28" s="14" t="e">
        <v>#DIV/0!</v>
      </c>
      <c r="J28" s="21">
        <v>0</v>
      </c>
      <c r="K28" s="19">
        <f>K29+K50+K63</f>
        <v>26182.609999999997</v>
      </c>
      <c r="L28" s="13">
        <v>22221.100000000002</v>
      </c>
      <c r="M28" s="14" t="e">
        <v>#DIV/0!</v>
      </c>
      <c r="N28" s="21">
        <v>0</v>
      </c>
      <c r="O28" s="19">
        <f>O29+O50+O63</f>
        <v>26182.609999999997</v>
      </c>
      <c r="P28" s="13">
        <v>22221.100000000002</v>
      </c>
      <c r="Q28" s="14" t="e">
        <v>#DIV/0!</v>
      </c>
      <c r="R28" s="21">
        <v>0</v>
      </c>
      <c r="S28" s="19">
        <f>S29+S50+S63</f>
        <v>26182.609999999997</v>
      </c>
      <c r="T28" s="13">
        <v>22221.100000000002</v>
      </c>
      <c r="U28" s="14" t="e">
        <v>#DIV/0!</v>
      </c>
      <c r="V28" s="21">
        <v>0</v>
      </c>
      <c r="W28" s="19">
        <f>W29+W50+W63</f>
        <v>26182.609999999997</v>
      </c>
      <c r="X28" s="13">
        <v>22221.100000000002</v>
      </c>
      <c r="Y28" s="14" t="e">
        <v>#DIV/0!</v>
      </c>
      <c r="Z28" s="21">
        <v>0</v>
      </c>
      <c r="AA28" s="19">
        <f>AA29+AA50+AA63</f>
        <v>26182.609999999997</v>
      </c>
      <c r="AB28" s="13">
        <v>22221.100000000002</v>
      </c>
      <c r="AC28" s="14" t="e">
        <v>#DIV/0!</v>
      </c>
      <c r="AD28" s="21">
        <v>0</v>
      </c>
      <c r="AE28" s="19">
        <f>AE29+AE50+AE63</f>
        <v>182067.8273632706</v>
      </c>
      <c r="AF28" s="13">
        <v>167323.56239982304</v>
      </c>
      <c r="AG28" s="17" t="e">
        <v>#DIV/0!</v>
      </c>
    </row>
    <row r="29" spans="1:33">
      <c r="A29" s="30" t="s">
        <v>63</v>
      </c>
      <c r="B29" s="22">
        <v>0</v>
      </c>
      <c r="C29" s="20">
        <f>C30+C36+C40+C47</f>
        <v>98619.079999999987</v>
      </c>
      <c r="D29" s="13">
        <v>75348.5</v>
      </c>
      <c r="E29" s="14" t="e">
        <v>#DIV/0!</v>
      </c>
      <c r="F29" s="22">
        <v>0</v>
      </c>
      <c r="G29" s="20">
        <f>G30+G36+G40+G47</f>
        <v>98619.079999999987</v>
      </c>
      <c r="H29" s="13">
        <v>106046.86000000002</v>
      </c>
      <c r="I29" s="14" t="e">
        <v>#DIV/0!</v>
      </c>
      <c r="J29" s="22">
        <v>0</v>
      </c>
      <c r="K29" s="20">
        <f>K30+K36+K40+K47</f>
        <v>15865.66</v>
      </c>
      <c r="L29" s="13">
        <v>11904.150000000001</v>
      </c>
      <c r="M29" s="14" t="e">
        <v>#DIV/0!</v>
      </c>
      <c r="N29" s="22">
        <v>0</v>
      </c>
      <c r="O29" s="20">
        <f>O30+O36+O40+O47</f>
        <v>15865.66</v>
      </c>
      <c r="P29" s="13">
        <v>11904.150000000001</v>
      </c>
      <c r="Q29" s="14" t="e">
        <v>#DIV/0!</v>
      </c>
      <c r="R29" s="22">
        <v>0</v>
      </c>
      <c r="S29" s="20">
        <f>S30+S36+S40+S47</f>
        <v>15865.66</v>
      </c>
      <c r="T29" s="13">
        <v>11904.150000000001</v>
      </c>
      <c r="U29" s="14" t="e">
        <v>#DIV/0!</v>
      </c>
      <c r="V29" s="22">
        <v>0</v>
      </c>
      <c r="W29" s="20">
        <f>W30+W36+W40+W47</f>
        <v>15865.66</v>
      </c>
      <c r="X29" s="13">
        <v>11904.150000000001</v>
      </c>
      <c r="Y29" s="14" t="e">
        <v>#DIV/0!</v>
      </c>
      <c r="Z29" s="22">
        <v>0</v>
      </c>
      <c r="AA29" s="20">
        <f>AA30+AA36+AA40+AA47</f>
        <v>15865.66</v>
      </c>
      <c r="AB29" s="13">
        <v>11904.150000000001</v>
      </c>
      <c r="AC29" s="14" t="e">
        <v>#DIV/0!</v>
      </c>
      <c r="AD29" s="22">
        <v>0</v>
      </c>
      <c r="AE29" s="20">
        <f>AE30+AE36+AE40+AE47</f>
        <v>94196.889188552901</v>
      </c>
      <c r="AF29" s="13">
        <v>79452.624225105348</v>
      </c>
      <c r="AG29" s="17" t="e">
        <v>#DIV/0!</v>
      </c>
    </row>
    <row r="30" spans="1:33">
      <c r="A30" s="31" t="s">
        <v>64</v>
      </c>
      <c r="B30" s="11">
        <v>0</v>
      </c>
      <c r="C30" s="12">
        <f>SUM(C31:C35)</f>
        <v>23270.579999999998</v>
      </c>
      <c r="D30" s="13">
        <v>0</v>
      </c>
      <c r="E30" s="14" t="e">
        <v>#DIV/0!</v>
      </c>
      <c r="F30" s="11">
        <v>0</v>
      </c>
      <c r="G30" s="12">
        <f>SUM(G31:G35)</f>
        <v>23270.579999999998</v>
      </c>
      <c r="H30" s="13">
        <v>51611.6</v>
      </c>
      <c r="I30" s="14" t="e">
        <v>#DIV/0!</v>
      </c>
      <c r="J30" s="11">
        <v>0</v>
      </c>
      <c r="K30" s="12">
        <f>SUM(K31:K35)</f>
        <v>3961.51</v>
      </c>
      <c r="L30" s="13">
        <v>0</v>
      </c>
      <c r="M30" s="14" t="e">
        <v>#DIV/0!</v>
      </c>
      <c r="N30" s="11">
        <v>0</v>
      </c>
      <c r="O30" s="12">
        <f>SUM(O31:O35)</f>
        <v>3961.51</v>
      </c>
      <c r="P30" s="13">
        <v>0</v>
      </c>
      <c r="Q30" s="14" t="e">
        <v>#DIV/0!</v>
      </c>
      <c r="R30" s="11">
        <v>0</v>
      </c>
      <c r="S30" s="12">
        <f>SUM(S31:S35)</f>
        <v>3961.51</v>
      </c>
      <c r="T30" s="13">
        <v>0</v>
      </c>
      <c r="U30" s="14" t="e">
        <v>#DIV/0!</v>
      </c>
      <c r="V30" s="11">
        <v>0</v>
      </c>
      <c r="W30" s="12">
        <f>SUM(W31:W35)</f>
        <v>3961.51</v>
      </c>
      <c r="X30" s="13">
        <v>0</v>
      </c>
      <c r="Y30" s="14" t="e">
        <v>#DIV/0!</v>
      </c>
      <c r="Z30" s="11">
        <v>0</v>
      </c>
      <c r="AA30" s="12">
        <f>SUM(AA31:AA35)</f>
        <v>3961.51</v>
      </c>
      <c r="AB30" s="13">
        <v>0</v>
      </c>
      <c r="AC30" s="14" t="e">
        <v>#DIV/0!</v>
      </c>
      <c r="AD30" s="11">
        <v>0</v>
      </c>
      <c r="AE30" s="12">
        <f>SUM(AE31:AE35)</f>
        <v>14744.264963447547</v>
      </c>
      <c r="AF30" s="13">
        <v>0</v>
      </c>
      <c r="AG30" s="17" t="e">
        <v>#DIV/0!</v>
      </c>
    </row>
    <row r="31" spans="1:33">
      <c r="A31" s="31" t="s">
        <v>22</v>
      </c>
      <c r="B31" s="11"/>
      <c r="C31" s="12">
        <f>IFERROR(INDEX(données!$A$1:$D$56,MATCH($A31,données!$A$1:$A$56,0),MATCH(C$1,données!$A$1:$D$1)),0)</f>
        <v>7063.73</v>
      </c>
      <c r="D31" s="13">
        <v>7063.73</v>
      </c>
      <c r="E31" s="14" t="e">
        <v>#DIV/0!</v>
      </c>
      <c r="F31" s="11"/>
      <c r="G31" s="12">
        <f>IFERROR(INDEX(données!$A$1:$D$56,MATCH($A31,données!$A$1:$A$56,0),MATCH(G$1,données!$A$1:$D$1)),0)</f>
        <v>7063.73</v>
      </c>
      <c r="H31" s="13">
        <v>7063.73</v>
      </c>
      <c r="I31" s="14" t="e">
        <v>#DIV/0!</v>
      </c>
      <c r="J31" s="11"/>
      <c r="K31" s="12">
        <f>IFERROR(INDEX(données!$A$1:$D$56,MATCH($A31,données!$A$1:$A$56,0),MATCH(K$1,données!$A$1:$D$1)),0)</f>
        <v>1219.07</v>
      </c>
      <c r="L31" s="13">
        <v>1219.07</v>
      </c>
      <c r="M31" s="14" t="e">
        <v>#DIV/0!</v>
      </c>
      <c r="N31" s="11"/>
      <c r="O31" s="12">
        <f>IFERROR(INDEX(données!$A$1:$D$56,MATCH($A31,données!$A$1:$A$56,0),MATCH(O$1,données!$A$1:$D$1)),0)</f>
        <v>1219.07</v>
      </c>
      <c r="P31" s="13">
        <v>1219.07</v>
      </c>
      <c r="Q31" s="14" t="e">
        <v>#DIV/0!</v>
      </c>
      <c r="R31" s="11"/>
      <c r="S31" s="12">
        <f>IFERROR(INDEX(données!$A$1:$D$56,MATCH($A31,données!$A$1:$A$56,0),MATCH(S$1,données!$A$1:$D$1)),0)</f>
        <v>1219.07</v>
      </c>
      <c r="T31" s="13">
        <v>1219.07</v>
      </c>
      <c r="U31" s="14" t="e">
        <v>#DIV/0!</v>
      </c>
      <c r="V31" s="11"/>
      <c r="W31" s="12">
        <f>IFERROR(INDEX(données!$A$1:$D$56,MATCH($A31,données!$A$1:$A$56,0),MATCH(W$1,données!$A$1:$D$1)),0)</f>
        <v>1219.07</v>
      </c>
      <c r="X31" s="13">
        <v>1219.07</v>
      </c>
      <c r="Y31" s="14" t="e">
        <v>#DIV/0!</v>
      </c>
      <c r="Z31" s="11"/>
      <c r="AA31" s="12">
        <f>IFERROR(INDEX(données!$A$1:$D$56,MATCH($A31,données!$A$1:$A$56,0),MATCH(AA$1,données!$A$1:$D$1)),0)</f>
        <v>1219.07</v>
      </c>
      <c r="AB31" s="13">
        <v>1219.07</v>
      </c>
      <c r="AC31" s="14" t="e">
        <v>#DIV/0!</v>
      </c>
      <c r="AD31" s="11"/>
      <c r="AE31" s="12">
        <f>IFERROR(INDEX(données!$A$1:$D$56,MATCH($A31,données!$A$1:$A$56,0),MATCH(AE$1,données!$A$1:$D$1)),0)</f>
        <v>4777.1572573484837</v>
      </c>
      <c r="AF31" s="13">
        <v>4777.1572573484837</v>
      </c>
      <c r="AG31" s="17" t="e">
        <v>#DIV/0!</v>
      </c>
    </row>
    <row r="32" spans="1:33">
      <c r="A32" s="31" t="s">
        <v>23</v>
      </c>
      <c r="B32" s="11"/>
      <c r="C32" s="12">
        <f>IFERROR(INDEX(données!$A$1:$D$56,MATCH($A32,données!$A$1:$A$56,0),MATCH(C$1,données!$A$1:$D$1)),0)</f>
        <v>6946.6500000000005</v>
      </c>
      <c r="D32" s="13">
        <v>6946.6500000000005</v>
      </c>
      <c r="E32" s="14" t="e">
        <v>#DIV/0!</v>
      </c>
      <c r="F32" s="11"/>
      <c r="G32" s="12">
        <f>IFERROR(INDEX(données!$A$1:$D$56,MATCH($A32,données!$A$1:$A$56,0),MATCH(G$1,données!$A$1:$D$1)),0)</f>
        <v>6946.6500000000005</v>
      </c>
      <c r="H32" s="13">
        <v>6946.6500000000005</v>
      </c>
      <c r="I32" s="14" t="e">
        <v>#DIV/0!</v>
      </c>
      <c r="J32" s="11"/>
      <c r="K32" s="12">
        <f>IFERROR(INDEX(données!$A$1:$D$56,MATCH($A32,données!$A$1:$A$56,0),MATCH(K$1,données!$A$1:$D$1)),0)</f>
        <v>1065.06</v>
      </c>
      <c r="L32" s="13">
        <v>1065.06</v>
      </c>
      <c r="M32" s="14" t="e">
        <v>#DIV/0!</v>
      </c>
      <c r="N32" s="11"/>
      <c r="O32" s="12">
        <f>IFERROR(INDEX(données!$A$1:$D$56,MATCH($A32,données!$A$1:$A$56,0),MATCH(O$1,données!$A$1:$D$1)),0)</f>
        <v>1065.06</v>
      </c>
      <c r="P32" s="13">
        <v>1065.06</v>
      </c>
      <c r="Q32" s="14" t="e">
        <v>#DIV/0!</v>
      </c>
      <c r="R32" s="11"/>
      <c r="S32" s="12">
        <f>IFERROR(INDEX(données!$A$1:$D$56,MATCH($A32,données!$A$1:$A$56,0),MATCH(S$1,données!$A$1:$D$1)),0)</f>
        <v>1065.06</v>
      </c>
      <c r="T32" s="13">
        <v>1065.06</v>
      </c>
      <c r="U32" s="14" t="e">
        <v>#DIV/0!</v>
      </c>
      <c r="V32" s="11"/>
      <c r="W32" s="12">
        <f>IFERROR(INDEX(données!$A$1:$D$56,MATCH($A32,données!$A$1:$A$56,0),MATCH(W$1,données!$A$1:$D$1)),0)</f>
        <v>1065.06</v>
      </c>
      <c r="X32" s="13">
        <v>1065.06</v>
      </c>
      <c r="Y32" s="14" t="e">
        <v>#DIV/0!</v>
      </c>
      <c r="Z32" s="11"/>
      <c r="AA32" s="12">
        <f>IFERROR(INDEX(données!$A$1:$D$56,MATCH($A32,données!$A$1:$A$56,0),MATCH(AA$1,données!$A$1:$D$1)),0)</f>
        <v>1065.06</v>
      </c>
      <c r="AB32" s="13">
        <v>1065.06</v>
      </c>
      <c r="AC32" s="14" t="e">
        <v>#DIV/0!</v>
      </c>
      <c r="AD32" s="11"/>
      <c r="AE32" s="12">
        <f>IFERROR(INDEX(données!$A$1:$D$56,MATCH($A32,données!$A$1:$A$56,0),MATCH(AE$1,données!$A$1:$D$1)),0)</f>
        <v>4396.3353205897902</v>
      </c>
      <c r="AF32" s="13">
        <v>4396.3353205897902</v>
      </c>
      <c r="AG32" s="17" t="e">
        <v>#DIV/0!</v>
      </c>
    </row>
    <row r="33" spans="1:33">
      <c r="A33" s="31" t="s">
        <v>24</v>
      </c>
      <c r="B33" s="11"/>
      <c r="C33" s="12">
        <f>IFERROR(INDEX(données!$A$1:$D$56,MATCH($A33,données!$A$1:$A$56,0),MATCH(C$1,données!$A$1:$D$1)),0)</f>
        <v>3889.8999999999996</v>
      </c>
      <c r="D33" s="13">
        <v>3889.8999999999996</v>
      </c>
      <c r="E33" s="14" t="e">
        <v>#DIV/0!</v>
      </c>
      <c r="F33" s="11"/>
      <c r="G33" s="12">
        <f>IFERROR(INDEX(données!$A$1:$D$56,MATCH($A33,données!$A$1:$A$56,0),MATCH(G$1,données!$A$1:$D$1)),0)</f>
        <v>3889.8999999999996</v>
      </c>
      <c r="H33" s="13">
        <v>3889.8999999999996</v>
      </c>
      <c r="I33" s="14" t="e">
        <v>#DIV/0!</v>
      </c>
      <c r="J33" s="11"/>
      <c r="K33" s="12">
        <f>IFERROR(INDEX(données!$A$1:$D$56,MATCH($A33,données!$A$1:$A$56,0),MATCH(K$1,données!$A$1:$D$1)),0)</f>
        <v>604.47</v>
      </c>
      <c r="L33" s="13">
        <v>604.47</v>
      </c>
      <c r="M33" s="14" t="e">
        <v>#DIV/0!</v>
      </c>
      <c r="N33" s="11"/>
      <c r="O33" s="12">
        <f>IFERROR(INDEX(données!$A$1:$D$56,MATCH($A33,données!$A$1:$A$56,0),MATCH(O$1,données!$A$1:$D$1)),0)</f>
        <v>604.47</v>
      </c>
      <c r="P33" s="13">
        <v>604.47</v>
      </c>
      <c r="Q33" s="14" t="e">
        <v>#DIV/0!</v>
      </c>
      <c r="R33" s="11"/>
      <c r="S33" s="12">
        <f>IFERROR(INDEX(données!$A$1:$D$56,MATCH($A33,données!$A$1:$A$56,0),MATCH(S$1,données!$A$1:$D$1)),0)</f>
        <v>604.47</v>
      </c>
      <c r="T33" s="13">
        <v>604.47</v>
      </c>
      <c r="U33" s="14" t="e">
        <v>#DIV/0!</v>
      </c>
      <c r="V33" s="11"/>
      <c r="W33" s="12">
        <f>IFERROR(INDEX(données!$A$1:$D$56,MATCH($A33,données!$A$1:$A$56,0),MATCH(W$1,données!$A$1:$D$1)),0)</f>
        <v>604.47</v>
      </c>
      <c r="X33" s="13">
        <v>604.47</v>
      </c>
      <c r="Y33" s="14" t="e">
        <v>#DIV/0!</v>
      </c>
      <c r="Z33" s="11"/>
      <c r="AA33" s="12">
        <f>IFERROR(INDEX(données!$A$1:$D$56,MATCH($A33,données!$A$1:$A$56,0),MATCH(AA$1,données!$A$1:$D$1)),0)</f>
        <v>604.47</v>
      </c>
      <c r="AB33" s="13">
        <v>604.47</v>
      </c>
      <c r="AC33" s="14" t="e">
        <v>#DIV/0!</v>
      </c>
      <c r="AD33" s="11"/>
      <c r="AE33" s="12">
        <f>IFERROR(INDEX(données!$A$1:$D$56,MATCH($A33,données!$A$1:$A$56,0),MATCH(AE$1,données!$A$1:$D$1)),0)</f>
        <v>1902.0940133333324</v>
      </c>
      <c r="AF33" s="13">
        <v>1902.0940133333324</v>
      </c>
      <c r="AG33" s="17" t="e">
        <v>#DIV/0!</v>
      </c>
    </row>
    <row r="34" spans="1:33">
      <c r="A34" s="31" t="s">
        <v>25</v>
      </c>
      <c r="B34" s="11"/>
      <c r="C34" s="12">
        <f>IFERROR(INDEX(données!$A$1:$D$56,MATCH($A34,données!$A$1:$A$56,0),MATCH(C$1,données!$A$1:$D$1)),0)</f>
        <v>4135.5</v>
      </c>
      <c r="D34" s="13">
        <v>4135.5</v>
      </c>
      <c r="E34" s="14" t="e">
        <v>#DIV/0!</v>
      </c>
      <c r="F34" s="11"/>
      <c r="G34" s="12">
        <f>IFERROR(INDEX(données!$A$1:$D$56,MATCH($A34,données!$A$1:$A$56,0),MATCH(G$1,données!$A$1:$D$1)),0)</f>
        <v>4135.5</v>
      </c>
      <c r="H34" s="13">
        <v>4135.5</v>
      </c>
      <c r="I34" s="14" t="e">
        <v>#DIV/0!</v>
      </c>
      <c r="J34" s="11"/>
      <c r="K34" s="12">
        <f>IFERROR(INDEX(données!$A$1:$D$56,MATCH($A34,données!$A$1:$A$56,0),MATCH(K$1,données!$A$1:$D$1)),0)</f>
        <v>888.7</v>
      </c>
      <c r="L34" s="13">
        <v>888.7</v>
      </c>
      <c r="M34" s="14" t="e">
        <v>#DIV/0!</v>
      </c>
      <c r="N34" s="11"/>
      <c r="O34" s="12">
        <f>IFERROR(INDEX(données!$A$1:$D$56,MATCH($A34,données!$A$1:$A$56,0),MATCH(O$1,données!$A$1:$D$1)),0)</f>
        <v>888.7</v>
      </c>
      <c r="P34" s="13">
        <v>888.7</v>
      </c>
      <c r="Q34" s="14" t="e">
        <v>#DIV/0!</v>
      </c>
      <c r="R34" s="11"/>
      <c r="S34" s="12">
        <f>IFERROR(INDEX(données!$A$1:$D$56,MATCH($A34,données!$A$1:$A$56,0),MATCH(S$1,données!$A$1:$D$1)),0)</f>
        <v>888.7</v>
      </c>
      <c r="T34" s="13">
        <v>888.7</v>
      </c>
      <c r="U34" s="14" t="e">
        <v>#DIV/0!</v>
      </c>
      <c r="V34" s="11"/>
      <c r="W34" s="12">
        <f>IFERROR(INDEX(données!$A$1:$D$56,MATCH($A34,données!$A$1:$A$56,0),MATCH(W$1,données!$A$1:$D$1)),0)</f>
        <v>888.7</v>
      </c>
      <c r="X34" s="13">
        <v>888.7</v>
      </c>
      <c r="Y34" s="14" t="e">
        <v>#DIV/0!</v>
      </c>
      <c r="Z34" s="11"/>
      <c r="AA34" s="12">
        <f>IFERROR(INDEX(données!$A$1:$D$56,MATCH($A34,données!$A$1:$A$56,0),MATCH(AA$1,données!$A$1:$D$1)),0)</f>
        <v>888.7</v>
      </c>
      <c r="AB34" s="13">
        <v>888.7</v>
      </c>
      <c r="AC34" s="14" t="e">
        <v>#DIV/0!</v>
      </c>
      <c r="AD34" s="11"/>
      <c r="AE34" s="12">
        <f>IFERROR(INDEX(données!$A$1:$D$56,MATCH($A34,données!$A$1:$A$56,0),MATCH(AE$1,données!$A$1:$D$1)),0)</f>
        <v>3084.7649849999998</v>
      </c>
      <c r="AF34" s="13">
        <v>3084.7649849999998</v>
      </c>
      <c r="AG34" s="17" t="e">
        <v>#DIV/0!</v>
      </c>
    </row>
    <row r="35" spans="1:33">
      <c r="A35" s="31" t="s">
        <v>26</v>
      </c>
      <c r="B35" s="11"/>
      <c r="C35" s="12">
        <f>IFERROR(INDEX(données!$A$1:$D$56,MATCH($A35,données!$A$1:$A$56,0),MATCH(C$1,données!$A$1:$D$1)),0)</f>
        <v>1234.8</v>
      </c>
      <c r="D35" s="13">
        <v>1234.8</v>
      </c>
      <c r="E35" s="14" t="e">
        <v>#DIV/0!</v>
      </c>
      <c r="F35" s="11"/>
      <c r="G35" s="12">
        <f>IFERROR(INDEX(données!$A$1:$D$56,MATCH($A35,données!$A$1:$A$56,0),MATCH(G$1,données!$A$1:$D$1)),0)</f>
        <v>1234.8</v>
      </c>
      <c r="H35" s="13">
        <v>1234.8</v>
      </c>
      <c r="I35" s="14" t="e">
        <v>#DIV/0!</v>
      </c>
      <c r="J35" s="11"/>
      <c r="K35" s="12">
        <f>IFERROR(INDEX(données!$A$1:$D$56,MATCH($A35,données!$A$1:$A$56,0),MATCH(K$1,données!$A$1:$D$1)),0)</f>
        <v>184.21</v>
      </c>
      <c r="L35" s="13">
        <v>184.21</v>
      </c>
      <c r="M35" s="14" t="e">
        <v>#DIV/0!</v>
      </c>
      <c r="N35" s="11"/>
      <c r="O35" s="12">
        <f>IFERROR(INDEX(données!$A$1:$D$56,MATCH($A35,données!$A$1:$A$56,0),MATCH(O$1,données!$A$1:$D$1)),0)</f>
        <v>184.21</v>
      </c>
      <c r="P35" s="13">
        <v>184.21</v>
      </c>
      <c r="Q35" s="14" t="e">
        <v>#DIV/0!</v>
      </c>
      <c r="R35" s="11"/>
      <c r="S35" s="12">
        <f>IFERROR(INDEX(données!$A$1:$D$56,MATCH($A35,données!$A$1:$A$56,0),MATCH(S$1,données!$A$1:$D$1)),0)</f>
        <v>184.21</v>
      </c>
      <c r="T35" s="13">
        <v>184.21</v>
      </c>
      <c r="U35" s="14" t="e">
        <v>#DIV/0!</v>
      </c>
      <c r="V35" s="11"/>
      <c r="W35" s="12">
        <f>IFERROR(INDEX(données!$A$1:$D$56,MATCH($A35,données!$A$1:$A$56,0),MATCH(W$1,données!$A$1:$D$1)),0)</f>
        <v>184.21</v>
      </c>
      <c r="X35" s="13">
        <v>184.21</v>
      </c>
      <c r="Y35" s="14" t="e">
        <v>#DIV/0!</v>
      </c>
      <c r="Z35" s="11"/>
      <c r="AA35" s="12">
        <f>IFERROR(INDEX(données!$A$1:$D$56,MATCH($A35,données!$A$1:$A$56,0),MATCH(AA$1,données!$A$1:$D$1)),0)</f>
        <v>184.21</v>
      </c>
      <c r="AB35" s="13">
        <v>184.21</v>
      </c>
      <c r="AC35" s="14" t="e">
        <v>#DIV/0!</v>
      </c>
      <c r="AD35" s="11"/>
      <c r="AE35" s="12">
        <f>IFERROR(INDEX(données!$A$1:$D$56,MATCH($A35,données!$A$1:$A$56,0),MATCH(AE$1,données!$A$1:$D$1)),0)</f>
        <v>583.91338717593999</v>
      </c>
      <c r="AF35" s="13">
        <v>583.91338717593999</v>
      </c>
      <c r="AG35" s="17" t="e">
        <v>#DIV/0!</v>
      </c>
    </row>
    <row r="36" spans="1:33">
      <c r="A36" s="31" t="s">
        <v>65</v>
      </c>
      <c r="B36" s="11">
        <v>0</v>
      </c>
      <c r="C36" s="12">
        <f>SUM(C37:C39)</f>
        <v>41145.120000000003</v>
      </c>
      <c r="D36" s="13">
        <v>41145.120000000003</v>
      </c>
      <c r="E36" s="14" t="e">
        <v>#DIV/0!</v>
      </c>
      <c r="F36" s="11">
        <v>0</v>
      </c>
      <c r="G36" s="12">
        <f>SUM(G37:G39)</f>
        <v>41145.120000000003</v>
      </c>
      <c r="H36" s="13">
        <v>0</v>
      </c>
      <c r="I36" s="14" t="e">
        <v>#DIV/0!</v>
      </c>
      <c r="J36" s="11">
        <v>0</v>
      </c>
      <c r="K36" s="12">
        <f>SUM(K37:K39)</f>
        <v>6544.55</v>
      </c>
      <c r="L36" s="13">
        <v>6544.55</v>
      </c>
      <c r="M36" s="14" t="e">
        <v>#DIV/0!</v>
      </c>
      <c r="N36" s="11">
        <v>0</v>
      </c>
      <c r="O36" s="12">
        <f>SUM(O37:O39)</f>
        <v>6544.55</v>
      </c>
      <c r="P36" s="13">
        <v>6544.55</v>
      </c>
      <c r="Q36" s="14" t="e">
        <v>#DIV/0!</v>
      </c>
      <c r="R36" s="11">
        <v>0</v>
      </c>
      <c r="S36" s="12">
        <f>SUM(S37:S39)</f>
        <v>6544.55</v>
      </c>
      <c r="T36" s="13">
        <v>6544.55</v>
      </c>
      <c r="U36" s="14" t="e">
        <v>#DIV/0!</v>
      </c>
      <c r="V36" s="11">
        <v>0</v>
      </c>
      <c r="W36" s="12">
        <f>SUM(W37:W39)</f>
        <v>6544.55</v>
      </c>
      <c r="X36" s="13">
        <v>6544.55</v>
      </c>
      <c r="Y36" s="14" t="e">
        <v>#DIV/0!</v>
      </c>
      <c r="Z36" s="11">
        <v>0</v>
      </c>
      <c r="AA36" s="12">
        <f>SUM(AA37:AA39)</f>
        <v>6544.55</v>
      </c>
      <c r="AB36" s="13">
        <v>6544.55</v>
      </c>
      <c r="AC36" s="14" t="e">
        <v>#DIV/0!</v>
      </c>
      <c r="AD36" s="11">
        <v>0</v>
      </c>
      <c r="AE36" s="12">
        <f>SUM(AE37:AE39)</f>
        <v>50818.647700075046</v>
      </c>
      <c r="AF36" s="13">
        <v>50818.647700075046</v>
      </c>
      <c r="AG36" s="17" t="e">
        <v>#DIV/0!</v>
      </c>
    </row>
    <row r="37" spans="1:33">
      <c r="A37" s="31" t="s">
        <v>27</v>
      </c>
      <c r="B37" s="11"/>
      <c r="C37" s="12">
        <f>IFERROR(INDEX(données!$A$1:$D$56,MATCH($A37,données!$A$1:$A$56,0),MATCH(C$1,données!$A$1:$D$1)),0)</f>
        <v>15491.34</v>
      </c>
      <c r="D37" s="13">
        <v>15491.34</v>
      </c>
      <c r="E37" s="14" t="e">
        <v>#DIV/0!</v>
      </c>
      <c r="F37" s="11"/>
      <c r="G37" s="12">
        <f>IFERROR(INDEX(données!$A$1:$D$56,MATCH($A37,données!$A$1:$A$56,0),MATCH(G$1,données!$A$1:$D$1)),0)</f>
        <v>15491.34</v>
      </c>
      <c r="H37" s="13">
        <v>25653.78</v>
      </c>
      <c r="I37" s="14" t="e">
        <v>#DIV/0!</v>
      </c>
      <c r="J37" s="11"/>
      <c r="K37" s="12">
        <f>IFERROR(INDEX(données!$A$1:$D$56,MATCH($A37,données!$A$1:$A$56,0),MATCH(K$1,données!$A$1:$D$1)),0)</f>
        <v>2486.5100000000002</v>
      </c>
      <c r="L37" s="13">
        <v>2486.5100000000002</v>
      </c>
      <c r="M37" s="14" t="e">
        <v>#DIV/0!</v>
      </c>
      <c r="N37" s="11"/>
      <c r="O37" s="12">
        <f>IFERROR(INDEX(données!$A$1:$D$56,MATCH($A37,données!$A$1:$A$56,0),MATCH(O$1,données!$A$1:$D$1)),0)</f>
        <v>2486.5100000000002</v>
      </c>
      <c r="P37" s="13">
        <v>2486.5100000000002</v>
      </c>
      <c r="Q37" s="14" t="e">
        <v>#DIV/0!</v>
      </c>
      <c r="R37" s="11"/>
      <c r="S37" s="12">
        <f>IFERROR(INDEX(données!$A$1:$D$56,MATCH($A37,données!$A$1:$A$56,0),MATCH(S$1,données!$A$1:$D$1)),0)</f>
        <v>2486.5100000000002</v>
      </c>
      <c r="T37" s="13">
        <v>2486.5100000000002</v>
      </c>
      <c r="U37" s="14" t="e">
        <v>#DIV/0!</v>
      </c>
      <c r="V37" s="11"/>
      <c r="W37" s="12">
        <f>IFERROR(INDEX(données!$A$1:$D$56,MATCH($A37,données!$A$1:$A$56,0),MATCH(W$1,données!$A$1:$D$1)),0)</f>
        <v>2486.5100000000002</v>
      </c>
      <c r="X37" s="13">
        <v>2486.5100000000002</v>
      </c>
      <c r="Y37" s="14" t="e">
        <v>#DIV/0!</v>
      </c>
      <c r="Z37" s="11"/>
      <c r="AA37" s="12">
        <f>IFERROR(INDEX(données!$A$1:$D$56,MATCH($A37,données!$A$1:$A$56,0),MATCH(AA$1,données!$A$1:$D$1)),0)</f>
        <v>2486.5100000000002</v>
      </c>
      <c r="AB37" s="13">
        <v>2486.5100000000002</v>
      </c>
      <c r="AC37" s="14" t="e">
        <v>#DIV/0!</v>
      </c>
      <c r="AD37" s="11"/>
      <c r="AE37" s="12">
        <f>IFERROR(INDEX(données!$A$1:$D$56,MATCH($A37,données!$A$1:$A$56,0),MATCH(AE$1,données!$A$1:$D$1)),0)</f>
        <v>13566.963000833342</v>
      </c>
      <c r="AF37" s="13">
        <v>13566.963000833342</v>
      </c>
      <c r="AG37" s="17" t="e">
        <v>#DIV/0!</v>
      </c>
    </row>
    <row r="38" spans="1:33">
      <c r="A38" s="31" t="s">
        <v>28</v>
      </c>
      <c r="B38" s="11"/>
      <c r="C38" s="12">
        <f>IFERROR(INDEX(données!$A$1:$D$56,MATCH($A38,données!$A$1:$A$56,0),MATCH(C$1,données!$A$1:$D$1)),0)</f>
        <v>7137.92</v>
      </c>
      <c r="D38" s="13">
        <v>7137.92</v>
      </c>
      <c r="E38" s="14" t="e">
        <v>#DIV/0!</v>
      </c>
      <c r="F38" s="11"/>
      <c r="G38" s="12">
        <f>IFERROR(INDEX(données!$A$1:$D$56,MATCH($A38,données!$A$1:$A$56,0),MATCH(G$1,données!$A$1:$D$1)),0)</f>
        <v>7137.92</v>
      </c>
      <c r="H38" s="13">
        <v>7137.92</v>
      </c>
      <c r="I38" s="14" t="e">
        <v>#DIV/0!</v>
      </c>
      <c r="J38" s="11"/>
      <c r="K38" s="12">
        <f>IFERROR(INDEX(données!$A$1:$D$56,MATCH($A38,données!$A$1:$A$56,0),MATCH(K$1,données!$A$1:$D$1)),0)</f>
        <v>1260.1199999999999</v>
      </c>
      <c r="L38" s="13">
        <v>1260.1199999999999</v>
      </c>
      <c r="M38" s="14" t="e">
        <v>#DIV/0!</v>
      </c>
      <c r="N38" s="11"/>
      <c r="O38" s="12">
        <f>IFERROR(INDEX(données!$A$1:$D$56,MATCH($A38,données!$A$1:$A$56,0),MATCH(O$1,données!$A$1:$D$1)),0)</f>
        <v>1260.1199999999999</v>
      </c>
      <c r="P38" s="13">
        <v>1260.1199999999999</v>
      </c>
      <c r="Q38" s="14" t="e">
        <v>#DIV/0!</v>
      </c>
      <c r="R38" s="11"/>
      <c r="S38" s="12">
        <f>IFERROR(INDEX(données!$A$1:$D$56,MATCH($A38,données!$A$1:$A$56,0),MATCH(S$1,données!$A$1:$D$1)),0)</f>
        <v>1260.1199999999999</v>
      </c>
      <c r="T38" s="13">
        <v>1260.1199999999999</v>
      </c>
      <c r="U38" s="14" t="e">
        <v>#DIV/0!</v>
      </c>
      <c r="V38" s="11"/>
      <c r="W38" s="12">
        <f>IFERROR(INDEX(données!$A$1:$D$56,MATCH($A38,données!$A$1:$A$56,0),MATCH(W$1,données!$A$1:$D$1)),0)</f>
        <v>1260.1199999999999</v>
      </c>
      <c r="X38" s="13">
        <v>1260.1199999999999</v>
      </c>
      <c r="Y38" s="14" t="e">
        <v>#DIV/0!</v>
      </c>
      <c r="Z38" s="11"/>
      <c r="AA38" s="12">
        <f>IFERROR(INDEX(données!$A$1:$D$56,MATCH($A38,données!$A$1:$A$56,0),MATCH(AA$1,données!$A$1:$D$1)),0)</f>
        <v>1260.1199999999999</v>
      </c>
      <c r="AB38" s="13">
        <v>1260.1199999999999</v>
      </c>
      <c r="AC38" s="14" t="e">
        <v>#DIV/0!</v>
      </c>
      <c r="AD38" s="11"/>
      <c r="AE38" s="12">
        <f>IFERROR(INDEX(données!$A$1:$D$56,MATCH($A38,données!$A$1:$A$56,0),MATCH(AE$1,données!$A$1:$D$1)),0)</f>
        <v>12845.88873166667</v>
      </c>
      <c r="AF38" s="13">
        <v>12845.88873166667</v>
      </c>
      <c r="AG38" s="17" t="e">
        <v>#DIV/0!</v>
      </c>
    </row>
    <row r="39" spans="1:33">
      <c r="A39" s="31" t="s">
        <v>29</v>
      </c>
      <c r="B39" s="11"/>
      <c r="C39" s="12">
        <f>IFERROR(INDEX(données!$A$1:$D$56,MATCH($A39,données!$A$1:$A$56,0),MATCH(C$1,données!$A$1:$D$1)),0)</f>
        <v>18515.86</v>
      </c>
      <c r="D39" s="13">
        <v>18515.86</v>
      </c>
      <c r="E39" s="14" t="e">
        <v>#DIV/0!</v>
      </c>
      <c r="F39" s="11"/>
      <c r="G39" s="12">
        <f>IFERROR(INDEX(données!$A$1:$D$56,MATCH($A39,données!$A$1:$A$56,0),MATCH(G$1,données!$A$1:$D$1)),0)</f>
        <v>18515.86</v>
      </c>
      <c r="H39" s="13">
        <v>18515.86</v>
      </c>
      <c r="I39" s="14" t="e">
        <v>#DIV/0!</v>
      </c>
      <c r="J39" s="11"/>
      <c r="K39" s="12">
        <f>IFERROR(INDEX(données!$A$1:$D$56,MATCH($A39,données!$A$1:$A$56,0),MATCH(K$1,données!$A$1:$D$1)),0)</f>
        <v>2797.92</v>
      </c>
      <c r="L39" s="13">
        <v>2797.92</v>
      </c>
      <c r="M39" s="14" t="e">
        <v>#DIV/0!</v>
      </c>
      <c r="N39" s="11"/>
      <c r="O39" s="12">
        <f>IFERROR(INDEX(données!$A$1:$D$56,MATCH($A39,données!$A$1:$A$56,0),MATCH(O$1,données!$A$1:$D$1)),0)</f>
        <v>2797.92</v>
      </c>
      <c r="P39" s="13">
        <v>2797.92</v>
      </c>
      <c r="Q39" s="14" t="e">
        <v>#DIV/0!</v>
      </c>
      <c r="R39" s="11"/>
      <c r="S39" s="12">
        <f>IFERROR(INDEX(données!$A$1:$D$56,MATCH($A39,données!$A$1:$A$56,0),MATCH(S$1,données!$A$1:$D$1)),0)</f>
        <v>2797.92</v>
      </c>
      <c r="T39" s="13">
        <v>2797.92</v>
      </c>
      <c r="U39" s="14" t="e">
        <v>#DIV/0!</v>
      </c>
      <c r="V39" s="11"/>
      <c r="W39" s="12">
        <f>IFERROR(INDEX(données!$A$1:$D$56,MATCH($A39,données!$A$1:$A$56,0),MATCH(W$1,données!$A$1:$D$1)),0)</f>
        <v>2797.92</v>
      </c>
      <c r="X39" s="13">
        <v>2797.92</v>
      </c>
      <c r="Y39" s="14" t="e">
        <v>#DIV/0!</v>
      </c>
      <c r="Z39" s="11"/>
      <c r="AA39" s="12">
        <f>IFERROR(INDEX(données!$A$1:$D$56,MATCH($A39,données!$A$1:$A$56,0),MATCH(AA$1,données!$A$1:$D$1)),0)</f>
        <v>2797.92</v>
      </c>
      <c r="AB39" s="13">
        <v>2797.92</v>
      </c>
      <c r="AC39" s="14" t="e">
        <v>#DIV/0!</v>
      </c>
      <c r="AD39" s="11"/>
      <c r="AE39" s="12">
        <f>IFERROR(INDEX(données!$A$1:$D$56,MATCH($A39,données!$A$1:$A$56,0),MATCH(AE$1,données!$A$1:$D$1)),0)</f>
        <v>24405.795967575035</v>
      </c>
      <c r="AF39" s="13">
        <v>24405.795967575035</v>
      </c>
      <c r="AG39" s="17" t="e">
        <v>#DIV/0!</v>
      </c>
    </row>
    <row r="40" spans="1:33">
      <c r="A40" s="31" t="s">
        <v>66</v>
      </c>
      <c r="B40" s="11">
        <v>0</v>
      </c>
      <c r="C40" s="12">
        <f>SUM(C41:C46)</f>
        <v>17276.420000000002</v>
      </c>
      <c r="D40" s="13">
        <v>17276.420000000002</v>
      </c>
      <c r="E40" s="14" t="e">
        <v>#DIV/0!</v>
      </c>
      <c r="F40" s="11">
        <v>0</v>
      </c>
      <c r="G40" s="12">
        <f>SUM(G41:G46)</f>
        <v>17276.420000000002</v>
      </c>
      <c r="H40" s="13">
        <v>0</v>
      </c>
      <c r="I40" s="14" t="e">
        <v>#DIV/0!</v>
      </c>
      <c r="J40" s="11">
        <v>0</v>
      </c>
      <c r="K40" s="12">
        <f>SUM(K41:K46)</f>
        <v>2689.22</v>
      </c>
      <c r="L40" s="13">
        <v>2689.22</v>
      </c>
      <c r="M40" s="14" t="e">
        <v>#DIV/0!</v>
      </c>
      <c r="N40" s="11">
        <v>0</v>
      </c>
      <c r="O40" s="12">
        <f>SUM(O41:O46)</f>
        <v>2689.22</v>
      </c>
      <c r="P40" s="13">
        <v>2689.22</v>
      </c>
      <c r="Q40" s="14" t="e">
        <v>#DIV/0!</v>
      </c>
      <c r="R40" s="11">
        <v>0</v>
      </c>
      <c r="S40" s="12">
        <f>SUM(S41:S46)</f>
        <v>2689.22</v>
      </c>
      <c r="T40" s="13">
        <v>2689.22</v>
      </c>
      <c r="U40" s="14" t="e">
        <v>#DIV/0!</v>
      </c>
      <c r="V40" s="11">
        <v>0</v>
      </c>
      <c r="W40" s="12">
        <f>SUM(W41:W46)</f>
        <v>2689.22</v>
      </c>
      <c r="X40" s="13">
        <v>2689.22</v>
      </c>
      <c r="Y40" s="14" t="e">
        <v>#DIV/0!</v>
      </c>
      <c r="Z40" s="11">
        <v>0</v>
      </c>
      <c r="AA40" s="12">
        <f>SUM(AA41:AA46)</f>
        <v>2689.22</v>
      </c>
      <c r="AB40" s="13">
        <v>2689.22</v>
      </c>
      <c r="AC40" s="14" t="e">
        <v>#DIV/0!</v>
      </c>
      <c r="AD40" s="11">
        <v>0</v>
      </c>
      <c r="AE40" s="12">
        <f>SUM(AE41:AE46)</f>
        <v>9573.4647130303056</v>
      </c>
      <c r="AF40" s="13">
        <v>9573.4647130303056</v>
      </c>
      <c r="AG40" s="17" t="e">
        <v>#DIV/0!</v>
      </c>
    </row>
    <row r="41" spans="1:33">
      <c r="A41" s="31" t="s">
        <v>30</v>
      </c>
      <c r="B41" s="11"/>
      <c r="C41" s="12">
        <f>IFERROR(INDEX(données!$A$1:$D$56,MATCH($A41,données!$A$1:$A$56,0),MATCH(C$1,données!$A$1:$D$1)),0)</f>
        <v>1144.21</v>
      </c>
      <c r="D41" s="13">
        <v>1144.21</v>
      </c>
      <c r="E41" s="14" t="e">
        <v>#DIV/0!</v>
      </c>
      <c r="F41" s="11"/>
      <c r="G41" s="12">
        <f>IFERROR(INDEX(données!$A$1:$D$56,MATCH($A41,données!$A$1:$A$56,0),MATCH(G$1,données!$A$1:$D$1)),0)</f>
        <v>1144.21</v>
      </c>
      <c r="H41" s="13">
        <v>16132.210000000001</v>
      </c>
      <c r="I41" s="14" t="e">
        <v>#DIV/0!</v>
      </c>
      <c r="J41" s="11"/>
      <c r="K41" s="12">
        <f>IFERROR(INDEX(données!$A$1:$D$56,MATCH($A41,données!$A$1:$A$56,0),MATCH(K$1,données!$A$1:$D$1)),0)</f>
        <v>244.53</v>
      </c>
      <c r="L41" s="13">
        <v>244.53</v>
      </c>
      <c r="M41" s="14" t="e">
        <v>#DIV/0!</v>
      </c>
      <c r="N41" s="11"/>
      <c r="O41" s="12">
        <f>IFERROR(INDEX(données!$A$1:$D$56,MATCH($A41,données!$A$1:$A$56,0),MATCH(O$1,données!$A$1:$D$1)),0)</f>
        <v>244.53</v>
      </c>
      <c r="P41" s="13">
        <v>244.53</v>
      </c>
      <c r="Q41" s="14" t="e">
        <v>#DIV/0!</v>
      </c>
      <c r="R41" s="11"/>
      <c r="S41" s="12">
        <f>IFERROR(INDEX(données!$A$1:$D$56,MATCH($A41,données!$A$1:$A$56,0),MATCH(S$1,données!$A$1:$D$1)),0)</f>
        <v>244.53</v>
      </c>
      <c r="T41" s="13">
        <v>244.53</v>
      </c>
      <c r="U41" s="14" t="e">
        <v>#DIV/0!</v>
      </c>
      <c r="V41" s="11"/>
      <c r="W41" s="12">
        <f>IFERROR(INDEX(données!$A$1:$D$56,MATCH($A41,données!$A$1:$A$56,0),MATCH(W$1,données!$A$1:$D$1)),0)</f>
        <v>244.53</v>
      </c>
      <c r="X41" s="13">
        <v>244.53</v>
      </c>
      <c r="Y41" s="14" t="e">
        <v>#DIV/0!</v>
      </c>
      <c r="Z41" s="11"/>
      <c r="AA41" s="12">
        <f>IFERROR(INDEX(données!$A$1:$D$56,MATCH($A41,données!$A$1:$A$56,0),MATCH(AA$1,données!$A$1:$D$1)),0)</f>
        <v>244.53</v>
      </c>
      <c r="AB41" s="13">
        <v>244.53</v>
      </c>
      <c r="AC41" s="14" t="e">
        <v>#DIV/0!</v>
      </c>
      <c r="AD41" s="11"/>
      <c r="AE41" s="12">
        <f>IFERROR(INDEX(données!$A$1:$D$56,MATCH($A41,données!$A$1:$A$56,0),MATCH(AE$1,données!$A$1:$D$1)),0)</f>
        <v>635.75889333333294</v>
      </c>
      <c r="AF41" s="13">
        <v>635.75889333333294</v>
      </c>
      <c r="AG41" s="17" t="e">
        <v>#DIV/0!</v>
      </c>
    </row>
    <row r="42" spans="1:33">
      <c r="A42" s="31" t="s">
        <v>31</v>
      </c>
      <c r="B42" s="11"/>
      <c r="C42" s="12">
        <f>IFERROR(INDEX(données!$A$1:$D$56,MATCH($A42,données!$A$1:$A$56,0),MATCH(C$1,données!$A$1:$D$1)),0)</f>
        <v>1226.78</v>
      </c>
      <c r="D42" s="13">
        <v>1226.78</v>
      </c>
      <c r="E42" s="14" t="e">
        <v>#DIV/0!</v>
      </c>
      <c r="F42" s="11"/>
      <c r="G42" s="12">
        <f>IFERROR(INDEX(données!$A$1:$D$56,MATCH($A42,données!$A$1:$A$56,0),MATCH(G$1,données!$A$1:$D$1)),0)</f>
        <v>1226.78</v>
      </c>
      <c r="H42" s="13">
        <v>1226.78</v>
      </c>
      <c r="I42" s="14" t="e">
        <v>#DIV/0!</v>
      </c>
      <c r="J42" s="11"/>
      <c r="K42" s="12">
        <f>IFERROR(INDEX(données!$A$1:$D$56,MATCH($A42,données!$A$1:$A$56,0),MATCH(K$1,données!$A$1:$D$1)),0)</f>
        <v>217.58</v>
      </c>
      <c r="L42" s="13">
        <v>217.58</v>
      </c>
      <c r="M42" s="14" t="e">
        <v>#DIV/0!</v>
      </c>
      <c r="N42" s="11"/>
      <c r="O42" s="12">
        <f>IFERROR(INDEX(données!$A$1:$D$56,MATCH($A42,données!$A$1:$A$56,0),MATCH(O$1,données!$A$1:$D$1)),0)</f>
        <v>217.58</v>
      </c>
      <c r="P42" s="13">
        <v>217.58</v>
      </c>
      <c r="Q42" s="14" t="e">
        <v>#DIV/0!</v>
      </c>
      <c r="R42" s="11"/>
      <c r="S42" s="12">
        <f>IFERROR(INDEX(données!$A$1:$D$56,MATCH($A42,données!$A$1:$A$56,0),MATCH(S$1,données!$A$1:$D$1)),0)</f>
        <v>217.58</v>
      </c>
      <c r="T42" s="13">
        <v>217.58</v>
      </c>
      <c r="U42" s="14" t="e">
        <v>#DIV/0!</v>
      </c>
      <c r="V42" s="11"/>
      <c r="W42" s="12">
        <f>IFERROR(INDEX(données!$A$1:$D$56,MATCH($A42,données!$A$1:$A$56,0),MATCH(W$1,données!$A$1:$D$1)),0)</f>
        <v>217.58</v>
      </c>
      <c r="X42" s="13">
        <v>217.58</v>
      </c>
      <c r="Y42" s="14" t="e">
        <v>#DIV/0!</v>
      </c>
      <c r="Z42" s="11"/>
      <c r="AA42" s="12">
        <f>IFERROR(INDEX(données!$A$1:$D$56,MATCH($A42,données!$A$1:$A$56,0),MATCH(AA$1,données!$A$1:$D$1)),0)</f>
        <v>217.58</v>
      </c>
      <c r="AB42" s="13">
        <v>217.58</v>
      </c>
      <c r="AC42" s="14" t="e">
        <v>#DIV/0!</v>
      </c>
      <c r="AD42" s="11"/>
      <c r="AE42" s="12">
        <f>IFERROR(INDEX(données!$A$1:$D$56,MATCH($A42,données!$A$1:$A$56,0),MATCH(AE$1,données!$A$1:$D$1)),0)</f>
        <v>764.20672916666604</v>
      </c>
      <c r="AF42" s="13">
        <v>764.20672916666604</v>
      </c>
      <c r="AG42" s="17" t="e">
        <v>#DIV/0!</v>
      </c>
    </row>
    <row r="43" spans="1:33">
      <c r="A43" s="31" t="s">
        <v>32</v>
      </c>
      <c r="B43" s="11"/>
      <c r="C43" s="12">
        <f>IFERROR(INDEX(données!$A$1:$D$56,MATCH($A43,données!$A$1:$A$56,0),MATCH(C$1,données!$A$1:$D$1)),0)</f>
        <v>3274.35</v>
      </c>
      <c r="D43" s="13">
        <v>3274.35</v>
      </c>
      <c r="E43" s="14" t="e">
        <v>#DIV/0!</v>
      </c>
      <c r="F43" s="11"/>
      <c r="G43" s="12">
        <f>IFERROR(INDEX(données!$A$1:$D$56,MATCH($A43,données!$A$1:$A$56,0),MATCH(G$1,données!$A$1:$D$1)),0)</f>
        <v>3274.35</v>
      </c>
      <c r="H43" s="13">
        <v>3274.35</v>
      </c>
      <c r="I43" s="14" t="e">
        <v>#DIV/0!</v>
      </c>
      <c r="J43" s="11"/>
      <c r="K43" s="12">
        <f>IFERROR(INDEX(données!$A$1:$D$56,MATCH($A43,données!$A$1:$A$56,0),MATCH(K$1,données!$A$1:$D$1)),0)</f>
        <v>506.92</v>
      </c>
      <c r="L43" s="13">
        <v>506.92</v>
      </c>
      <c r="M43" s="14" t="e">
        <v>#DIV/0!</v>
      </c>
      <c r="N43" s="11"/>
      <c r="O43" s="12">
        <f>IFERROR(INDEX(données!$A$1:$D$56,MATCH($A43,données!$A$1:$A$56,0),MATCH(O$1,données!$A$1:$D$1)),0)</f>
        <v>506.92</v>
      </c>
      <c r="P43" s="13">
        <v>506.92</v>
      </c>
      <c r="Q43" s="14" t="e">
        <v>#DIV/0!</v>
      </c>
      <c r="R43" s="11"/>
      <c r="S43" s="12">
        <f>IFERROR(INDEX(données!$A$1:$D$56,MATCH($A43,données!$A$1:$A$56,0),MATCH(S$1,données!$A$1:$D$1)),0)</f>
        <v>506.92</v>
      </c>
      <c r="T43" s="13">
        <v>506.92</v>
      </c>
      <c r="U43" s="14" t="e">
        <v>#DIV/0!</v>
      </c>
      <c r="V43" s="11"/>
      <c r="W43" s="12">
        <f>IFERROR(INDEX(données!$A$1:$D$56,MATCH($A43,données!$A$1:$A$56,0),MATCH(W$1,données!$A$1:$D$1)),0)</f>
        <v>506.92</v>
      </c>
      <c r="X43" s="13">
        <v>506.92</v>
      </c>
      <c r="Y43" s="14" t="e">
        <v>#DIV/0!</v>
      </c>
      <c r="Z43" s="11"/>
      <c r="AA43" s="12">
        <f>IFERROR(INDEX(données!$A$1:$D$56,MATCH($A43,données!$A$1:$A$56,0),MATCH(AA$1,données!$A$1:$D$1)),0)</f>
        <v>506.92</v>
      </c>
      <c r="AB43" s="13">
        <v>506.92</v>
      </c>
      <c r="AC43" s="14" t="e">
        <v>#DIV/0!</v>
      </c>
      <c r="AD43" s="11"/>
      <c r="AE43" s="12">
        <f>IFERROR(INDEX(données!$A$1:$D$56,MATCH($A43,données!$A$1:$A$56,0),MATCH(AE$1,données!$A$1:$D$1)),0)</f>
        <v>2665.7986549999973</v>
      </c>
      <c r="AF43" s="13">
        <v>2665.7986549999973</v>
      </c>
      <c r="AG43" s="17" t="e">
        <v>#DIV/0!</v>
      </c>
    </row>
    <row r="44" spans="1:33">
      <c r="A44" s="31" t="s">
        <v>33</v>
      </c>
      <c r="B44" s="11"/>
      <c r="C44" s="12">
        <f>IFERROR(INDEX(données!$A$1:$D$56,MATCH($A44,données!$A$1:$A$56,0),MATCH(C$1,données!$A$1:$D$1)),0)</f>
        <v>2440.67</v>
      </c>
      <c r="D44" s="13">
        <v>2440.67</v>
      </c>
      <c r="E44" s="14" t="e">
        <v>#DIV/0!</v>
      </c>
      <c r="F44" s="11"/>
      <c r="G44" s="12">
        <f>IFERROR(INDEX(données!$A$1:$D$56,MATCH($A44,données!$A$1:$A$56,0),MATCH(G$1,données!$A$1:$D$1)),0)</f>
        <v>2440.67</v>
      </c>
      <c r="H44" s="13">
        <v>2440.67</v>
      </c>
      <c r="I44" s="14" t="e">
        <v>#DIV/0!</v>
      </c>
      <c r="J44" s="11"/>
      <c r="K44" s="12">
        <f>IFERROR(INDEX(données!$A$1:$D$56,MATCH($A44,données!$A$1:$A$56,0),MATCH(K$1,données!$A$1:$D$1)),0)</f>
        <v>366.69</v>
      </c>
      <c r="L44" s="13">
        <v>366.69</v>
      </c>
      <c r="M44" s="14" t="e">
        <v>#DIV/0!</v>
      </c>
      <c r="N44" s="11"/>
      <c r="O44" s="12">
        <f>IFERROR(INDEX(données!$A$1:$D$56,MATCH($A44,données!$A$1:$A$56,0),MATCH(O$1,données!$A$1:$D$1)),0)</f>
        <v>366.69</v>
      </c>
      <c r="P44" s="13">
        <v>366.69</v>
      </c>
      <c r="Q44" s="14" t="e">
        <v>#DIV/0!</v>
      </c>
      <c r="R44" s="11"/>
      <c r="S44" s="12">
        <f>IFERROR(INDEX(données!$A$1:$D$56,MATCH($A44,données!$A$1:$A$56,0),MATCH(S$1,données!$A$1:$D$1)),0)</f>
        <v>366.69</v>
      </c>
      <c r="T44" s="13">
        <v>366.69</v>
      </c>
      <c r="U44" s="14" t="e">
        <v>#DIV/0!</v>
      </c>
      <c r="V44" s="11"/>
      <c r="W44" s="12">
        <f>IFERROR(INDEX(données!$A$1:$D$56,MATCH($A44,données!$A$1:$A$56,0),MATCH(W$1,données!$A$1:$D$1)),0)</f>
        <v>366.69</v>
      </c>
      <c r="X44" s="13">
        <v>366.69</v>
      </c>
      <c r="Y44" s="14" t="e">
        <v>#DIV/0!</v>
      </c>
      <c r="Z44" s="11"/>
      <c r="AA44" s="12">
        <f>IFERROR(INDEX(données!$A$1:$D$56,MATCH($A44,données!$A$1:$A$56,0),MATCH(AA$1,données!$A$1:$D$1)),0)</f>
        <v>366.69</v>
      </c>
      <c r="AB44" s="13">
        <v>366.69</v>
      </c>
      <c r="AC44" s="14" t="e">
        <v>#DIV/0!</v>
      </c>
      <c r="AD44" s="11"/>
      <c r="AE44" s="12">
        <f>IFERROR(INDEX(données!$A$1:$D$56,MATCH($A44,données!$A$1:$A$56,0),MATCH(AE$1,données!$A$1:$D$1)),0)</f>
        <v>983.87186750000001</v>
      </c>
      <c r="AF44" s="13">
        <v>983.87186750000001</v>
      </c>
      <c r="AG44" s="17" t="e">
        <v>#DIV/0!</v>
      </c>
    </row>
    <row r="45" spans="1:33">
      <c r="A45" s="31" t="s">
        <v>34</v>
      </c>
      <c r="B45" s="11"/>
      <c r="C45" s="12">
        <f>IFERROR(INDEX(données!$A$1:$D$56,MATCH($A45,données!$A$1:$A$56,0),MATCH(C$1,données!$A$1:$D$1)),0)</f>
        <v>3286.6400000000003</v>
      </c>
      <c r="D45" s="13">
        <v>3286.6400000000003</v>
      </c>
      <c r="E45" s="14" t="e">
        <v>#DIV/0!</v>
      </c>
      <c r="F45" s="11"/>
      <c r="G45" s="12">
        <f>IFERROR(INDEX(données!$A$1:$D$56,MATCH($A45,données!$A$1:$A$56,0),MATCH(G$1,données!$A$1:$D$1)),0)</f>
        <v>3286.6400000000003</v>
      </c>
      <c r="H45" s="13">
        <v>3286.6400000000003</v>
      </c>
      <c r="I45" s="14" t="e">
        <v>#DIV/0!</v>
      </c>
      <c r="J45" s="11"/>
      <c r="K45" s="12">
        <f>IFERROR(INDEX(données!$A$1:$D$56,MATCH($A45,données!$A$1:$A$56,0),MATCH(K$1,données!$A$1:$D$1)),0)</f>
        <v>526.15</v>
      </c>
      <c r="L45" s="13">
        <v>526.15</v>
      </c>
      <c r="M45" s="14" t="e">
        <v>#DIV/0!</v>
      </c>
      <c r="N45" s="11"/>
      <c r="O45" s="12">
        <f>IFERROR(INDEX(données!$A$1:$D$56,MATCH($A45,données!$A$1:$A$56,0),MATCH(O$1,données!$A$1:$D$1)),0)</f>
        <v>526.15</v>
      </c>
      <c r="P45" s="13">
        <v>526.15</v>
      </c>
      <c r="Q45" s="14" t="e">
        <v>#DIV/0!</v>
      </c>
      <c r="R45" s="11"/>
      <c r="S45" s="12">
        <f>IFERROR(INDEX(données!$A$1:$D$56,MATCH($A45,données!$A$1:$A$56,0),MATCH(S$1,données!$A$1:$D$1)),0)</f>
        <v>526.15</v>
      </c>
      <c r="T45" s="13">
        <v>526.15</v>
      </c>
      <c r="U45" s="14" t="e">
        <v>#DIV/0!</v>
      </c>
      <c r="V45" s="11"/>
      <c r="W45" s="12">
        <f>IFERROR(INDEX(données!$A$1:$D$56,MATCH($A45,données!$A$1:$A$56,0),MATCH(W$1,données!$A$1:$D$1)),0)</f>
        <v>526.15</v>
      </c>
      <c r="X45" s="13">
        <v>526.15</v>
      </c>
      <c r="Y45" s="14" t="e">
        <v>#DIV/0!</v>
      </c>
      <c r="Z45" s="11"/>
      <c r="AA45" s="12">
        <f>IFERROR(INDEX(données!$A$1:$D$56,MATCH($A45,données!$A$1:$A$56,0),MATCH(AA$1,données!$A$1:$D$1)),0)</f>
        <v>526.15</v>
      </c>
      <c r="AB45" s="13">
        <v>526.15</v>
      </c>
      <c r="AC45" s="14" t="e">
        <v>#DIV/0!</v>
      </c>
      <c r="AD45" s="11"/>
      <c r="AE45" s="12">
        <f>IFERROR(INDEX(données!$A$1:$D$56,MATCH($A45,données!$A$1:$A$56,0),MATCH(AE$1,données!$A$1:$D$1)),0)</f>
        <v>1920.9059463636368</v>
      </c>
      <c r="AF45" s="13">
        <v>1920.9059463636368</v>
      </c>
      <c r="AG45" s="17" t="e">
        <v>#DIV/0!</v>
      </c>
    </row>
    <row r="46" spans="1:33">
      <c r="A46" s="31" t="s">
        <v>35</v>
      </c>
      <c r="B46" s="11"/>
      <c r="C46" s="12">
        <f>IFERROR(INDEX(données!$A$1:$D$56,MATCH($A46,données!$A$1:$A$56,0),MATCH(C$1,données!$A$1:$D$1)),0)</f>
        <v>5903.77</v>
      </c>
      <c r="D46" s="13">
        <v>5903.77</v>
      </c>
      <c r="E46" s="14" t="e">
        <v>#DIV/0!</v>
      </c>
      <c r="F46" s="11"/>
      <c r="G46" s="12">
        <f>IFERROR(INDEX(données!$A$1:$D$56,MATCH($A46,données!$A$1:$A$56,0),MATCH(G$1,données!$A$1:$D$1)),0)</f>
        <v>5903.77</v>
      </c>
      <c r="H46" s="13">
        <v>5903.77</v>
      </c>
      <c r="I46" s="14" t="e">
        <v>#DIV/0!</v>
      </c>
      <c r="J46" s="11"/>
      <c r="K46" s="12">
        <f>IFERROR(INDEX(données!$A$1:$D$56,MATCH($A46,données!$A$1:$A$56,0),MATCH(K$1,données!$A$1:$D$1)),0)</f>
        <v>827.35</v>
      </c>
      <c r="L46" s="13">
        <v>827.35</v>
      </c>
      <c r="M46" s="14" t="e">
        <v>#DIV/0!</v>
      </c>
      <c r="N46" s="11"/>
      <c r="O46" s="12">
        <f>IFERROR(INDEX(données!$A$1:$D$56,MATCH($A46,données!$A$1:$A$56,0),MATCH(O$1,données!$A$1:$D$1)),0)</f>
        <v>827.35</v>
      </c>
      <c r="P46" s="13">
        <v>827.35</v>
      </c>
      <c r="Q46" s="14" t="e">
        <v>#DIV/0!</v>
      </c>
      <c r="R46" s="11"/>
      <c r="S46" s="12">
        <f>IFERROR(INDEX(données!$A$1:$D$56,MATCH($A46,données!$A$1:$A$56,0),MATCH(S$1,données!$A$1:$D$1)),0)</f>
        <v>827.35</v>
      </c>
      <c r="T46" s="13">
        <v>827.35</v>
      </c>
      <c r="U46" s="14" t="e">
        <v>#DIV/0!</v>
      </c>
      <c r="V46" s="11"/>
      <c r="W46" s="12">
        <f>IFERROR(INDEX(données!$A$1:$D$56,MATCH($A46,données!$A$1:$A$56,0),MATCH(W$1,données!$A$1:$D$1)),0)</f>
        <v>827.35</v>
      </c>
      <c r="X46" s="13">
        <v>827.35</v>
      </c>
      <c r="Y46" s="14" t="e">
        <v>#DIV/0!</v>
      </c>
      <c r="Z46" s="11"/>
      <c r="AA46" s="12">
        <f>IFERROR(INDEX(données!$A$1:$D$56,MATCH($A46,données!$A$1:$A$56,0),MATCH(AA$1,données!$A$1:$D$1)),0)</f>
        <v>827.35</v>
      </c>
      <c r="AB46" s="13">
        <v>827.35</v>
      </c>
      <c r="AC46" s="14" t="e">
        <v>#DIV/0!</v>
      </c>
      <c r="AD46" s="11"/>
      <c r="AE46" s="12">
        <f>IFERROR(INDEX(données!$A$1:$D$56,MATCH($A46,données!$A$1:$A$56,0),MATCH(AE$1,données!$A$1:$D$1)),0)</f>
        <v>2602.9226216666711</v>
      </c>
      <c r="AF46" s="13">
        <v>2602.9226216666711</v>
      </c>
      <c r="AG46" s="17" t="e">
        <v>#DIV/0!</v>
      </c>
    </row>
    <row r="47" spans="1:33">
      <c r="A47" s="31" t="s">
        <v>67</v>
      </c>
      <c r="B47" s="11">
        <v>0</v>
      </c>
      <c r="C47" s="12">
        <f>SUM(C48:C49)</f>
        <v>16926.96</v>
      </c>
      <c r="D47" s="13">
        <v>16926.96</v>
      </c>
      <c r="E47" s="14" t="e">
        <v>#DIV/0!</v>
      </c>
      <c r="F47" s="11">
        <v>0</v>
      </c>
      <c r="G47" s="12">
        <f>SUM(G48:G49)</f>
        <v>16926.96</v>
      </c>
      <c r="H47" s="13">
        <v>0</v>
      </c>
      <c r="I47" s="14" t="e">
        <v>#DIV/0!</v>
      </c>
      <c r="J47" s="11">
        <v>0</v>
      </c>
      <c r="K47" s="12">
        <f>SUM(K48:K49)</f>
        <v>2670.38</v>
      </c>
      <c r="L47" s="13">
        <v>2670.38</v>
      </c>
      <c r="M47" s="14" t="e">
        <v>#DIV/0!</v>
      </c>
      <c r="N47" s="11">
        <v>0</v>
      </c>
      <c r="O47" s="12">
        <f>SUM(O48:O49)</f>
        <v>2670.38</v>
      </c>
      <c r="P47" s="13">
        <v>2670.38</v>
      </c>
      <c r="Q47" s="14" t="e">
        <v>#DIV/0!</v>
      </c>
      <c r="R47" s="11">
        <v>0</v>
      </c>
      <c r="S47" s="12">
        <f>SUM(S48:S49)</f>
        <v>2670.38</v>
      </c>
      <c r="T47" s="13">
        <v>2670.38</v>
      </c>
      <c r="U47" s="14" t="e">
        <v>#DIV/0!</v>
      </c>
      <c r="V47" s="11">
        <v>0</v>
      </c>
      <c r="W47" s="12">
        <f>SUM(W48:W49)</f>
        <v>2670.38</v>
      </c>
      <c r="X47" s="13">
        <v>2670.38</v>
      </c>
      <c r="Y47" s="14" t="e">
        <v>#DIV/0!</v>
      </c>
      <c r="Z47" s="11">
        <v>0</v>
      </c>
      <c r="AA47" s="12">
        <f>SUM(AA48:AA49)</f>
        <v>2670.38</v>
      </c>
      <c r="AB47" s="13">
        <v>2670.38</v>
      </c>
      <c r="AC47" s="14" t="e">
        <v>#DIV/0!</v>
      </c>
      <c r="AD47" s="11">
        <v>0</v>
      </c>
      <c r="AE47" s="12">
        <f>SUM(AE48:AE49)</f>
        <v>19060.511811999997</v>
      </c>
      <c r="AF47" s="13">
        <v>19060.511811999997</v>
      </c>
      <c r="AG47" s="17" t="e">
        <v>#DIV/0!</v>
      </c>
    </row>
    <row r="48" spans="1:33">
      <c r="A48" s="31" t="s">
        <v>36</v>
      </c>
      <c r="B48" s="11"/>
      <c r="C48" s="12">
        <f>IFERROR(INDEX(données!$A$1:$D$56,MATCH($A48,données!$A$1:$A$56,0),MATCH(C$1,données!$A$1:$D$1)),0)</f>
        <v>14165.079999999998</v>
      </c>
      <c r="D48" s="13">
        <v>14165.079999999998</v>
      </c>
      <c r="E48" s="14" t="e">
        <v>#DIV/0!</v>
      </c>
      <c r="F48" s="11"/>
      <c r="G48" s="12">
        <f>IFERROR(INDEX(données!$A$1:$D$56,MATCH($A48,données!$A$1:$A$56,0),MATCH(G$1,données!$A$1:$D$1)),0)</f>
        <v>14165.079999999998</v>
      </c>
      <c r="H48" s="13">
        <v>2761.88</v>
      </c>
      <c r="I48" s="14" t="e">
        <v>#DIV/0!</v>
      </c>
      <c r="J48" s="11"/>
      <c r="K48" s="12">
        <f>IFERROR(INDEX(données!$A$1:$D$56,MATCH($A48,données!$A$1:$A$56,0),MATCH(K$1,données!$A$1:$D$1)),0)</f>
        <v>2177.29</v>
      </c>
      <c r="L48" s="13">
        <v>2177.29</v>
      </c>
      <c r="M48" s="14" t="e">
        <v>#DIV/0!</v>
      </c>
      <c r="N48" s="11"/>
      <c r="O48" s="12">
        <f>IFERROR(INDEX(données!$A$1:$D$56,MATCH($A48,données!$A$1:$A$56,0),MATCH(O$1,données!$A$1:$D$1)),0)</f>
        <v>2177.29</v>
      </c>
      <c r="P48" s="13">
        <v>2177.29</v>
      </c>
      <c r="Q48" s="14" t="e">
        <v>#DIV/0!</v>
      </c>
      <c r="R48" s="11"/>
      <c r="S48" s="12">
        <f>IFERROR(INDEX(données!$A$1:$D$56,MATCH($A48,données!$A$1:$A$56,0),MATCH(S$1,données!$A$1:$D$1)),0)</f>
        <v>2177.29</v>
      </c>
      <c r="T48" s="13">
        <v>2177.29</v>
      </c>
      <c r="U48" s="14" t="e">
        <v>#DIV/0!</v>
      </c>
      <c r="V48" s="11"/>
      <c r="W48" s="12">
        <f>IFERROR(INDEX(données!$A$1:$D$56,MATCH($A48,données!$A$1:$A$56,0),MATCH(W$1,données!$A$1:$D$1)),0)</f>
        <v>2177.29</v>
      </c>
      <c r="X48" s="13">
        <v>2177.29</v>
      </c>
      <c r="Y48" s="14" t="e">
        <v>#DIV/0!</v>
      </c>
      <c r="Z48" s="11"/>
      <c r="AA48" s="12">
        <f>IFERROR(INDEX(données!$A$1:$D$56,MATCH($A48,données!$A$1:$A$56,0),MATCH(AA$1,données!$A$1:$D$1)),0)</f>
        <v>2177.29</v>
      </c>
      <c r="AB48" s="13">
        <v>2177.29</v>
      </c>
      <c r="AC48" s="14" t="e">
        <v>#DIV/0!</v>
      </c>
      <c r="AD48" s="11"/>
      <c r="AE48" s="12">
        <f>IFERROR(INDEX(données!$A$1:$D$56,MATCH($A48,données!$A$1:$A$56,0),MATCH(AE$1,données!$A$1:$D$1)),0)</f>
        <v>17373.321922833329</v>
      </c>
      <c r="AF48" s="13">
        <v>17373.321922833329</v>
      </c>
      <c r="AG48" s="17" t="e">
        <v>#DIV/0!</v>
      </c>
    </row>
    <row r="49" spans="1:33">
      <c r="A49" s="31" t="s">
        <v>37</v>
      </c>
      <c r="B49" s="11"/>
      <c r="C49" s="12">
        <f>IFERROR(INDEX(données!$A$1:$D$56,MATCH($A49,données!$A$1:$A$56,0),MATCH(C$1,données!$A$1:$D$1)),0)</f>
        <v>2761.88</v>
      </c>
      <c r="D49" s="13">
        <v>2761.88</v>
      </c>
      <c r="E49" s="14" t="e">
        <v>#DIV/0!</v>
      </c>
      <c r="F49" s="11"/>
      <c r="G49" s="12">
        <f>IFERROR(INDEX(données!$A$1:$D$56,MATCH($A49,données!$A$1:$A$56,0),MATCH(G$1,données!$A$1:$D$1)),0)</f>
        <v>2761.88</v>
      </c>
      <c r="H49" s="13">
        <v>2761.88</v>
      </c>
      <c r="I49" s="14" t="e">
        <v>#DIV/0!</v>
      </c>
      <c r="J49" s="11"/>
      <c r="K49" s="12">
        <f>IFERROR(INDEX(données!$A$1:$D$56,MATCH($A49,données!$A$1:$A$56,0),MATCH(K$1,données!$A$1:$D$1)),0)</f>
        <v>493.09</v>
      </c>
      <c r="L49" s="13">
        <v>493.09</v>
      </c>
      <c r="M49" s="14" t="e">
        <v>#DIV/0!</v>
      </c>
      <c r="N49" s="11"/>
      <c r="O49" s="12">
        <f>IFERROR(INDEX(données!$A$1:$D$56,MATCH($A49,données!$A$1:$A$56,0),MATCH(O$1,données!$A$1:$D$1)),0)</f>
        <v>493.09</v>
      </c>
      <c r="P49" s="13">
        <v>493.09</v>
      </c>
      <c r="Q49" s="14" t="e">
        <v>#DIV/0!</v>
      </c>
      <c r="R49" s="11"/>
      <c r="S49" s="12">
        <f>IFERROR(INDEX(données!$A$1:$D$56,MATCH($A49,données!$A$1:$A$56,0),MATCH(S$1,données!$A$1:$D$1)),0)</f>
        <v>493.09</v>
      </c>
      <c r="T49" s="13">
        <v>493.09</v>
      </c>
      <c r="U49" s="14" t="e">
        <v>#DIV/0!</v>
      </c>
      <c r="V49" s="11"/>
      <c r="W49" s="12">
        <f>IFERROR(INDEX(données!$A$1:$D$56,MATCH($A49,données!$A$1:$A$56,0),MATCH(W$1,données!$A$1:$D$1)),0)</f>
        <v>493.09</v>
      </c>
      <c r="X49" s="13">
        <v>493.09</v>
      </c>
      <c r="Y49" s="14" t="e">
        <v>#DIV/0!</v>
      </c>
      <c r="Z49" s="11"/>
      <c r="AA49" s="12">
        <f>IFERROR(INDEX(données!$A$1:$D$56,MATCH($A49,données!$A$1:$A$56,0),MATCH(AA$1,données!$A$1:$D$1)),0)</f>
        <v>493.09</v>
      </c>
      <c r="AB49" s="13">
        <v>493.09</v>
      </c>
      <c r="AC49" s="14" t="e">
        <v>#DIV/0!</v>
      </c>
      <c r="AD49" s="11"/>
      <c r="AE49" s="12">
        <f>IFERROR(INDEX(données!$A$1:$D$56,MATCH($A49,données!$A$1:$A$56,0),MATCH(AE$1,données!$A$1:$D$1)),0)</f>
        <v>1687.1898891666679</v>
      </c>
      <c r="AF49" s="13">
        <v>1687.1898891666679</v>
      </c>
      <c r="AG49" s="17" t="e">
        <v>#DIV/0!</v>
      </c>
    </row>
    <row r="50" spans="1:33">
      <c r="A50" s="30" t="s">
        <v>68</v>
      </c>
      <c r="B50" s="22">
        <v>0</v>
      </c>
      <c r="C50" s="20">
        <f>C51+C56</f>
        <v>51250.33</v>
      </c>
      <c r="D50" s="13">
        <v>51250.33</v>
      </c>
      <c r="E50" s="14" t="e">
        <v>#DIV/0!</v>
      </c>
      <c r="F50" s="22">
        <v>0</v>
      </c>
      <c r="G50" s="20">
        <f>G51+G56</f>
        <v>51250.33</v>
      </c>
      <c r="H50" s="13">
        <v>0</v>
      </c>
      <c r="I50" s="14" t="e">
        <v>#DIV/0!</v>
      </c>
      <c r="J50" s="22">
        <v>0</v>
      </c>
      <c r="K50" s="20">
        <f>K51+K56</f>
        <v>8643.4</v>
      </c>
      <c r="L50" s="13">
        <v>8643.4</v>
      </c>
      <c r="M50" s="14" t="e">
        <v>#DIV/0!</v>
      </c>
      <c r="N50" s="22">
        <v>0</v>
      </c>
      <c r="O50" s="20">
        <f>O51+O56</f>
        <v>8643.4</v>
      </c>
      <c r="P50" s="13">
        <v>8643.4</v>
      </c>
      <c r="Q50" s="14" t="e">
        <v>#DIV/0!</v>
      </c>
      <c r="R50" s="22">
        <v>0</v>
      </c>
      <c r="S50" s="20">
        <f>S51+S56</f>
        <v>8643.4</v>
      </c>
      <c r="T50" s="13">
        <v>8643.4</v>
      </c>
      <c r="U50" s="14" t="e">
        <v>#DIV/0!</v>
      </c>
      <c r="V50" s="22">
        <v>0</v>
      </c>
      <c r="W50" s="20">
        <f>W51+W56</f>
        <v>8643.4</v>
      </c>
      <c r="X50" s="13">
        <v>8643.4</v>
      </c>
      <c r="Y50" s="14" t="e">
        <v>#DIV/0!</v>
      </c>
      <c r="Z50" s="22">
        <v>0</v>
      </c>
      <c r="AA50" s="20">
        <f>AA51+AA56</f>
        <v>8643.4</v>
      </c>
      <c r="AB50" s="13">
        <v>8643.4</v>
      </c>
      <c r="AC50" s="14" t="e">
        <v>#DIV/0!</v>
      </c>
      <c r="AD50" s="22">
        <v>0</v>
      </c>
      <c r="AE50" s="20">
        <f>AE51+AE56</f>
        <v>71384.32818305101</v>
      </c>
      <c r="AF50" s="13">
        <v>71384.32818305101</v>
      </c>
      <c r="AG50" s="17" t="e">
        <v>#DIV/0!</v>
      </c>
    </row>
    <row r="51" spans="1:33">
      <c r="A51" s="31" t="s">
        <v>64</v>
      </c>
      <c r="B51" s="11">
        <v>0</v>
      </c>
      <c r="C51" s="12">
        <f>SUM(C52:C55)</f>
        <v>31268.84</v>
      </c>
      <c r="D51" s="13">
        <v>31268.84</v>
      </c>
      <c r="E51" s="14" t="e">
        <v>#DIV/0!</v>
      </c>
      <c r="F51" s="11">
        <v>0</v>
      </c>
      <c r="G51" s="12">
        <f>SUM(G52:G55)</f>
        <v>31268.84</v>
      </c>
      <c r="H51" s="13">
        <v>44006.69</v>
      </c>
      <c r="I51" s="14" t="e">
        <v>#DIV/0!</v>
      </c>
      <c r="J51" s="11">
        <v>0</v>
      </c>
      <c r="K51" s="12">
        <f>SUM(K52:K55)</f>
        <v>4754.32</v>
      </c>
      <c r="L51" s="13">
        <v>4754.32</v>
      </c>
      <c r="M51" s="14" t="e">
        <v>#DIV/0!</v>
      </c>
      <c r="N51" s="11">
        <v>0</v>
      </c>
      <c r="O51" s="12">
        <f>SUM(O52:O55)</f>
        <v>4754.32</v>
      </c>
      <c r="P51" s="13">
        <v>4754.32</v>
      </c>
      <c r="Q51" s="14" t="e">
        <v>#DIV/0!</v>
      </c>
      <c r="R51" s="11">
        <v>0</v>
      </c>
      <c r="S51" s="12">
        <f>SUM(S52:S55)</f>
        <v>4754.32</v>
      </c>
      <c r="T51" s="13">
        <v>4754.32</v>
      </c>
      <c r="U51" s="14" t="e">
        <v>#DIV/0!</v>
      </c>
      <c r="V51" s="11">
        <v>0</v>
      </c>
      <c r="W51" s="12">
        <f>SUM(W52:W55)</f>
        <v>4754.32</v>
      </c>
      <c r="X51" s="13">
        <v>4754.32</v>
      </c>
      <c r="Y51" s="14" t="e">
        <v>#DIV/0!</v>
      </c>
      <c r="Z51" s="11">
        <v>0</v>
      </c>
      <c r="AA51" s="12">
        <f>SUM(AA52:AA55)</f>
        <v>4754.32</v>
      </c>
      <c r="AB51" s="13">
        <v>4754.32</v>
      </c>
      <c r="AC51" s="14" t="e">
        <v>#DIV/0!</v>
      </c>
      <c r="AD51" s="11">
        <v>0</v>
      </c>
      <c r="AE51" s="12">
        <f>SUM(AE52:AE55)</f>
        <v>25085.072011508692</v>
      </c>
      <c r="AF51" s="13">
        <v>25085.072011508692</v>
      </c>
      <c r="AG51" s="17" t="e">
        <v>#DIV/0!</v>
      </c>
    </row>
    <row r="52" spans="1:33">
      <c r="A52" s="31" t="s">
        <v>38</v>
      </c>
      <c r="B52" s="11"/>
      <c r="C52" s="12">
        <f>IFERROR(INDEX(données!$A$1:$D$56,MATCH($A52,données!$A$1:$A$56,0),MATCH(C$1,données!$A$1:$D$1)),0)</f>
        <v>5519.08</v>
      </c>
      <c r="D52" s="13">
        <v>5519.08</v>
      </c>
      <c r="E52" s="14" t="e">
        <v>#DIV/0!</v>
      </c>
      <c r="F52" s="11"/>
      <c r="G52" s="12">
        <f>IFERROR(INDEX(données!$A$1:$D$56,MATCH($A52,données!$A$1:$A$56,0),MATCH(G$1,données!$A$1:$D$1)),0)</f>
        <v>5519.08</v>
      </c>
      <c r="H52" s="13">
        <v>25749.760000000002</v>
      </c>
      <c r="I52" s="14" t="e">
        <v>#DIV/0!</v>
      </c>
      <c r="J52" s="11"/>
      <c r="K52" s="12">
        <f>IFERROR(INDEX(données!$A$1:$D$56,MATCH($A52,données!$A$1:$A$56,0),MATCH(K$1,données!$A$1:$D$1)),0)</f>
        <v>1162.54</v>
      </c>
      <c r="L52" s="13">
        <v>1162.54</v>
      </c>
      <c r="M52" s="14" t="e">
        <v>#DIV/0!</v>
      </c>
      <c r="N52" s="11"/>
      <c r="O52" s="12">
        <f>IFERROR(INDEX(données!$A$1:$D$56,MATCH($A52,données!$A$1:$A$56,0),MATCH(O$1,données!$A$1:$D$1)),0)</f>
        <v>1162.54</v>
      </c>
      <c r="P52" s="13">
        <v>1162.54</v>
      </c>
      <c r="Q52" s="14" t="e">
        <v>#DIV/0!</v>
      </c>
      <c r="R52" s="11"/>
      <c r="S52" s="12">
        <f>IFERROR(INDEX(données!$A$1:$D$56,MATCH($A52,données!$A$1:$A$56,0),MATCH(S$1,données!$A$1:$D$1)),0)</f>
        <v>1162.54</v>
      </c>
      <c r="T52" s="13">
        <v>1162.54</v>
      </c>
      <c r="U52" s="14" t="e">
        <v>#DIV/0!</v>
      </c>
      <c r="V52" s="11"/>
      <c r="W52" s="12">
        <f>IFERROR(INDEX(données!$A$1:$D$56,MATCH($A52,données!$A$1:$A$56,0),MATCH(W$1,données!$A$1:$D$1)),0)</f>
        <v>1162.54</v>
      </c>
      <c r="X52" s="13">
        <v>1162.54</v>
      </c>
      <c r="Y52" s="14" t="e">
        <v>#DIV/0!</v>
      </c>
      <c r="Z52" s="11"/>
      <c r="AA52" s="12">
        <f>IFERROR(INDEX(données!$A$1:$D$56,MATCH($A52,données!$A$1:$A$56,0),MATCH(AA$1,données!$A$1:$D$1)),0)</f>
        <v>1162.54</v>
      </c>
      <c r="AB52" s="13">
        <v>1162.54</v>
      </c>
      <c r="AC52" s="14" t="e">
        <v>#DIV/0!</v>
      </c>
      <c r="AD52" s="11"/>
      <c r="AE52" s="12">
        <f>IFERROR(INDEX(données!$A$1:$D$56,MATCH($A52,données!$A$1:$A$56,0),MATCH(AE$1,données!$A$1:$D$1)),0)</f>
        <v>3464.7677346969699</v>
      </c>
      <c r="AF52" s="13">
        <v>3464.7677346969699</v>
      </c>
      <c r="AG52" s="17" t="e">
        <v>#DIV/0!</v>
      </c>
    </row>
    <row r="53" spans="1:33">
      <c r="A53" s="31" t="s">
        <v>39</v>
      </c>
      <c r="B53" s="11"/>
      <c r="C53" s="12">
        <f>IFERROR(INDEX(données!$A$1:$D$56,MATCH($A53,données!$A$1:$A$56,0),MATCH(C$1,données!$A$1:$D$1)),0)</f>
        <v>4943.1100000000006</v>
      </c>
      <c r="D53" s="13">
        <v>4943.1100000000006</v>
      </c>
      <c r="E53" s="14" t="e">
        <v>#DIV/0!</v>
      </c>
      <c r="F53" s="11"/>
      <c r="G53" s="12">
        <f>IFERROR(INDEX(données!$A$1:$D$56,MATCH($A53,données!$A$1:$A$56,0),MATCH(G$1,données!$A$1:$D$1)),0)</f>
        <v>4943.1100000000006</v>
      </c>
      <c r="H53" s="13">
        <v>4943.1100000000006</v>
      </c>
      <c r="I53" s="14" t="e">
        <v>#DIV/0!</v>
      </c>
      <c r="J53" s="11"/>
      <c r="K53" s="12">
        <f>IFERROR(INDEX(données!$A$1:$D$56,MATCH($A53,données!$A$1:$A$56,0),MATCH(K$1,données!$A$1:$D$1)),0)</f>
        <v>888.98</v>
      </c>
      <c r="L53" s="13">
        <v>888.98</v>
      </c>
      <c r="M53" s="14" t="e">
        <v>#DIV/0!</v>
      </c>
      <c r="N53" s="11"/>
      <c r="O53" s="12">
        <f>IFERROR(INDEX(données!$A$1:$D$56,MATCH($A53,données!$A$1:$A$56,0),MATCH(O$1,données!$A$1:$D$1)),0)</f>
        <v>888.98</v>
      </c>
      <c r="P53" s="13">
        <v>888.98</v>
      </c>
      <c r="Q53" s="14" t="e">
        <v>#DIV/0!</v>
      </c>
      <c r="R53" s="11"/>
      <c r="S53" s="12">
        <f>IFERROR(INDEX(données!$A$1:$D$56,MATCH($A53,données!$A$1:$A$56,0),MATCH(S$1,données!$A$1:$D$1)),0)</f>
        <v>888.98</v>
      </c>
      <c r="T53" s="13">
        <v>888.98</v>
      </c>
      <c r="U53" s="14" t="e">
        <v>#DIV/0!</v>
      </c>
      <c r="V53" s="11"/>
      <c r="W53" s="12">
        <f>IFERROR(INDEX(données!$A$1:$D$56,MATCH($A53,données!$A$1:$A$56,0),MATCH(W$1,données!$A$1:$D$1)),0)</f>
        <v>888.98</v>
      </c>
      <c r="X53" s="13">
        <v>888.98</v>
      </c>
      <c r="Y53" s="14" t="e">
        <v>#DIV/0!</v>
      </c>
      <c r="Z53" s="11"/>
      <c r="AA53" s="12">
        <f>IFERROR(INDEX(données!$A$1:$D$56,MATCH($A53,données!$A$1:$A$56,0),MATCH(AA$1,données!$A$1:$D$1)),0)</f>
        <v>888.98</v>
      </c>
      <c r="AB53" s="13">
        <v>888.98</v>
      </c>
      <c r="AC53" s="14" t="e">
        <v>#DIV/0!</v>
      </c>
      <c r="AD53" s="11"/>
      <c r="AE53" s="12">
        <f>IFERROR(INDEX(données!$A$1:$D$56,MATCH($A53,données!$A$1:$A$56,0),MATCH(AE$1,données!$A$1:$D$1)),0)</f>
        <v>7112.799257397669</v>
      </c>
      <c r="AF53" s="13">
        <v>7112.799257397669</v>
      </c>
      <c r="AG53" s="17" t="e">
        <v>#DIV/0!</v>
      </c>
    </row>
    <row r="54" spans="1:33">
      <c r="A54" s="31" t="s">
        <v>40</v>
      </c>
      <c r="B54" s="11"/>
      <c r="C54" s="12">
        <f>IFERROR(INDEX(données!$A$1:$D$56,MATCH($A54,données!$A$1:$A$56,0),MATCH(C$1,données!$A$1:$D$1)),0)</f>
        <v>18780.27</v>
      </c>
      <c r="D54" s="13">
        <v>18780.27</v>
      </c>
      <c r="E54" s="14" t="e">
        <v>#DIV/0!</v>
      </c>
      <c r="F54" s="11"/>
      <c r="G54" s="12">
        <f>IFERROR(INDEX(données!$A$1:$D$56,MATCH($A54,données!$A$1:$A$56,0),MATCH(G$1,données!$A$1:$D$1)),0)</f>
        <v>18780.27</v>
      </c>
      <c r="H54" s="13">
        <v>18780.27</v>
      </c>
      <c r="I54" s="14" t="e">
        <v>#DIV/0!</v>
      </c>
      <c r="J54" s="11"/>
      <c r="K54" s="12">
        <f>IFERROR(INDEX(données!$A$1:$D$56,MATCH($A54,données!$A$1:$A$56,0),MATCH(K$1,données!$A$1:$D$1)),0)</f>
        <v>2385.0300000000002</v>
      </c>
      <c r="L54" s="13">
        <v>2385.0300000000002</v>
      </c>
      <c r="M54" s="14" t="e">
        <v>#DIV/0!</v>
      </c>
      <c r="N54" s="11"/>
      <c r="O54" s="12">
        <f>IFERROR(INDEX(données!$A$1:$D$56,MATCH($A54,données!$A$1:$A$56,0),MATCH(O$1,données!$A$1:$D$1)),0)</f>
        <v>2385.0300000000002</v>
      </c>
      <c r="P54" s="13">
        <v>2385.0300000000002</v>
      </c>
      <c r="Q54" s="14" t="e">
        <v>#DIV/0!</v>
      </c>
      <c r="R54" s="11"/>
      <c r="S54" s="12">
        <f>IFERROR(INDEX(données!$A$1:$D$56,MATCH($A54,données!$A$1:$A$56,0),MATCH(S$1,données!$A$1:$D$1)),0)</f>
        <v>2385.0300000000002</v>
      </c>
      <c r="T54" s="13">
        <v>2385.0300000000002</v>
      </c>
      <c r="U54" s="14" t="e">
        <v>#DIV/0!</v>
      </c>
      <c r="V54" s="11"/>
      <c r="W54" s="12">
        <f>IFERROR(INDEX(données!$A$1:$D$56,MATCH($A54,données!$A$1:$A$56,0),MATCH(W$1,données!$A$1:$D$1)),0)</f>
        <v>2385.0300000000002</v>
      </c>
      <c r="X54" s="13">
        <v>2385.0300000000002</v>
      </c>
      <c r="Y54" s="14" t="e">
        <v>#DIV/0!</v>
      </c>
      <c r="Z54" s="11"/>
      <c r="AA54" s="12">
        <f>IFERROR(INDEX(données!$A$1:$D$56,MATCH($A54,données!$A$1:$A$56,0),MATCH(AA$1,données!$A$1:$D$1)),0)</f>
        <v>2385.0300000000002</v>
      </c>
      <c r="AB54" s="13">
        <v>2385.0300000000002</v>
      </c>
      <c r="AC54" s="14" t="e">
        <v>#DIV/0!</v>
      </c>
      <c r="AD54" s="11"/>
      <c r="AE54" s="12">
        <f>IFERROR(INDEX(données!$A$1:$D$56,MATCH($A54,données!$A$1:$A$56,0),MATCH(AE$1,données!$A$1:$D$1)),0)</f>
        <v>11895.056587747387</v>
      </c>
      <c r="AF54" s="13">
        <v>11895.056587747387</v>
      </c>
      <c r="AG54" s="17" t="e">
        <v>#DIV/0!</v>
      </c>
    </row>
    <row r="55" spans="1:33">
      <c r="A55" s="31" t="s">
        <v>41</v>
      </c>
      <c r="B55" s="11"/>
      <c r="C55" s="12">
        <f>IFERROR(INDEX(données!$A$1:$D$56,MATCH($A55,données!$A$1:$A$56,0),MATCH(C$1,données!$A$1:$D$1)),0)</f>
        <v>2026.38</v>
      </c>
      <c r="D55" s="13">
        <v>2026.38</v>
      </c>
      <c r="E55" s="14" t="e">
        <v>#DIV/0!</v>
      </c>
      <c r="F55" s="11"/>
      <c r="G55" s="12">
        <f>IFERROR(INDEX(données!$A$1:$D$56,MATCH($A55,données!$A$1:$A$56,0),MATCH(G$1,données!$A$1:$D$1)),0)</f>
        <v>2026.38</v>
      </c>
      <c r="H55" s="13">
        <v>2026.38</v>
      </c>
      <c r="I55" s="14" t="e">
        <v>#DIV/0!</v>
      </c>
      <c r="J55" s="11"/>
      <c r="K55" s="12">
        <f>IFERROR(INDEX(données!$A$1:$D$56,MATCH($A55,données!$A$1:$A$56,0),MATCH(K$1,données!$A$1:$D$1)),0)</f>
        <v>317.77</v>
      </c>
      <c r="L55" s="13">
        <v>317.77</v>
      </c>
      <c r="M55" s="14" t="e">
        <v>#DIV/0!</v>
      </c>
      <c r="N55" s="11"/>
      <c r="O55" s="12">
        <f>IFERROR(INDEX(données!$A$1:$D$56,MATCH($A55,données!$A$1:$A$56,0),MATCH(O$1,données!$A$1:$D$1)),0)</f>
        <v>317.77</v>
      </c>
      <c r="P55" s="13">
        <v>317.77</v>
      </c>
      <c r="Q55" s="14" t="e">
        <v>#DIV/0!</v>
      </c>
      <c r="R55" s="11"/>
      <c r="S55" s="12">
        <f>IFERROR(INDEX(données!$A$1:$D$56,MATCH($A55,données!$A$1:$A$56,0),MATCH(S$1,données!$A$1:$D$1)),0)</f>
        <v>317.77</v>
      </c>
      <c r="T55" s="13">
        <v>317.77</v>
      </c>
      <c r="U55" s="14" t="e">
        <v>#DIV/0!</v>
      </c>
      <c r="V55" s="11"/>
      <c r="W55" s="12">
        <f>IFERROR(INDEX(données!$A$1:$D$56,MATCH($A55,données!$A$1:$A$56,0),MATCH(W$1,données!$A$1:$D$1)),0)</f>
        <v>317.77</v>
      </c>
      <c r="X55" s="13">
        <v>317.77</v>
      </c>
      <c r="Y55" s="14" t="e">
        <v>#DIV/0!</v>
      </c>
      <c r="Z55" s="11"/>
      <c r="AA55" s="12">
        <f>IFERROR(INDEX(données!$A$1:$D$56,MATCH($A55,données!$A$1:$A$56,0),MATCH(AA$1,données!$A$1:$D$1)),0)</f>
        <v>317.77</v>
      </c>
      <c r="AB55" s="13">
        <v>317.77</v>
      </c>
      <c r="AC55" s="14" t="e">
        <v>#DIV/0!</v>
      </c>
      <c r="AD55" s="11"/>
      <c r="AE55" s="12">
        <f>IFERROR(INDEX(données!$A$1:$D$56,MATCH($A55,données!$A$1:$A$56,0),MATCH(AE$1,données!$A$1:$D$1)),0)</f>
        <v>2612.4484316666662</v>
      </c>
      <c r="AF55" s="13">
        <v>2612.4484316666662</v>
      </c>
      <c r="AG55" s="17" t="e">
        <v>#DIV/0!</v>
      </c>
    </row>
    <row r="56" spans="1:33">
      <c r="A56" s="31" t="s">
        <v>67</v>
      </c>
      <c r="B56" s="11">
        <v>0</v>
      </c>
      <c r="C56" s="12">
        <f>SUM(C57:C62)</f>
        <v>19981.490000000002</v>
      </c>
      <c r="D56" s="13">
        <v>19981.490000000002</v>
      </c>
      <c r="E56" s="14" t="e">
        <v>#DIV/0!</v>
      </c>
      <c r="F56" s="11">
        <v>0</v>
      </c>
      <c r="G56" s="12">
        <f>SUM(G57:G62)</f>
        <v>19981.490000000002</v>
      </c>
      <c r="H56" s="13">
        <v>0</v>
      </c>
      <c r="I56" s="14" t="e">
        <v>#DIV/0!</v>
      </c>
      <c r="J56" s="11">
        <v>0</v>
      </c>
      <c r="K56" s="12">
        <f>SUM(K57:K62)</f>
        <v>3889.0799999999995</v>
      </c>
      <c r="L56" s="13">
        <v>3889.0799999999995</v>
      </c>
      <c r="M56" s="14" t="e">
        <v>#DIV/0!</v>
      </c>
      <c r="N56" s="11">
        <v>0</v>
      </c>
      <c r="O56" s="12">
        <f>SUM(O57:O62)</f>
        <v>3889.0799999999995</v>
      </c>
      <c r="P56" s="13">
        <v>3889.0799999999995</v>
      </c>
      <c r="Q56" s="14" t="e">
        <v>#DIV/0!</v>
      </c>
      <c r="R56" s="11">
        <v>0</v>
      </c>
      <c r="S56" s="12">
        <f>SUM(S57:S62)</f>
        <v>3889.0799999999995</v>
      </c>
      <c r="T56" s="13">
        <v>3889.0799999999995</v>
      </c>
      <c r="U56" s="14" t="e">
        <v>#DIV/0!</v>
      </c>
      <c r="V56" s="11">
        <v>0</v>
      </c>
      <c r="W56" s="12">
        <f>SUM(W57:W62)</f>
        <v>3889.0799999999995</v>
      </c>
      <c r="X56" s="13">
        <v>3889.0799999999995</v>
      </c>
      <c r="Y56" s="14" t="e">
        <v>#DIV/0!</v>
      </c>
      <c r="Z56" s="11">
        <v>0</v>
      </c>
      <c r="AA56" s="12">
        <f>SUM(AA57:AA62)</f>
        <v>3889.0799999999995</v>
      </c>
      <c r="AB56" s="13">
        <v>3889.0799999999995</v>
      </c>
      <c r="AC56" s="14" t="e">
        <v>#DIV/0!</v>
      </c>
      <c r="AD56" s="11">
        <v>0</v>
      </c>
      <c r="AE56" s="12">
        <f>SUM(AE57:AE62)</f>
        <v>46299.256171542314</v>
      </c>
      <c r="AF56" s="13">
        <v>46299.256171542314</v>
      </c>
      <c r="AG56" s="17" t="e">
        <v>#DIV/0!</v>
      </c>
    </row>
    <row r="57" spans="1:33">
      <c r="A57" s="31" t="s">
        <v>42</v>
      </c>
      <c r="B57" s="11"/>
      <c r="C57" s="12">
        <f>IFERROR(INDEX(données!$A$1:$D$56,MATCH($A57,données!$A$1:$A$56,0),MATCH(C$1,données!$A$1:$D$1)),0)</f>
        <v>1724.56</v>
      </c>
      <c r="D57" s="13">
        <v>1724.56</v>
      </c>
      <c r="E57" s="14" t="e">
        <v>#DIV/0!</v>
      </c>
      <c r="F57" s="11"/>
      <c r="G57" s="12">
        <f>IFERROR(INDEX(données!$A$1:$D$56,MATCH($A57,données!$A$1:$A$56,0),MATCH(G$1,données!$A$1:$D$1)),0)</f>
        <v>1724.56</v>
      </c>
      <c r="H57" s="13">
        <v>18256.93</v>
      </c>
      <c r="I57" s="14" t="e">
        <v>#DIV/0!</v>
      </c>
      <c r="J57" s="11"/>
      <c r="K57" s="12">
        <f>IFERROR(INDEX(données!$A$1:$D$56,MATCH($A57,données!$A$1:$A$56,0),MATCH(K$1,données!$A$1:$D$1)),0)</f>
        <v>305.79000000000002</v>
      </c>
      <c r="L57" s="13">
        <v>305.79000000000002</v>
      </c>
      <c r="M57" s="14" t="e">
        <v>#DIV/0!</v>
      </c>
      <c r="N57" s="11"/>
      <c r="O57" s="12">
        <f>IFERROR(INDEX(données!$A$1:$D$56,MATCH($A57,données!$A$1:$A$56,0),MATCH(O$1,données!$A$1:$D$1)),0)</f>
        <v>305.79000000000002</v>
      </c>
      <c r="P57" s="13">
        <v>305.79000000000002</v>
      </c>
      <c r="Q57" s="14" t="e">
        <v>#DIV/0!</v>
      </c>
      <c r="R57" s="11"/>
      <c r="S57" s="12">
        <f>IFERROR(INDEX(données!$A$1:$D$56,MATCH($A57,données!$A$1:$A$56,0),MATCH(S$1,données!$A$1:$D$1)),0)</f>
        <v>305.79000000000002</v>
      </c>
      <c r="T57" s="13">
        <v>305.79000000000002</v>
      </c>
      <c r="U57" s="14" t="e">
        <v>#DIV/0!</v>
      </c>
      <c r="V57" s="11"/>
      <c r="W57" s="12">
        <f>IFERROR(INDEX(données!$A$1:$D$56,MATCH($A57,données!$A$1:$A$56,0),MATCH(W$1,données!$A$1:$D$1)),0)</f>
        <v>305.79000000000002</v>
      </c>
      <c r="X57" s="13">
        <v>305.79000000000002</v>
      </c>
      <c r="Y57" s="14" t="e">
        <v>#DIV/0!</v>
      </c>
      <c r="Z57" s="11"/>
      <c r="AA57" s="12">
        <f>IFERROR(INDEX(données!$A$1:$D$56,MATCH($A57,données!$A$1:$A$56,0),MATCH(AA$1,données!$A$1:$D$1)),0)</f>
        <v>305.79000000000002</v>
      </c>
      <c r="AB57" s="13">
        <v>305.79000000000002</v>
      </c>
      <c r="AC57" s="14" t="e">
        <v>#DIV/0!</v>
      </c>
      <c r="AD57" s="11"/>
      <c r="AE57" s="12">
        <f>IFERROR(INDEX(données!$A$1:$D$56,MATCH($A57,données!$A$1:$A$56,0),MATCH(AE$1,données!$A$1:$D$1)),0)</f>
        <v>2051.0586598756208</v>
      </c>
      <c r="AF57" s="13">
        <v>2051.0586598756208</v>
      </c>
      <c r="AG57" s="17" t="e">
        <v>#DIV/0!</v>
      </c>
    </row>
    <row r="58" spans="1:33">
      <c r="A58" s="31" t="s">
        <v>43</v>
      </c>
      <c r="B58" s="11"/>
      <c r="C58" s="12">
        <f>IFERROR(INDEX(données!$A$1:$D$56,MATCH($A58,données!$A$1:$A$56,0),MATCH(C$1,données!$A$1:$D$1)),0)</f>
        <v>4402.45</v>
      </c>
      <c r="D58" s="13">
        <v>4402.45</v>
      </c>
      <c r="E58" s="14" t="e">
        <v>#DIV/0!</v>
      </c>
      <c r="F58" s="11"/>
      <c r="G58" s="12">
        <f>IFERROR(INDEX(données!$A$1:$D$56,MATCH($A58,données!$A$1:$A$56,0),MATCH(G$1,données!$A$1:$D$1)),0)</f>
        <v>4402.45</v>
      </c>
      <c r="H58" s="13">
        <v>4402.45</v>
      </c>
      <c r="I58" s="14" t="e">
        <v>#DIV/0!</v>
      </c>
      <c r="J58" s="11"/>
      <c r="K58" s="12">
        <f>IFERROR(INDEX(données!$A$1:$D$56,MATCH($A58,données!$A$1:$A$56,0),MATCH(K$1,données!$A$1:$D$1)),0)</f>
        <v>815.56</v>
      </c>
      <c r="L58" s="13">
        <v>815.56</v>
      </c>
      <c r="M58" s="14" t="e">
        <v>#DIV/0!</v>
      </c>
      <c r="N58" s="11"/>
      <c r="O58" s="12">
        <f>IFERROR(INDEX(données!$A$1:$D$56,MATCH($A58,données!$A$1:$A$56,0),MATCH(O$1,données!$A$1:$D$1)),0)</f>
        <v>815.56</v>
      </c>
      <c r="P58" s="13">
        <v>815.56</v>
      </c>
      <c r="Q58" s="14" t="e">
        <v>#DIV/0!</v>
      </c>
      <c r="R58" s="11"/>
      <c r="S58" s="12">
        <f>IFERROR(INDEX(données!$A$1:$D$56,MATCH($A58,données!$A$1:$A$56,0),MATCH(S$1,données!$A$1:$D$1)),0)</f>
        <v>815.56</v>
      </c>
      <c r="T58" s="13">
        <v>815.56</v>
      </c>
      <c r="U58" s="14" t="e">
        <v>#DIV/0!</v>
      </c>
      <c r="V58" s="11"/>
      <c r="W58" s="12">
        <f>IFERROR(INDEX(données!$A$1:$D$56,MATCH($A58,données!$A$1:$A$56,0),MATCH(W$1,données!$A$1:$D$1)),0)</f>
        <v>815.56</v>
      </c>
      <c r="X58" s="13">
        <v>815.56</v>
      </c>
      <c r="Y58" s="14" t="e">
        <v>#DIV/0!</v>
      </c>
      <c r="Z58" s="11"/>
      <c r="AA58" s="12">
        <f>IFERROR(INDEX(données!$A$1:$D$56,MATCH($A58,données!$A$1:$A$56,0),MATCH(AA$1,données!$A$1:$D$1)),0)</f>
        <v>815.56</v>
      </c>
      <c r="AB58" s="13">
        <v>815.56</v>
      </c>
      <c r="AC58" s="14" t="e">
        <v>#DIV/0!</v>
      </c>
      <c r="AD58" s="11"/>
      <c r="AE58" s="12">
        <f>IFERROR(INDEX(données!$A$1:$D$56,MATCH($A58,données!$A$1:$A$56,0),MATCH(AE$1,données!$A$1:$D$1)),0)</f>
        <v>8277.0476725000099</v>
      </c>
      <c r="AF58" s="13">
        <v>8277.0476725000099</v>
      </c>
      <c r="AG58" s="17" t="e">
        <v>#DIV/0!</v>
      </c>
    </row>
    <row r="59" spans="1:33">
      <c r="A59" s="31" t="s">
        <v>44</v>
      </c>
      <c r="B59" s="11"/>
      <c r="C59" s="12">
        <f>IFERROR(INDEX(données!$A$1:$D$56,MATCH($A59,données!$A$1:$A$56,0),MATCH(C$1,données!$A$1:$D$1)),0)</f>
        <v>5012.4500000000007</v>
      </c>
      <c r="D59" s="13">
        <v>5012.4500000000007</v>
      </c>
      <c r="E59" s="14" t="e">
        <v>#DIV/0!</v>
      </c>
      <c r="F59" s="11"/>
      <c r="G59" s="12">
        <f>IFERROR(INDEX(données!$A$1:$D$56,MATCH($A59,données!$A$1:$A$56,0),MATCH(G$1,données!$A$1:$D$1)),0)</f>
        <v>5012.4500000000007</v>
      </c>
      <c r="H59" s="13">
        <v>5012.4500000000007</v>
      </c>
      <c r="I59" s="14" t="e">
        <v>#DIV/0!</v>
      </c>
      <c r="J59" s="11"/>
      <c r="K59" s="12">
        <f>IFERROR(INDEX(données!$A$1:$D$56,MATCH($A59,données!$A$1:$A$56,0),MATCH(K$1,données!$A$1:$D$1)),0)</f>
        <v>934.68</v>
      </c>
      <c r="L59" s="13">
        <v>934.68</v>
      </c>
      <c r="M59" s="14" t="e">
        <v>#DIV/0!</v>
      </c>
      <c r="N59" s="11"/>
      <c r="O59" s="12">
        <f>IFERROR(INDEX(données!$A$1:$D$56,MATCH($A59,données!$A$1:$A$56,0),MATCH(O$1,données!$A$1:$D$1)),0)</f>
        <v>934.68</v>
      </c>
      <c r="P59" s="13">
        <v>934.68</v>
      </c>
      <c r="Q59" s="14" t="e">
        <v>#DIV/0!</v>
      </c>
      <c r="R59" s="11"/>
      <c r="S59" s="12">
        <f>IFERROR(INDEX(données!$A$1:$D$56,MATCH($A59,données!$A$1:$A$56,0),MATCH(S$1,données!$A$1:$D$1)),0)</f>
        <v>934.68</v>
      </c>
      <c r="T59" s="13">
        <v>934.68</v>
      </c>
      <c r="U59" s="14" t="e">
        <v>#DIV/0!</v>
      </c>
      <c r="V59" s="11"/>
      <c r="W59" s="12">
        <f>IFERROR(INDEX(données!$A$1:$D$56,MATCH($A59,données!$A$1:$A$56,0),MATCH(W$1,données!$A$1:$D$1)),0)</f>
        <v>934.68</v>
      </c>
      <c r="X59" s="13">
        <v>934.68</v>
      </c>
      <c r="Y59" s="14" t="e">
        <v>#DIV/0!</v>
      </c>
      <c r="Z59" s="11"/>
      <c r="AA59" s="12">
        <f>IFERROR(INDEX(données!$A$1:$D$56,MATCH($A59,données!$A$1:$A$56,0),MATCH(AA$1,données!$A$1:$D$1)),0)</f>
        <v>934.68</v>
      </c>
      <c r="AB59" s="13">
        <v>934.68</v>
      </c>
      <c r="AC59" s="14" t="e">
        <v>#DIV/0!</v>
      </c>
      <c r="AD59" s="11"/>
      <c r="AE59" s="12">
        <f>IFERROR(INDEX(données!$A$1:$D$56,MATCH($A59,données!$A$1:$A$56,0),MATCH(AE$1,données!$A$1:$D$1)),0)</f>
        <v>8579.1616041666693</v>
      </c>
      <c r="AF59" s="13">
        <v>8579.1616041666693</v>
      </c>
      <c r="AG59" s="17" t="e">
        <v>#DIV/0!</v>
      </c>
    </row>
    <row r="60" spans="1:33">
      <c r="A60" s="31" t="s">
        <v>45</v>
      </c>
      <c r="B60" s="11"/>
      <c r="C60" s="12">
        <f>IFERROR(INDEX(données!$A$1:$D$56,MATCH($A60,données!$A$1:$A$56,0),MATCH(C$1,données!$A$1:$D$1)),0)</f>
        <v>2784.92</v>
      </c>
      <c r="D60" s="13">
        <v>2784.92</v>
      </c>
      <c r="E60" s="14" t="e">
        <v>#DIV/0!</v>
      </c>
      <c r="F60" s="11"/>
      <c r="G60" s="12">
        <f>IFERROR(INDEX(données!$A$1:$D$56,MATCH($A60,données!$A$1:$A$56,0),MATCH(G$1,données!$A$1:$D$1)),0)</f>
        <v>2784.92</v>
      </c>
      <c r="H60" s="13">
        <v>2784.92</v>
      </c>
      <c r="I60" s="14" t="e">
        <v>#DIV/0!</v>
      </c>
      <c r="J60" s="11"/>
      <c r="K60" s="12">
        <f>IFERROR(INDEX(données!$A$1:$D$56,MATCH($A60,données!$A$1:$A$56,0),MATCH(K$1,données!$A$1:$D$1)),0)</f>
        <v>573.24</v>
      </c>
      <c r="L60" s="13">
        <v>573.24</v>
      </c>
      <c r="M60" s="14" t="e">
        <v>#DIV/0!</v>
      </c>
      <c r="N60" s="11"/>
      <c r="O60" s="12">
        <f>IFERROR(INDEX(données!$A$1:$D$56,MATCH($A60,données!$A$1:$A$56,0),MATCH(O$1,données!$A$1:$D$1)),0)</f>
        <v>573.24</v>
      </c>
      <c r="P60" s="13">
        <v>573.24</v>
      </c>
      <c r="Q60" s="14" t="e">
        <v>#DIV/0!</v>
      </c>
      <c r="R60" s="11"/>
      <c r="S60" s="12">
        <f>IFERROR(INDEX(données!$A$1:$D$56,MATCH($A60,données!$A$1:$A$56,0),MATCH(S$1,données!$A$1:$D$1)),0)</f>
        <v>573.24</v>
      </c>
      <c r="T60" s="13">
        <v>573.24</v>
      </c>
      <c r="U60" s="14" t="e">
        <v>#DIV/0!</v>
      </c>
      <c r="V60" s="11"/>
      <c r="W60" s="12">
        <f>IFERROR(INDEX(données!$A$1:$D$56,MATCH($A60,données!$A$1:$A$56,0),MATCH(W$1,données!$A$1:$D$1)),0)</f>
        <v>573.24</v>
      </c>
      <c r="X60" s="13">
        <v>573.24</v>
      </c>
      <c r="Y60" s="14" t="e">
        <v>#DIV/0!</v>
      </c>
      <c r="Z60" s="11"/>
      <c r="AA60" s="12">
        <f>IFERROR(INDEX(données!$A$1:$D$56,MATCH($A60,données!$A$1:$A$56,0),MATCH(AA$1,données!$A$1:$D$1)),0)</f>
        <v>573.24</v>
      </c>
      <c r="AB60" s="13">
        <v>573.24</v>
      </c>
      <c r="AC60" s="14" t="e">
        <v>#DIV/0!</v>
      </c>
      <c r="AD60" s="11"/>
      <c r="AE60" s="12">
        <f>IFERROR(INDEX(données!$A$1:$D$56,MATCH($A60,données!$A$1:$A$56,0),MATCH(AE$1,données!$A$1:$D$1)),0)</f>
        <v>13027.988346666663</v>
      </c>
      <c r="AF60" s="13">
        <v>13027.988346666663</v>
      </c>
      <c r="AG60" s="17" t="e">
        <v>#DIV/0!</v>
      </c>
    </row>
    <row r="61" spans="1:33">
      <c r="A61" s="31" t="s">
        <v>46</v>
      </c>
      <c r="B61" s="11"/>
      <c r="C61" s="12">
        <f>IFERROR(INDEX(données!$A$1:$D$56,MATCH($A61,données!$A$1:$A$56,0),MATCH(C$1,données!$A$1:$D$1)),0)</f>
        <v>4557.95</v>
      </c>
      <c r="D61" s="13">
        <v>4557.95</v>
      </c>
      <c r="E61" s="14" t="e">
        <v>#DIV/0!</v>
      </c>
      <c r="F61" s="11"/>
      <c r="G61" s="12">
        <f>IFERROR(INDEX(données!$A$1:$D$56,MATCH($A61,données!$A$1:$A$56,0),MATCH(G$1,données!$A$1:$D$1)),0)</f>
        <v>4557.95</v>
      </c>
      <c r="H61" s="13">
        <v>4557.95</v>
      </c>
      <c r="I61" s="14" t="e">
        <v>#DIV/0!</v>
      </c>
      <c r="J61" s="11"/>
      <c r="K61" s="12">
        <f>IFERROR(INDEX(données!$A$1:$D$56,MATCH($A61,données!$A$1:$A$56,0),MATCH(K$1,données!$A$1:$D$1)),0)</f>
        <v>959.36</v>
      </c>
      <c r="L61" s="13">
        <v>959.36</v>
      </c>
      <c r="M61" s="14" t="e">
        <v>#DIV/0!</v>
      </c>
      <c r="N61" s="11"/>
      <c r="O61" s="12">
        <f>IFERROR(INDEX(données!$A$1:$D$56,MATCH($A61,données!$A$1:$A$56,0),MATCH(O$1,données!$A$1:$D$1)),0)</f>
        <v>959.36</v>
      </c>
      <c r="P61" s="13">
        <v>959.36</v>
      </c>
      <c r="Q61" s="14" t="e">
        <v>#DIV/0!</v>
      </c>
      <c r="R61" s="11"/>
      <c r="S61" s="12">
        <f>IFERROR(INDEX(données!$A$1:$D$56,MATCH($A61,données!$A$1:$A$56,0),MATCH(S$1,données!$A$1:$D$1)),0)</f>
        <v>959.36</v>
      </c>
      <c r="T61" s="13">
        <v>959.36</v>
      </c>
      <c r="U61" s="14" t="e">
        <v>#DIV/0!</v>
      </c>
      <c r="V61" s="11"/>
      <c r="W61" s="12">
        <f>IFERROR(INDEX(données!$A$1:$D$56,MATCH($A61,données!$A$1:$A$56,0),MATCH(W$1,données!$A$1:$D$1)),0)</f>
        <v>959.36</v>
      </c>
      <c r="X61" s="13">
        <v>959.36</v>
      </c>
      <c r="Y61" s="14" t="e">
        <v>#DIV/0!</v>
      </c>
      <c r="Z61" s="11"/>
      <c r="AA61" s="12">
        <f>IFERROR(INDEX(données!$A$1:$D$56,MATCH($A61,données!$A$1:$A$56,0),MATCH(AA$1,données!$A$1:$D$1)),0)</f>
        <v>959.36</v>
      </c>
      <c r="AB61" s="13">
        <v>959.36</v>
      </c>
      <c r="AC61" s="14" t="e">
        <v>#DIV/0!</v>
      </c>
      <c r="AD61" s="11"/>
      <c r="AE61" s="12">
        <f>IFERROR(INDEX(données!$A$1:$D$56,MATCH($A61,données!$A$1:$A$56,0),MATCH(AE$1,données!$A$1:$D$1)),0)</f>
        <v>9717.3943741666772</v>
      </c>
      <c r="AF61" s="13">
        <v>9717.3943741666772</v>
      </c>
      <c r="AG61" s="17" t="e">
        <v>#DIV/0!</v>
      </c>
    </row>
    <row r="62" spans="1:33">
      <c r="A62" s="31" t="s">
        <v>47</v>
      </c>
      <c r="B62" s="11"/>
      <c r="C62" s="12">
        <f>IFERROR(INDEX(données!$A$1:$D$56,MATCH($A62,données!$A$1:$A$56,0),MATCH(C$1,données!$A$1:$D$1)),0)</f>
        <v>1499.1599999999999</v>
      </c>
      <c r="D62" s="13">
        <v>1499.1599999999999</v>
      </c>
      <c r="E62" s="14" t="e">
        <v>#DIV/0!</v>
      </c>
      <c r="F62" s="11"/>
      <c r="G62" s="12">
        <f>IFERROR(INDEX(données!$A$1:$D$56,MATCH($A62,données!$A$1:$A$56,0),MATCH(G$1,données!$A$1:$D$1)),0)</f>
        <v>1499.1599999999999</v>
      </c>
      <c r="H62" s="13">
        <v>1499.1599999999999</v>
      </c>
      <c r="I62" s="14" t="e">
        <v>#DIV/0!</v>
      </c>
      <c r="J62" s="11"/>
      <c r="K62" s="12">
        <f>IFERROR(INDEX(données!$A$1:$D$56,MATCH($A62,données!$A$1:$A$56,0),MATCH(K$1,données!$A$1:$D$1)),0)</f>
        <v>300.45</v>
      </c>
      <c r="L62" s="13">
        <v>300.45</v>
      </c>
      <c r="M62" s="14" t="e">
        <v>#DIV/0!</v>
      </c>
      <c r="N62" s="11"/>
      <c r="O62" s="12">
        <f>IFERROR(INDEX(données!$A$1:$D$56,MATCH($A62,données!$A$1:$A$56,0),MATCH(O$1,données!$A$1:$D$1)),0)</f>
        <v>300.45</v>
      </c>
      <c r="P62" s="13">
        <v>300.45</v>
      </c>
      <c r="Q62" s="14" t="e">
        <v>#DIV/0!</v>
      </c>
      <c r="R62" s="11"/>
      <c r="S62" s="12">
        <f>IFERROR(INDEX(données!$A$1:$D$56,MATCH($A62,données!$A$1:$A$56,0),MATCH(S$1,données!$A$1:$D$1)),0)</f>
        <v>300.45</v>
      </c>
      <c r="T62" s="13">
        <v>300.45</v>
      </c>
      <c r="U62" s="14" t="e">
        <v>#DIV/0!</v>
      </c>
      <c r="V62" s="11"/>
      <c r="W62" s="12">
        <f>IFERROR(INDEX(données!$A$1:$D$56,MATCH($A62,données!$A$1:$A$56,0),MATCH(W$1,données!$A$1:$D$1)),0)</f>
        <v>300.45</v>
      </c>
      <c r="X62" s="13">
        <v>300.45</v>
      </c>
      <c r="Y62" s="14" t="e">
        <v>#DIV/0!</v>
      </c>
      <c r="Z62" s="11"/>
      <c r="AA62" s="12">
        <f>IFERROR(INDEX(données!$A$1:$D$56,MATCH($A62,données!$A$1:$A$56,0),MATCH(AA$1,données!$A$1:$D$1)),0)</f>
        <v>300.45</v>
      </c>
      <c r="AB62" s="13">
        <v>300.45</v>
      </c>
      <c r="AC62" s="14" t="e">
        <v>#DIV/0!</v>
      </c>
      <c r="AD62" s="11"/>
      <c r="AE62" s="12">
        <f>IFERROR(INDEX(données!$A$1:$D$56,MATCH($A62,données!$A$1:$A$56,0),MATCH(AE$1,données!$A$1:$D$1)),0)</f>
        <v>4646.6055141666684</v>
      </c>
      <c r="AF62" s="13">
        <v>4646.6055141666684</v>
      </c>
      <c r="AG62" s="17" t="e">
        <v>#DIV/0!</v>
      </c>
    </row>
    <row r="63" spans="1:33">
      <c r="A63" s="30" t="s">
        <v>69</v>
      </c>
      <c r="B63" s="22">
        <v>0</v>
      </c>
      <c r="C63" s="20">
        <f>C64+C66+C70</f>
        <v>16519.48</v>
      </c>
      <c r="D63" s="13">
        <v>16519.48</v>
      </c>
      <c r="E63" s="14" t="e">
        <v>#DIV/0!</v>
      </c>
      <c r="F63" s="22">
        <v>0</v>
      </c>
      <c r="G63" s="20">
        <f>G64+G66+G70</f>
        <v>16519.48</v>
      </c>
      <c r="H63" s="13">
        <v>0</v>
      </c>
      <c r="I63" s="14" t="e">
        <v>#DIV/0!</v>
      </c>
      <c r="J63" s="22">
        <v>0</v>
      </c>
      <c r="K63" s="20">
        <f>K64+K66+K70</f>
        <v>1673.5499999999997</v>
      </c>
      <c r="L63" s="13">
        <v>1673.5499999999997</v>
      </c>
      <c r="M63" s="14" t="e">
        <v>#DIV/0!</v>
      </c>
      <c r="N63" s="22">
        <v>0</v>
      </c>
      <c r="O63" s="20">
        <f>O64+O66+O70</f>
        <v>1673.5499999999997</v>
      </c>
      <c r="P63" s="13">
        <v>1673.5499999999997</v>
      </c>
      <c r="Q63" s="14" t="e">
        <v>#DIV/0!</v>
      </c>
      <c r="R63" s="22">
        <v>0</v>
      </c>
      <c r="S63" s="20">
        <f>S64+S66+S70</f>
        <v>1673.5499999999997</v>
      </c>
      <c r="T63" s="13">
        <v>1673.5499999999997</v>
      </c>
      <c r="U63" s="14" t="e">
        <v>#DIV/0!</v>
      </c>
      <c r="V63" s="22">
        <v>0</v>
      </c>
      <c r="W63" s="20">
        <f>W64+W66+W70</f>
        <v>1673.5499999999997</v>
      </c>
      <c r="X63" s="13">
        <v>1673.5499999999997</v>
      </c>
      <c r="Y63" s="14" t="e">
        <v>#DIV/0!</v>
      </c>
      <c r="Z63" s="22">
        <v>0</v>
      </c>
      <c r="AA63" s="20">
        <f>AA64+AA66+AA70</f>
        <v>1673.5499999999997</v>
      </c>
      <c r="AB63" s="13">
        <v>1673.5499999999997</v>
      </c>
      <c r="AC63" s="14" t="e">
        <v>#DIV/0!</v>
      </c>
      <c r="AD63" s="22">
        <v>0</v>
      </c>
      <c r="AE63" s="20">
        <f>AE64+AE66+AE70</f>
        <v>16486.609991666675</v>
      </c>
      <c r="AF63" s="13">
        <v>16486.609991666675</v>
      </c>
      <c r="AG63" s="17" t="e">
        <v>#DIV/0!</v>
      </c>
    </row>
    <row r="64" spans="1:33">
      <c r="A64" s="31" t="s">
        <v>65</v>
      </c>
      <c r="B64" s="11"/>
      <c r="C64" s="12">
        <f>C65</f>
        <v>282.87</v>
      </c>
      <c r="D64" s="13">
        <v>282.87</v>
      </c>
      <c r="E64" s="14" t="e">
        <v>#DIV/0!</v>
      </c>
      <c r="F64" s="11"/>
      <c r="G64" s="12">
        <f>G65</f>
        <v>282.87</v>
      </c>
      <c r="H64" s="13">
        <v>10428.57</v>
      </c>
      <c r="I64" s="14" t="e">
        <v>#DIV/0!</v>
      </c>
      <c r="J64" s="11"/>
      <c r="K64" s="12">
        <f>K65</f>
        <v>27.34</v>
      </c>
      <c r="L64" s="13">
        <v>27.34</v>
      </c>
      <c r="M64" s="14" t="e">
        <v>#DIV/0!</v>
      </c>
      <c r="N64" s="11"/>
      <c r="O64" s="12">
        <f>O65</f>
        <v>27.34</v>
      </c>
      <c r="P64" s="13">
        <v>27.34</v>
      </c>
      <c r="Q64" s="14" t="e">
        <v>#DIV/0!</v>
      </c>
      <c r="R64" s="11"/>
      <c r="S64" s="12">
        <f>S65</f>
        <v>27.34</v>
      </c>
      <c r="T64" s="13">
        <v>27.34</v>
      </c>
      <c r="U64" s="14" t="e">
        <v>#DIV/0!</v>
      </c>
      <c r="V64" s="11"/>
      <c r="W64" s="12">
        <f>W65</f>
        <v>27.34</v>
      </c>
      <c r="X64" s="13">
        <v>27.34</v>
      </c>
      <c r="Y64" s="14" t="e">
        <v>#DIV/0!</v>
      </c>
      <c r="Z64" s="11"/>
      <c r="AA64" s="12">
        <f>AA65</f>
        <v>27.34</v>
      </c>
      <c r="AB64" s="13">
        <v>27.34</v>
      </c>
      <c r="AC64" s="14" t="e">
        <v>#DIV/0!</v>
      </c>
      <c r="AD64" s="11"/>
      <c r="AE64" s="12">
        <f>AE65</f>
        <v>949.36040666666736</v>
      </c>
      <c r="AF64" s="13">
        <v>949.36040666666736</v>
      </c>
      <c r="AG64" s="17" t="e">
        <v>#DIV/0!</v>
      </c>
    </row>
    <row r="65" spans="1:33">
      <c r="A65" s="31" t="s">
        <v>48</v>
      </c>
      <c r="B65" s="11"/>
      <c r="C65" s="12">
        <f>IFERROR(INDEX(données!$A$1:$D$56,MATCH($A65,données!$A$1:$A$56,0),MATCH(C$1,données!$A$1:$D$1)),0)</f>
        <v>282.87</v>
      </c>
      <c r="D65" s="13">
        <v>282.87</v>
      </c>
      <c r="E65" s="14" t="e">
        <v>#DIV/0!</v>
      </c>
      <c r="F65" s="11"/>
      <c r="G65" s="12">
        <f>IFERROR(INDEX(données!$A$1:$D$56,MATCH($A65,données!$A$1:$A$56,0),MATCH(G$1,données!$A$1:$D$1)),0)</f>
        <v>282.87</v>
      </c>
      <c r="H65" s="13">
        <v>0</v>
      </c>
      <c r="I65" s="14" t="e">
        <v>#DIV/0!</v>
      </c>
      <c r="J65" s="11"/>
      <c r="K65" s="12">
        <f>IFERROR(INDEX(données!$A$1:$D$56,MATCH($A65,données!$A$1:$A$56,0),MATCH(K$1,données!$A$1:$D$1)),0)</f>
        <v>27.34</v>
      </c>
      <c r="L65" s="13">
        <v>27.34</v>
      </c>
      <c r="M65" s="14" t="e">
        <v>#DIV/0!</v>
      </c>
      <c r="N65" s="11"/>
      <c r="O65" s="12">
        <f>IFERROR(INDEX(données!$A$1:$D$56,MATCH($A65,données!$A$1:$A$56,0),MATCH(O$1,données!$A$1:$D$1)),0)</f>
        <v>27.34</v>
      </c>
      <c r="P65" s="13">
        <v>27.34</v>
      </c>
      <c r="Q65" s="14" t="e">
        <v>#DIV/0!</v>
      </c>
      <c r="R65" s="11"/>
      <c r="S65" s="12">
        <f>IFERROR(INDEX(données!$A$1:$D$56,MATCH($A65,données!$A$1:$A$56,0),MATCH(S$1,données!$A$1:$D$1)),0)</f>
        <v>27.34</v>
      </c>
      <c r="T65" s="13">
        <v>27.34</v>
      </c>
      <c r="U65" s="14" t="e">
        <v>#DIV/0!</v>
      </c>
      <c r="V65" s="11"/>
      <c r="W65" s="12">
        <f>IFERROR(INDEX(données!$A$1:$D$56,MATCH($A65,données!$A$1:$A$56,0),MATCH(W$1,données!$A$1:$D$1)),0)</f>
        <v>27.34</v>
      </c>
      <c r="X65" s="13">
        <v>27.34</v>
      </c>
      <c r="Y65" s="14" t="e">
        <v>#DIV/0!</v>
      </c>
      <c r="Z65" s="11"/>
      <c r="AA65" s="12">
        <f>IFERROR(INDEX(données!$A$1:$D$56,MATCH($A65,données!$A$1:$A$56,0),MATCH(AA$1,données!$A$1:$D$1)),0)</f>
        <v>27.34</v>
      </c>
      <c r="AB65" s="13">
        <v>27.34</v>
      </c>
      <c r="AC65" s="14" t="e">
        <v>#DIV/0!</v>
      </c>
      <c r="AD65" s="11"/>
      <c r="AE65" s="12">
        <f>IFERROR(INDEX(données!$A$1:$D$56,MATCH($A65,données!$A$1:$A$56,0),MATCH(AE$1,données!$A$1:$D$1)),0)</f>
        <v>949.36040666666736</v>
      </c>
      <c r="AF65" s="13">
        <v>949.36040666666736</v>
      </c>
      <c r="AG65" s="17" t="e">
        <v>#DIV/0!</v>
      </c>
    </row>
    <row r="66" spans="1:33">
      <c r="A66" s="31" t="s">
        <v>66</v>
      </c>
      <c r="B66" s="11">
        <v>0</v>
      </c>
      <c r="C66" s="12">
        <f>SUM(C67:C69)</f>
        <v>16167.31</v>
      </c>
      <c r="D66" s="13">
        <v>16167.31</v>
      </c>
      <c r="E66" s="14" t="e">
        <v>#DIV/0!</v>
      </c>
      <c r="F66" s="11">
        <v>0</v>
      </c>
      <c r="G66" s="12">
        <f>SUM(G67:G69)</f>
        <v>16167.31</v>
      </c>
      <c r="H66" s="13">
        <v>0</v>
      </c>
      <c r="I66" s="14" t="e">
        <v>#DIV/0!</v>
      </c>
      <c r="J66" s="11">
        <v>0</v>
      </c>
      <c r="K66" s="12">
        <f>SUM(K67:K69)</f>
        <v>1636.6599999999999</v>
      </c>
      <c r="L66" s="13">
        <v>1636.6599999999999</v>
      </c>
      <c r="M66" s="14" t="e">
        <v>#DIV/0!</v>
      </c>
      <c r="N66" s="11">
        <v>0</v>
      </c>
      <c r="O66" s="12">
        <f>SUM(O67:O69)</f>
        <v>1636.6599999999999</v>
      </c>
      <c r="P66" s="13">
        <v>1636.6599999999999</v>
      </c>
      <c r="Q66" s="14" t="e">
        <v>#DIV/0!</v>
      </c>
      <c r="R66" s="11">
        <v>0</v>
      </c>
      <c r="S66" s="12">
        <f>SUM(S67:S69)</f>
        <v>1636.6599999999999</v>
      </c>
      <c r="T66" s="13">
        <v>1636.6599999999999</v>
      </c>
      <c r="U66" s="14" t="e">
        <v>#DIV/0!</v>
      </c>
      <c r="V66" s="11">
        <v>0</v>
      </c>
      <c r="W66" s="12">
        <f>SUM(W67:W69)</f>
        <v>1636.6599999999999</v>
      </c>
      <c r="X66" s="13">
        <v>1636.6599999999999</v>
      </c>
      <c r="Y66" s="14" t="e">
        <v>#DIV/0!</v>
      </c>
      <c r="Z66" s="11">
        <v>0</v>
      </c>
      <c r="AA66" s="12">
        <f>SUM(AA67:AA69)</f>
        <v>1636.6599999999999</v>
      </c>
      <c r="AB66" s="13">
        <v>1636.6599999999999</v>
      </c>
      <c r="AC66" s="14" t="e">
        <v>#DIV/0!</v>
      </c>
      <c r="AD66" s="11">
        <v>0</v>
      </c>
      <c r="AE66" s="12">
        <f>SUM(AE67:AE69)</f>
        <v>15504.636455833341</v>
      </c>
      <c r="AF66" s="13">
        <v>15504.636455833341</v>
      </c>
      <c r="AG66" s="17" t="e">
        <v>#DIV/0!</v>
      </c>
    </row>
    <row r="67" spans="1:33">
      <c r="A67" s="31" t="s">
        <v>49</v>
      </c>
      <c r="B67" s="11"/>
      <c r="C67" s="12">
        <f>IFERROR(INDEX(données!$A$1:$D$56,MATCH($A67,données!$A$1:$A$56,0),MATCH(C$1,données!$A$1:$D$1)),0)</f>
        <v>5738.74</v>
      </c>
      <c r="D67" s="13">
        <v>5738.74</v>
      </c>
      <c r="E67" s="14" t="e">
        <v>#DIV/0!</v>
      </c>
      <c r="F67" s="11"/>
      <c r="G67" s="12">
        <f>IFERROR(INDEX(données!$A$1:$D$56,MATCH($A67,données!$A$1:$A$56,0),MATCH(G$1,données!$A$1:$D$1)),0)</f>
        <v>5738.74</v>
      </c>
      <c r="H67" s="13">
        <v>10428.57</v>
      </c>
      <c r="I67" s="14" t="e">
        <v>#DIV/0!</v>
      </c>
      <c r="J67" s="11"/>
      <c r="K67" s="12">
        <f>IFERROR(INDEX(données!$A$1:$D$56,MATCH($A67,données!$A$1:$A$56,0),MATCH(K$1,données!$A$1:$D$1)),0)</f>
        <v>528.04</v>
      </c>
      <c r="L67" s="13">
        <v>528.04</v>
      </c>
      <c r="M67" s="14" t="e">
        <v>#DIV/0!</v>
      </c>
      <c r="N67" s="11"/>
      <c r="O67" s="12">
        <f>IFERROR(INDEX(données!$A$1:$D$56,MATCH($A67,données!$A$1:$A$56,0),MATCH(O$1,données!$A$1:$D$1)),0)</f>
        <v>528.04</v>
      </c>
      <c r="P67" s="13">
        <v>528.04</v>
      </c>
      <c r="Q67" s="14" t="e">
        <v>#DIV/0!</v>
      </c>
      <c r="R67" s="11"/>
      <c r="S67" s="12">
        <f>IFERROR(INDEX(données!$A$1:$D$56,MATCH($A67,données!$A$1:$A$56,0),MATCH(S$1,données!$A$1:$D$1)),0)</f>
        <v>528.04</v>
      </c>
      <c r="T67" s="13">
        <v>528.04</v>
      </c>
      <c r="U67" s="14" t="e">
        <v>#DIV/0!</v>
      </c>
      <c r="V67" s="11"/>
      <c r="W67" s="12">
        <f>IFERROR(INDEX(données!$A$1:$D$56,MATCH($A67,données!$A$1:$A$56,0),MATCH(W$1,données!$A$1:$D$1)),0)</f>
        <v>528.04</v>
      </c>
      <c r="X67" s="13">
        <v>528.04</v>
      </c>
      <c r="Y67" s="14" t="e">
        <v>#DIV/0!</v>
      </c>
      <c r="Z67" s="11"/>
      <c r="AA67" s="12">
        <f>IFERROR(INDEX(données!$A$1:$D$56,MATCH($A67,données!$A$1:$A$56,0),MATCH(AA$1,données!$A$1:$D$1)),0)</f>
        <v>528.04</v>
      </c>
      <c r="AB67" s="13">
        <v>528.04</v>
      </c>
      <c r="AC67" s="14" t="e">
        <v>#DIV/0!</v>
      </c>
      <c r="AD67" s="11"/>
      <c r="AE67" s="12">
        <f>IFERROR(INDEX(données!$A$1:$D$56,MATCH($A67,données!$A$1:$A$56,0),MATCH(AE$1,données!$A$1:$D$1)),0)</f>
        <v>4781.3552458333343</v>
      </c>
      <c r="AF67" s="13">
        <v>4781.3552458333343</v>
      </c>
      <c r="AG67" s="17" t="e">
        <v>#DIV/0!</v>
      </c>
    </row>
    <row r="68" spans="1:33">
      <c r="A68" s="31" t="s">
        <v>50</v>
      </c>
      <c r="B68" s="11"/>
      <c r="C68" s="12">
        <f>IFERROR(INDEX(données!$A$1:$D$56,MATCH($A68,données!$A$1:$A$56,0),MATCH(C$1,données!$A$1:$D$1)),0)</f>
        <v>4031.76</v>
      </c>
      <c r="D68" s="13">
        <v>4031.76</v>
      </c>
      <c r="E68" s="14" t="e">
        <v>#DIV/0!</v>
      </c>
      <c r="F68" s="11"/>
      <c r="G68" s="12">
        <f>IFERROR(INDEX(données!$A$1:$D$56,MATCH($A68,données!$A$1:$A$56,0),MATCH(G$1,données!$A$1:$D$1)),0)</f>
        <v>4031.76</v>
      </c>
      <c r="H68" s="13">
        <v>4031.76</v>
      </c>
      <c r="I68" s="14" t="e">
        <v>#DIV/0!</v>
      </c>
      <c r="J68" s="11"/>
      <c r="K68" s="12">
        <f>IFERROR(INDEX(données!$A$1:$D$56,MATCH($A68,données!$A$1:$A$56,0),MATCH(K$1,données!$A$1:$D$1)),0)</f>
        <v>575.73</v>
      </c>
      <c r="L68" s="13">
        <v>575.73</v>
      </c>
      <c r="M68" s="14" t="e">
        <v>#DIV/0!</v>
      </c>
      <c r="N68" s="11"/>
      <c r="O68" s="12">
        <f>IFERROR(INDEX(données!$A$1:$D$56,MATCH($A68,données!$A$1:$A$56,0),MATCH(O$1,données!$A$1:$D$1)),0)</f>
        <v>575.73</v>
      </c>
      <c r="P68" s="13">
        <v>575.73</v>
      </c>
      <c r="Q68" s="14" t="e">
        <v>#DIV/0!</v>
      </c>
      <c r="R68" s="11"/>
      <c r="S68" s="12">
        <f>IFERROR(INDEX(données!$A$1:$D$56,MATCH($A68,données!$A$1:$A$56,0),MATCH(S$1,données!$A$1:$D$1)),0)</f>
        <v>575.73</v>
      </c>
      <c r="T68" s="13">
        <v>575.73</v>
      </c>
      <c r="U68" s="14" t="e">
        <v>#DIV/0!</v>
      </c>
      <c r="V68" s="11"/>
      <c r="W68" s="12">
        <f>IFERROR(INDEX(données!$A$1:$D$56,MATCH($A68,données!$A$1:$A$56,0),MATCH(W$1,données!$A$1:$D$1)),0)</f>
        <v>575.73</v>
      </c>
      <c r="X68" s="13">
        <v>575.73</v>
      </c>
      <c r="Y68" s="14" t="e">
        <v>#DIV/0!</v>
      </c>
      <c r="Z68" s="11"/>
      <c r="AA68" s="12">
        <f>IFERROR(INDEX(données!$A$1:$D$56,MATCH($A68,données!$A$1:$A$56,0),MATCH(AA$1,données!$A$1:$D$1)),0)</f>
        <v>575.73</v>
      </c>
      <c r="AB68" s="13">
        <v>575.73</v>
      </c>
      <c r="AC68" s="14" t="e">
        <v>#DIV/0!</v>
      </c>
      <c r="AD68" s="11"/>
      <c r="AE68" s="12">
        <f>IFERROR(INDEX(données!$A$1:$D$56,MATCH($A68,données!$A$1:$A$56,0),MATCH(AE$1,données!$A$1:$D$1)),0)</f>
        <v>3858.58111416667</v>
      </c>
      <c r="AF68" s="13">
        <v>3858.58111416667</v>
      </c>
      <c r="AG68" s="17" t="e">
        <v>#DIV/0!</v>
      </c>
    </row>
    <row r="69" spans="1:33">
      <c r="A69" s="31" t="s">
        <v>51</v>
      </c>
      <c r="B69" s="11"/>
      <c r="C69" s="12">
        <f>IFERROR(INDEX(données!$A$1:$D$56,MATCH($A69,données!$A$1:$A$56,0),MATCH(C$1,données!$A$1:$D$1)),0)</f>
        <v>6396.8099999999995</v>
      </c>
      <c r="D69" s="13">
        <v>6396.8099999999995</v>
      </c>
      <c r="E69" s="14" t="e">
        <v>#DIV/0!</v>
      </c>
      <c r="F69" s="11"/>
      <c r="G69" s="12">
        <f>IFERROR(INDEX(données!$A$1:$D$56,MATCH($A69,données!$A$1:$A$56,0),MATCH(G$1,données!$A$1:$D$1)),0)</f>
        <v>6396.8099999999995</v>
      </c>
      <c r="H69" s="13">
        <v>6396.8099999999995</v>
      </c>
      <c r="I69" s="14" t="e">
        <v>#DIV/0!</v>
      </c>
      <c r="J69" s="11"/>
      <c r="K69" s="12">
        <f>IFERROR(INDEX(données!$A$1:$D$56,MATCH($A69,données!$A$1:$A$56,0),MATCH(K$1,données!$A$1:$D$1)),0)</f>
        <v>532.89</v>
      </c>
      <c r="L69" s="13">
        <v>532.89</v>
      </c>
      <c r="M69" s="14" t="e">
        <v>#DIV/0!</v>
      </c>
      <c r="N69" s="11"/>
      <c r="O69" s="12">
        <f>IFERROR(INDEX(données!$A$1:$D$56,MATCH($A69,données!$A$1:$A$56,0),MATCH(O$1,données!$A$1:$D$1)),0)</f>
        <v>532.89</v>
      </c>
      <c r="P69" s="13">
        <v>532.89</v>
      </c>
      <c r="Q69" s="14" t="e">
        <v>#DIV/0!</v>
      </c>
      <c r="R69" s="11"/>
      <c r="S69" s="12">
        <f>IFERROR(INDEX(données!$A$1:$D$56,MATCH($A69,données!$A$1:$A$56,0),MATCH(S$1,données!$A$1:$D$1)),0)</f>
        <v>532.89</v>
      </c>
      <c r="T69" s="13">
        <v>532.89</v>
      </c>
      <c r="U69" s="14" t="e">
        <v>#DIV/0!</v>
      </c>
      <c r="V69" s="11"/>
      <c r="W69" s="12">
        <f>IFERROR(INDEX(données!$A$1:$D$56,MATCH($A69,données!$A$1:$A$56,0),MATCH(W$1,données!$A$1:$D$1)),0)</f>
        <v>532.89</v>
      </c>
      <c r="X69" s="13">
        <v>532.89</v>
      </c>
      <c r="Y69" s="14" t="e">
        <v>#DIV/0!</v>
      </c>
      <c r="Z69" s="11"/>
      <c r="AA69" s="12">
        <f>IFERROR(INDEX(données!$A$1:$D$56,MATCH($A69,données!$A$1:$A$56,0),MATCH(AA$1,données!$A$1:$D$1)),0)</f>
        <v>532.89</v>
      </c>
      <c r="AB69" s="13">
        <v>532.89</v>
      </c>
      <c r="AC69" s="14" t="e">
        <v>#DIV/0!</v>
      </c>
      <c r="AD69" s="11"/>
      <c r="AE69" s="12">
        <f>IFERROR(INDEX(données!$A$1:$D$56,MATCH($A69,données!$A$1:$A$56,0),MATCH(AE$1,données!$A$1:$D$1)),0)</f>
        <v>6864.7000958333365</v>
      </c>
      <c r="AF69" s="13">
        <v>6864.7000958333365</v>
      </c>
      <c r="AG69" s="17" t="e">
        <v>#DIV/0!</v>
      </c>
    </row>
    <row r="70" spans="1:33">
      <c r="A70" s="31" t="s">
        <v>67</v>
      </c>
      <c r="B70" s="11">
        <v>0</v>
      </c>
      <c r="C70" s="12">
        <f>C71</f>
        <v>69.3</v>
      </c>
      <c r="D70" s="13">
        <v>69.3</v>
      </c>
      <c r="E70" s="14" t="e">
        <v>#DIV/0!</v>
      </c>
      <c r="F70" s="11">
        <v>0</v>
      </c>
      <c r="G70" s="12">
        <f>G71</f>
        <v>69.3</v>
      </c>
      <c r="H70" s="13">
        <v>0</v>
      </c>
      <c r="I70" s="14" t="e">
        <v>#DIV/0!</v>
      </c>
      <c r="J70" s="11">
        <v>0</v>
      </c>
      <c r="K70" s="12">
        <f>K71</f>
        <v>9.5500000000000007</v>
      </c>
      <c r="L70" s="13">
        <v>9.5500000000000007</v>
      </c>
      <c r="M70" s="14" t="e">
        <v>#DIV/0!</v>
      </c>
      <c r="N70" s="11">
        <v>0</v>
      </c>
      <c r="O70" s="12">
        <f>O71</f>
        <v>9.5500000000000007</v>
      </c>
      <c r="P70" s="13">
        <v>9.5500000000000007</v>
      </c>
      <c r="Q70" s="14" t="e">
        <v>#DIV/0!</v>
      </c>
      <c r="R70" s="11">
        <v>0</v>
      </c>
      <c r="S70" s="12">
        <f>S71</f>
        <v>9.5500000000000007</v>
      </c>
      <c r="T70" s="13">
        <v>9.5500000000000007</v>
      </c>
      <c r="U70" s="14" t="e">
        <v>#DIV/0!</v>
      </c>
      <c r="V70" s="11">
        <v>0</v>
      </c>
      <c r="W70" s="12">
        <f>W71</f>
        <v>9.5500000000000007</v>
      </c>
      <c r="X70" s="13">
        <v>9.5500000000000007</v>
      </c>
      <c r="Y70" s="14" t="e">
        <v>#DIV/0!</v>
      </c>
      <c r="Z70" s="11">
        <v>0</v>
      </c>
      <c r="AA70" s="12">
        <f>AA71</f>
        <v>9.5500000000000007</v>
      </c>
      <c r="AB70" s="13">
        <v>9.5500000000000007</v>
      </c>
      <c r="AC70" s="14" t="e">
        <v>#DIV/0!</v>
      </c>
      <c r="AD70" s="11">
        <v>0</v>
      </c>
      <c r="AE70" s="12">
        <f>AE71</f>
        <v>32.613129166666695</v>
      </c>
      <c r="AF70" s="13">
        <v>32.613129166666695</v>
      </c>
      <c r="AG70" s="17" t="e">
        <v>#DIV/0!</v>
      </c>
    </row>
    <row r="71" spans="1:33">
      <c r="A71" s="31" t="s">
        <v>52</v>
      </c>
      <c r="B71" s="11"/>
      <c r="C71" s="12">
        <f>IFERROR(INDEX(données!$A$1:$D$56,MATCH($A71,données!$A$1:$A$56,0),MATCH(C$1,données!$A$1:$D$1)),0)</f>
        <v>69.3</v>
      </c>
      <c r="D71" s="13">
        <v>69.3</v>
      </c>
      <c r="E71" s="14" t="e">
        <v>#DIV/0!</v>
      </c>
      <c r="F71" s="11"/>
      <c r="G71" s="12">
        <f>IFERROR(INDEX(données!$A$1:$D$56,MATCH($A71,données!$A$1:$A$56,0),MATCH(G$1,données!$A$1:$D$1)),0)</f>
        <v>69.3</v>
      </c>
      <c r="H71" s="13">
        <v>0</v>
      </c>
      <c r="I71" s="14" t="e">
        <v>#DIV/0!</v>
      </c>
      <c r="J71" s="11"/>
      <c r="K71" s="12">
        <f>IFERROR(INDEX(données!$A$1:$D$56,MATCH($A71,données!$A$1:$A$56,0),MATCH(K$1,données!$A$1:$D$1)),0)</f>
        <v>9.5500000000000007</v>
      </c>
      <c r="L71" s="13">
        <v>9.5500000000000007</v>
      </c>
      <c r="M71" s="14" t="e">
        <v>#DIV/0!</v>
      </c>
      <c r="N71" s="11"/>
      <c r="O71" s="12">
        <f>IFERROR(INDEX(données!$A$1:$D$56,MATCH($A71,données!$A$1:$A$56,0),MATCH(O$1,données!$A$1:$D$1)),0)</f>
        <v>9.5500000000000007</v>
      </c>
      <c r="P71" s="13">
        <v>9.5500000000000007</v>
      </c>
      <c r="Q71" s="14" t="e">
        <v>#DIV/0!</v>
      </c>
      <c r="R71" s="11"/>
      <c r="S71" s="12">
        <f>IFERROR(INDEX(données!$A$1:$D$56,MATCH($A71,données!$A$1:$A$56,0),MATCH(S$1,données!$A$1:$D$1)),0)</f>
        <v>9.5500000000000007</v>
      </c>
      <c r="T71" s="13">
        <v>9.5500000000000007</v>
      </c>
      <c r="U71" s="14" t="e">
        <v>#DIV/0!</v>
      </c>
      <c r="V71" s="11"/>
      <c r="W71" s="12">
        <f>IFERROR(INDEX(données!$A$1:$D$56,MATCH($A71,données!$A$1:$A$56,0),MATCH(W$1,données!$A$1:$D$1)),0)</f>
        <v>9.5500000000000007</v>
      </c>
      <c r="X71" s="13">
        <v>9.5500000000000007</v>
      </c>
      <c r="Y71" s="14" t="e">
        <v>#DIV/0!</v>
      </c>
      <c r="Z71" s="11"/>
      <c r="AA71" s="12">
        <f>IFERROR(INDEX(données!$A$1:$D$56,MATCH($A71,données!$A$1:$A$56,0),MATCH(AA$1,données!$A$1:$D$1)),0)</f>
        <v>9.5500000000000007</v>
      </c>
      <c r="AB71" s="13">
        <v>9.5500000000000007</v>
      </c>
      <c r="AC71" s="14" t="e">
        <v>#DIV/0!</v>
      </c>
      <c r="AD71" s="11"/>
      <c r="AE71" s="12">
        <f>IFERROR(INDEX(données!$A$1:$D$56,MATCH($A71,données!$A$1:$A$56,0),MATCH(AE$1,données!$A$1:$D$1)),0)</f>
        <v>32.613129166666695</v>
      </c>
      <c r="AF71" s="13">
        <v>32.613129166666695</v>
      </c>
      <c r="AG71" s="17" t="e">
        <v>#DIV/0!</v>
      </c>
    </row>
    <row r="72" spans="1:33" ht="18.75">
      <c r="A72" s="29" t="s">
        <v>70</v>
      </c>
      <c r="B72" s="21">
        <v>0</v>
      </c>
      <c r="C72" s="19">
        <f>SUM(C73:C77)</f>
        <v>5827.5099999999993</v>
      </c>
      <c r="D72" s="13">
        <v>5827.5099999999993</v>
      </c>
      <c r="E72" s="14" t="e">
        <v>#DIV/0!</v>
      </c>
      <c r="F72" s="21">
        <v>0</v>
      </c>
      <c r="G72" s="19">
        <f>SUM(G73:G77)</f>
        <v>5827.5099999999993</v>
      </c>
      <c r="H72" s="13">
        <v>0</v>
      </c>
      <c r="I72" s="14" t="e">
        <v>#DIV/0!</v>
      </c>
      <c r="J72" s="21">
        <v>0</v>
      </c>
      <c r="K72" s="19">
        <f>SUM(K73:K77)</f>
        <v>898.97</v>
      </c>
      <c r="L72" s="13">
        <v>898.97</v>
      </c>
      <c r="M72" s="14" t="e">
        <v>#DIV/0!</v>
      </c>
      <c r="N72" s="21">
        <v>0</v>
      </c>
      <c r="O72" s="19">
        <f>SUM(O73:O77)</f>
        <v>898.97</v>
      </c>
      <c r="P72" s="13">
        <v>898.97</v>
      </c>
      <c r="Q72" s="14" t="e">
        <v>#DIV/0!</v>
      </c>
      <c r="R72" s="21">
        <v>0</v>
      </c>
      <c r="S72" s="19">
        <f>SUM(S73:S77)</f>
        <v>898.97</v>
      </c>
      <c r="T72" s="13">
        <v>898.97</v>
      </c>
      <c r="U72" s="14" t="e">
        <v>#DIV/0!</v>
      </c>
      <c r="V72" s="21">
        <v>0</v>
      </c>
      <c r="W72" s="19">
        <f>SUM(W73:W77)</f>
        <v>898.97</v>
      </c>
      <c r="X72" s="13">
        <v>898.97</v>
      </c>
      <c r="Y72" s="14" t="e">
        <v>#DIV/0!</v>
      </c>
      <c r="Z72" s="21">
        <v>0</v>
      </c>
      <c r="AA72" s="19">
        <f>SUM(AA73:AA77)</f>
        <v>898.97</v>
      </c>
      <c r="AB72" s="13">
        <v>898.97</v>
      </c>
      <c r="AC72" s="14" t="e">
        <v>#DIV/0!</v>
      </c>
      <c r="AD72" s="21">
        <v>0</v>
      </c>
      <c r="AE72" s="19">
        <f>SUM(AE73:AE77)</f>
        <v>2704.2129849304888</v>
      </c>
      <c r="AF72" s="13">
        <v>2704.2129849304888</v>
      </c>
      <c r="AG72" s="17" t="e">
        <v>#DIV/0!</v>
      </c>
    </row>
    <row r="73" spans="1:33">
      <c r="A73" s="31" t="s">
        <v>53</v>
      </c>
      <c r="B73" s="11"/>
      <c r="C73" s="12">
        <f>IFERROR(INDEX(données!$A$1:$D$56,MATCH($A73,données!$A$1:$A$56,0),MATCH(C$1,données!$A$1:$D$1)),0)</f>
        <v>94.039999999999992</v>
      </c>
      <c r="D73" s="13">
        <v>94.039999999999992</v>
      </c>
      <c r="E73" s="14" t="e">
        <v>#DIV/0!</v>
      </c>
      <c r="F73" s="11"/>
      <c r="G73" s="12">
        <f>IFERROR(INDEX(données!$A$1:$D$56,MATCH($A73,données!$A$1:$A$56,0),MATCH(G$1,données!$A$1:$D$1)),0)</f>
        <v>94.039999999999992</v>
      </c>
      <c r="H73" s="13">
        <v>5733.4699999999993</v>
      </c>
      <c r="I73" s="14" t="e">
        <v>#DIV/0!</v>
      </c>
      <c r="J73" s="11"/>
      <c r="K73" s="12">
        <f>IFERROR(INDEX(données!$A$1:$D$56,MATCH($A73,données!$A$1:$A$56,0),MATCH(K$1,données!$A$1:$D$1)),0)</f>
        <v>4.99</v>
      </c>
      <c r="L73" s="13">
        <v>4.99</v>
      </c>
      <c r="M73" s="14" t="e">
        <v>#DIV/0!</v>
      </c>
      <c r="N73" s="11"/>
      <c r="O73" s="12">
        <f>IFERROR(INDEX(données!$A$1:$D$56,MATCH($A73,données!$A$1:$A$56,0),MATCH(O$1,données!$A$1:$D$1)),0)</f>
        <v>4.99</v>
      </c>
      <c r="P73" s="13">
        <v>4.99</v>
      </c>
      <c r="Q73" s="14" t="e">
        <v>#DIV/0!</v>
      </c>
      <c r="R73" s="11"/>
      <c r="S73" s="12">
        <f>IFERROR(INDEX(données!$A$1:$D$56,MATCH($A73,données!$A$1:$A$56,0),MATCH(S$1,données!$A$1:$D$1)),0)</f>
        <v>4.99</v>
      </c>
      <c r="T73" s="13">
        <v>4.99</v>
      </c>
      <c r="U73" s="14" t="e">
        <v>#DIV/0!</v>
      </c>
      <c r="V73" s="11"/>
      <c r="W73" s="12">
        <f>IFERROR(INDEX(données!$A$1:$D$56,MATCH($A73,données!$A$1:$A$56,0),MATCH(W$1,données!$A$1:$D$1)),0)</f>
        <v>4.99</v>
      </c>
      <c r="X73" s="13">
        <v>4.99</v>
      </c>
      <c r="Y73" s="14" t="e">
        <v>#DIV/0!</v>
      </c>
      <c r="Z73" s="11"/>
      <c r="AA73" s="12">
        <f>IFERROR(INDEX(données!$A$1:$D$56,MATCH($A73,données!$A$1:$A$56,0),MATCH(AA$1,données!$A$1:$D$1)),0)</f>
        <v>4.99</v>
      </c>
      <c r="AB73" s="13">
        <v>4.99</v>
      </c>
      <c r="AC73" s="14" t="e">
        <v>#DIV/0!</v>
      </c>
      <c r="AD73" s="11"/>
      <c r="AE73" s="12">
        <f>IFERROR(INDEX(données!$A$1:$D$56,MATCH($A73,données!$A$1:$A$56,0),MATCH(AE$1,données!$A$1:$D$1)),0)</f>
        <v>25.457399999999971</v>
      </c>
      <c r="AF73" s="13">
        <v>25.457399999999971</v>
      </c>
      <c r="AG73" s="17" t="e">
        <v>#DIV/0!</v>
      </c>
    </row>
    <row r="74" spans="1:33">
      <c r="A74" s="31" t="s">
        <v>54</v>
      </c>
      <c r="B74" s="11"/>
      <c r="C74" s="12">
        <f>IFERROR(INDEX(données!$A$1:$D$56,MATCH($A74,données!$A$1:$A$56,0),MATCH(C$1,données!$A$1:$D$1)),0)</f>
        <v>3717.95</v>
      </c>
      <c r="D74" s="13">
        <v>3717.95</v>
      </c>
      <c r="E74" s="14" t="e">
        <v>#DIV/0!</v>
      </c>
      <c r="F74" s="11"/>
      <c r="G74" s="12">
        <f>IFERROR(INDEX(données!$A$1:$D$56,MATCH($A74,données!$A$1:$A$56,0),MATCH(G$1,données!$A$1:$D$1)),0)</f>
        <v>3717.95</v>
      </c>
      <c r="H74" s="13">
        <v>3717.95</v>
      </c>
      <c r="I74" s="14" t="e">
        <v>#DIV/0!</v>
      </c>
      <c r="J74" s="11"/>
      <c r="K74" s="12">
        <f>IFERROR(INDEX(données!$A$1:$D$56,MATCH($A74,données!$A$1:$A$56,0),MATCH(K$1,données!$A$1:$D$1)),0)</f>
        <v>584.61</v>
      </c>
      <c r="L74" s="13">
        <v>584.61</v>
      </c>
      <c r="M74" s="14" t="e">
        <v>#DIV/0!</v>
      </c>
      <c r="N74" s="11"/>
      <c r="O74" s="12">
        <f>IFERROR(INDEX(données!$A$1:$D$56,MATCH($A74,données!$A$1:$A$56,0),MATCH(O$1,données!$A$1:$D$1)),0)</f>
        <v>584.61</v>
      </c>
      <c r="P74" s="13">
        <v>584.61</v>
      </c>
      <c r="Q74" s="14" t="e">
        <v>#DIV/0!</v>
      </c>
      <c r="R74" s="11"/>
      <c r="S74" s="12">
        <f>IFERROR(INDEX(données!$A$1:$D$56,MATCH($A74,données!$A$1:$A$56,0),MATCH(S$1,données!$A$1:$D$1)),0)</f>
        <v>584.61</v>
      </c>
      <c r="T74" s="13">
        <v>584.61</v>
      </c>
      <c r="U74" s="14" t="e">
        <v>#DIV/0!</v>
      </c>
      <c r="V74" s="11"/>
      <c r="W74" s="12">
        <f>IFERROR(INDEX(données!$A$1:$D$56,MATCH($A74,données!$A$1:$A$56,0),MATCH(W$1,données!$A$1:$D$1)),0)</f>
        <v>584.61</v>
      </c>
      <c r="X74" s="13">
        <v>584.61</v>
      </c>
      <c r="Y74" s="14" t="e">
        <v>#DIV/0!</v>
      </c>
      <c r="Z74" s="11"/>
      <c r="AA74" s="12">
        <f>IFERROR(INDEX(données!$A$1:$D$56,MATCH($A74,données!$A$1:$A$56,0),MATCH(AA$1,données!$A$1:$D$1)),0)</f>
        <v>584.61</v>
      </c>
      <c r="AB74" s="13">
        <v>584.61</v>
      </c>
      <c r="AC74" s="14" t="e">
        <v>#DIV/0!</v>
      </c>
      <c r="AD74" s="11"/>
      <c r="AE74" s="12">
        <f>IFERROR(INDEX(données!$A$1:$D$56,MATCH($A74,données!$A$1:$A$56,0),MATCH(AE$1,données!$A$1:$D$1)),0)</f>
        <v>1947.7426954304888</v>
      </c>
      <c r="AF74" s="13">
        <v>1947.7426954304888</v>
      </c>
      <c r="AG74" s="17" t="e">
        <v>#DIV/0!</v>
      </c>
    </row>
    <row r="75" spans="1:33">
      <c r="A75" s="31" t="s">
        <v>55</v>
      </c>
      <c r="B75" s="11"/>
      <c r="C75" s="12">
        <f>IFERROR(INDEX(données!$A$1:$D$56,MATCH($A75,données!$A$1:$A$56,0),MATCH(C$1,données!$A$1:$D$1)),0)</f>
        <v>1899.25</v>
      </c>
      <c r="D75" s="13">
        <v>1899.25</v>
      </c>
      <c r="E75" s="14" t="e">
        <v>#DIV/0!</v>
      </c>
      <c r="F75" s="11"/>
      <c r="G75" s="12">
        <f>IFERROR(INDEX(données!$A$1:$D$56,MATCH($A75,données!$A$1:$A$56,0),MATCH(G$1,données!$A$1:$D$1)),0)</f>
        <v>1899.25</v>
      </c>
      <c r="H75" s="13">
        <v>1899.25</v>
      </c>
      <c r="I75" s="14" t="e">
        <v>#DIV/0!</v>
      </c>
      <c r="J75" s="11"/>
      <c r="K75" s="12">
        <f>IFERROR(INDEX(données!$A$1:$D$56,MATCH($A75,données!$A$1:$A$56,0),MATCH(K$1,données!$A$1:$D$1)),0)</f>
        <v>294.25</v>
      </c>
      <c r="L75" s="13">
        <v>294.25</v>
      </c>
      <c r="M75" s="14" t="e">
        <v>#DIV/0!</v>
      </c>
      <c r="N75" s="11"/>
      <c r="O75" s="12">
        <f>IFERROR(INDEX(données!$A$1:$D$56,MATCH($A75,données!$A$1:$A$56,0),MATCH(O$1,données!$A$1:$D$1)),0)</f>
        <v>294.25</v>
      </c>
      <c r="P75" s="13">
        <v>294.25</v>
      </c>
      <c r="Q75" s="14" t="e">
        <v>#DIV/0!</v>
      </c>
      <c r="R75" s="11"/>
      <c r="S75" s="12">
        <f>IFERROR(INDEX(données!$A$1:$D$56,MATCH($A75,données!$A$1:$A$56,0),MATCH(S$1,données!$A$1:$D$1)),0)</f>
        <v>294.25</v>
      </c>
      <c r="T75" s="13">
        <v>294.25</v>
      </c>
      <c r="U75" s="14" t="e">
        <v>#DIV/0!</v>
      </c>
      <c r="V75" s="11"/>
      <c r="W75" s="12">
        <f>IFERROR(INDEX(données!$A$1:$D$56,MATCH($A75,données!$A$1:$A$56,0),MATCH(W$1,données!$A$1:$D$1)),0)</f>
        <v>294.25</v>
      </c>
      <c r="X75" s="13">
        <v>294.25</v>
      </c>
      <c r="Y75" s="14" t="e">
        <v>#DIV/0!</v>
      </c>
      <c r="Z75" s="11"/>
      <c r="AA75" s="12">
        <f>IFERROR(INDEX(données!$A$1:$D$56,MATCH($A75,données!$A$1:$A$56,0),MATCH(AA$1,données!$A$1:$D$1)),0)</f>
        <v>294.25</v>
      </c>
      <c r="AB75" s="13">
        <v>294.25</v>
      </c>
      <c r="AC75" s="14" t="e">
        <v>#DIV/0!</v>
      </c>
      <c r="AD75" s="11"/>
      <c r="AE75" s="12">
        <f>IFERROR(INDEX(données!$A$1:$D$56,MATCH($A75,données!$A$1:$A$56,0),MATCH(AE$1,données!$A$1:$D$1)),0)</f>
        <v>725.68747866666695</v>
      </c>
      <c r="AF75" s="13">
        <v>725.68747866666695</v>
      </c>
      <c r="AG75" s="17" t="e">
        <v>#DIV/0!</v>
      </c>
    </row>
    <row r="76" spans="1:33">
      <c r="A76" s="31" t="s">
        <v>56</v>
      </c>
      <c r="B76" s="11"/>
      <c r="C76" s="12">
        <f>IFERROR(INDEX(données!$A$1:$D$56,MATCH($A76,données!$A$1:$A$56,0),MATCH(C$1,données!$A$1:$D$1)),0)</f>
        <v>112.4</v>
      </c>
      <c r="D76" s="13">
        <v>112.4</v>
      </c>
      <c r="E76" s="14" t="e">
        <v>#DIV/0!</v>
      </c>
      <c r="F76" s="11"/>
      <c r="G76" s="12">
        <f>IFERROR(INDEX(données!$A$1:$D$56,MATCH($A76,données!$A$1:$A$56,0),MATCH(G$1,données!$A$1:$D$1)),0)</f>
        <v>112.4</v>
      </c>
      <c r="H76" s="13">
        <v>112.4</v>
      </c>
      <c r="I76" s="14" t="e">
        <v>#DIV/0!</v>
      </c>
      <c r="J76" s="11"/>
      <c r="K76" s="12">
        <f>IFERROR(INDEX(données!$A$1:$D$56,MATCH($A76,données!$A$1:$A$56,0),MATCH(K$1,données!$A$1:$D$1)),0)</f>
        <v>14.08</v>
      </c>
      <c r="L76" s="13">
        <v>14.08</v>
      </c>
      <c r="M76" s="14" t="e">
        <v>#DIV/0!</v>
      </c>
      <c r="N76" s="11"/>
      <c r="O76" s="12">
        <f>IFERROR(INDEX(données!$A$1:$D$56,MATCH($A76,données!$A$1:$A$56,0),MATCH(O$1,données!$A$1:$D$1)),0)</f>
        <v>14.08</v>
      </c>
      <c r="P76" s="13">
        <v>14.08</v>
      </c>
      <c r="Q76" s="14" t="e">
        <v>#DIV/0!</v>
      </c>
      <c r="R76" s="11"/>
      <c r="S76" s="12">
        <f>IFERROR(INDEX(données!$A$1:$D$56,MATCH($A76,données!$A$1:$A$56,0),MATCH(S$1,données!$A$1:$D$1)),0)</f>
        <v>14.08</v>
      </c>
      <c r="T76" s="13">
        <v>14.08</v>
      </c>
      <c r="U76" s="14" t="e">
        <v>#DIV/0!</v>
      </c>
      <c r="V76" s="11"/>
      <c r="W76" s="12">
        <f>IFERROR(INDEX(données!$A$1:$D$56,MATCH($A76,données!$A$1:$A$56,0),MATCH(W$1,données!$A$1:$D$1)),0)</f>
        <v>14.08</v>
      </c>
      <c r="X76" s="13">
        <v>14.08</v>
      </c>
      <c r="Y76" s="14" t="e">
        <v>#DIV/0!</v>
      </c>
      <c r="Z76" s="11"/>
      <c r="AA76" s="12">
        <f>IFERROR(INDEX(données!$A$1:$D$56,MATCH($A76,données!$A$1:$A$56,0),MATCH(AA$1,données!$A$1:$D$1)),0)</f>
        <v>14.08</v>
      </c>
      <c r="AB76" s="13">
        <v>14.08</v>
      </c>
      <c r="AC76" s="14" t="e">
        <v>#DIV/0!</v>
      </c>
      <c r="AD76" s="11"/>
      <c r="AE76" s="12">
        <f>IFERROR(INDEX(données!$A$1:$D$56,MATCH($A76,données!$A$1:$A$56,0),MATCH(AE$1,données!$A$1:$D$1)),0)</f>
        <v>3.9184399999999999</v>
      </c>
      <c r="AF76" s="13">
        <v>3.9184399999999999</v>
      </c>
      <c r="AG76" s="17" t="e">
        <v>#DIV/0!</v>
      </c>
    </row>
    <row r="77" spans="1:33" ht="15.75" thickBot="1">
      <c r="A77" s="31" t="s">
        <v>57</v>
      </c>
      <c r="B77" s="23"/>
      <c r="C77" s="12">
        <f>IFERROR(INDEX(données!$A$1:$D$56,MATCH($A77,données!$A$1:$A$56,0),MATCH(C$1,données!$A$1:$D$1)),0)</f>
        <v>3.87</v>
      </c>
      <c r="D77" s="13">
        <v>3.87</v>
      </c>
      <c r="E77" s="14" t="e">
        <v>#DIV/0!</v>
      </c>
      <c r="F77" s="23"/>
      <c r="G77" s="12">
        <f>IFERROR(INDEX(données!$A$1:$D$56,MATCH($A77,données!$A$1:$A$56,0),MATCH(G$1,données!$A$1:$D$1)),0)</f>
        <v>3.87</v>
      </c>
      <c r="H77" s="13">
        <v>3.87</v>
      </c>
      <c r="I77" s="14" t="e">
        <v>#DIV/0!</v>
      </c>
      <c r="J77" s="23"/>
      <c r="K77" s="12">
        <f>IFERROR(INDEX(données!$A$1:$D$56,MATCH($A77,données!$A$1:$A$56,0),MATCH(K$1,données!$A$1:$D$1)),0)</f>
        <v>1.04</v>
      </c>
      <c r="L77" s="13">
        <v>1.04</v>
      </c>
      <c r="M77" s="14" t="e">
        <v>#DIV/0!</v>
      </c>
      <c r="N77" s="23"/>
      <c r="O77" s="12">
        <f>IFERROR(INDEX(données!$A$1:$D$56,MATCH($A77,données!$A$1:$A$56,0),MATCH(O$1,données!$A$1:$D$1)),0)</f>
        <v>1.04</v>
      </c>
      <c r="P77" s="13">
        <v>1.04</v>
      </c>
      <c r="Q77" s="14" t="e">
        <v>#DIV/0!</v>
      </c>
      <c r="R77" s="23"/>
      <c r="S77" s="12">
        <f>IFERROR(INDEX(données!$A$1:$D$56,MATCH($A77,données!$A$1:$A$56,0),MATCH(S$1,données!$A$1:$D$1)),0)</f>
        <v>1.04</v>
      </c>
      <c r="T77" s="13">
        <v>1.04</v>
      </c>
      <c r="U77" s="14" t="e">
        <v>#DIV/0!</v>
      </c>
      <c r="V77" s="23"/>
      <c r="W77" s="12">
        <f>IFERROR(INDEX(données!$A$1:$D$56,MATCH($A77,données!$A$1:$A$56,0),MATCH(W$1,données!$A$1:$D$1)),0)</f>
        <v>1.04</v>
      </c>
      <c r="X77" s="13">
        <v>1.04</v>
      </c>
      <c r="Y77" s="14" t="e">
        <v>#DIV/0!</v>
      </c>
      <c r="Z77" s="23"/>
      <c r="AA77" s="12">
        <f>IFERROR(INDEX(données!$A$1:$D$56,MATCH($A77,données!$A$1:$A$56,0),MATCH(AA$1,données!$A$1:$D$1)),0)</f>
        <v>1.04</v>
      </c>
      <c r="AB77" s="13">
        <v>1.04</v>
      </c>
      <c r="AC77" s="14" t="e">
        <v>#DIV/0!</v>
      </c>
      <c r="AD77" s="23"/>
      <c r="AE77" s="12">
        <f>IFERROR(INDEX(données!$A$1:$D$56,MATCH($A77,données!$A$1:$A$56,0),MATCH(AE$1,données!$A$1:$D$1)),0)</f>
        <v>1.4069708333333342</v>
      </c>
      <c r="AF77" s="13">
        <v>1.4069708333333342</v>
      </c>
      <c r="AG77" s="17" t="e">
        <v>#DIV/0!</v>
      </c>
    </row>
    <row r="78" spans="1:33" ht="19.5" thickBot="1">
      <c r="A78" s="32" t="s">
        <v>71</v>
      </c>
      <c r="B78" s="15">
        <v>0</v>
      </c>
      <c r="C78" s="4">
        <f>SUM(C72,C28,C18,C5)</f>
        <v>1131693.68</v>
      </c>
      <c r="D78" s="5">
        <v>1108423.1000000001</v>
      </c>
      <c r="E78" s="6" t="e">
        <v>#DIV/0!</v>
      </c>
      <c r="F78" s="15">
        <v>0</v>
      </c>
      <c r="G78" s="4">
        <f>SUM(G72,G28,G18,G5)</f>
        <v>1131693.68</v>
      </c>
      <c r="H78" s="5">
        <v>0</v>
      </c>
      <c r="I78" s="6" t="e">
        <v>#DIV/0!</v>
      </c>
      <c r="J78" s="15">
        <v>0</v>
      </c>
      <c r="K78" s="4">
        <f>SUM(K72,K28,K18,K5)</f>
        <v>164863.46999999997</v>
      </c>
      <c r="L78" s="5">
        <v>160901.96</v>
      </c>
      <c r="M78" s="6" t="e">
        <v>#DIV/0!</v>
      </c>
      <c r="N78" s="15">
        <v>0</v>
      </c>
      <c r="O78" s="4">
        <f>SUM(O72,O28,O18,O5)</f>
        <v>164863.46999999997</v>
      </c>
      <c r="P78" s="5">
        <v>160901.96</v>
      </c>
      <c r="Q78" s="6" t="e">
        <v>#DIV/0!</v>
      </c>
      <c r="R78" s="15">
        <v>0</v>
      </c>
      <c r="S78" s="4">
        <f>SUM(S72,S28,S18,S5)</f>
        <v>164863.46999999997</v>
      </c>
      <c r="T78" s="5">
        <v>160901.96</v>
      </c>
      <c r="U78" s="6" t="e">
        <v>#DIV/0!</v>
      </c>
      <c r="V78" s="15">
        <v>0</v>
      </c>
      <c r="W78" s="4">
        <f>SUM(W72,W28,W18,W5)</f>
        <v>164863.46999999997</v>
      </c>
      <c r="X78" s="5">
        <v>160901.96</v>
      </c>
      <c r="Y78" s="6" t="e">
        <v>#DIV/0!</v>
      </c>
      <c r="Z78" s="15">
        <v>0</v>
      </c>
      <c r="AA78" s="4">
        <f>SUM(AA72,AA28,AA18,AA5)</f>
        <v>164863.46999999997</v>
      </c>
      <c r="AB78" s="5">
        <v>160901.96</v>
      </c>
      <c r="AC78" s="6" t="e">
        <v>#DIV/0!</v>
      </c>
      <c r="AD78" s="15">
        <v>0</v>
      </c>
      <c r="AE78" s="4">
        <f>SUM(AE72,AE28,AE18,AE5)</f>
        <v>681870.03873621614</v>
      </c>
      <c r="AF78" s="5">
        <v>667125.77377276856</v>
      </c>
      <c r="AG78" s="18" t="e">
        <v>#DIV/0!</v>
      </c>
    </row>
    <row r="79" spans="1:3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</sheetData>
  <mergeCells count="8">
    <mergeCell ref="V3:Y3"/>
    <mergeCell ref="Z3:AC3"/>
    <mergeCell ref="AD3:AG3"/>
    <mergeCell ref="B3:E3"/>
    <mergeCell ref="F3:I3"/>
    <mergeCell ref="J3:M3"/>
    <mergeCell ref="N3:Q3"/>
    <mergeCell ref="R3:U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topLeftCell="A31" workbookViewId="0">
      <selection activeCell="A57" sqref="A57:D58"/>
    </sheetView>
  </sheetViews>
  <sheetFormatPr baseColWidth="10" defaultRowHeight="15"/>
  <sheetData>
    <row r="1" spans="1:4">
      <c r="A1" s="28" t="s">
        <v>2</v>
      </c>
      <c r="B1" s="28">
        <v>17</v>
      </c>
      <c r="C1" s="28">
        <v>19</v>
      </c>
      <c r="D1" s="28">
        <v>24</v>
      </c>
    </row>
    <row r="2" spans="1:4">
      <c r="A2" s="28" t="s">
        <v>3</v>
      </c>
      <c r="B2" s="34">
        <v>103080.36</v>
      </c>
      <c r="C2" s="34">
        <v>15391.54</v>
      </c>
      <c r="D2" s="34">
        <v>55254.528446374403</v>
      </c>
    </row>
    <row r="3" spans="1:4">
      <c r="A3" s="28" t="s">
        <v>4</v>
      </c>
      <c r="B3" s="34">
        <v>103120.77</v>
      </c>
      <c r="C3" s="34">
        <v>14341.59</v>
      </c>
      <c r="D3" s="34">
        <v>54103.822196763205</v>
      </c>
    </row>
    <row r="4" spans="1:4">
      <c r="A4" s="28" t="s">
        <v>5</v>
      </c>
      <c r="B4" s="34">
        <v>34556.729999999996</v>
      </c>
      <c r="C4" s="34">
        <v>4838.26</v>
      </c>
      <c r="D4" s="34">
        <v>16926.35440303713</v>
      </c>
    </row>
    <row r="5" spans="1:4">
      <c r="A5" s="28" t="s">
        <v>6</v>
      </c>
      <c r="B5" s="34">
        <v>10761.17</v>
      </c>
      <c r="C5" s="34">
        <v>1706.22</v>
      </c>
      <c r="D5" s="34">
        <v>5279.8691734952699</v>
      </c>
    </row>
    <row r="6" spans="1:4">
      <c r="A6" s="28" t="s">
        <v>7</v>
      </c>
      <c r="B6" s="34">
        <v>47997.35</v>
      </c>
      <c r="C6" s="34">
        <v>6941.67</v>
      </c>
      <c r="D6" s="34">
        <v>24274.696114136899</v>
      </c>
    </row>
    <row r="7" spans="1:4">
      <c r="A7" s="28" t="s">
        <v>8</v>
      </c>
      <c r="B7" s="34">
        <v>62991.759999999995</v>
      </c>
      <c r="C7" s="34">
        <v>9402.5300000000007</v>
      </c>
      <c r="D7" s="34">
        <v>33818.301140829426</v>
      </c>
    </row>
    <row r="8" spans="1:4">
      <c r="A8" s="28" t="s">
        <v>9</v>
      </c>
      <c r="B8" s="34">
        <v>112634.72</v>
      </c>
      <c r="C8" s="34">
        <v>16670.86</v>
      </c>
      <c r="D8" s="34">
        <v>64830.157268781899</v>
      </c>
    </row>
    <row r="9" spans="1:4">
      <c r="A9" s="28" t="s">
        <v>10</v>
      </c>
      <c r="B9" s="34">
        <v>68564.040000000008</v>
      </c>
      <c r="C9" s="34">
        <v>9324.1200000000008</v>
      </c>
      <c r="D9" s="34">
        <v>34323.873881602805</v>
      </c>
    </row>
    <row r="10" spans="1:4">
      <c r="A10" s="28" t="s">
        <v>11</v>
      </c>
      <c r="B10" s="34">
        <v>31806.199999999997</v>
      </c>
      <c r="C10" s="34">
        <v>5114.6400000000003</v>
      </c>
      <c r="D10" s="34">
        <v>19735.01616398105</v>
      </c>
    </row>
    <row r="11" spans="1:4">
      <c r="A11" s="28" t="s">
        <v>12</v>
      </c>
      <c r="B11" s="34">
        <v>121500.15</v>
      </c>
      <c r="C11" s="34">
        <v>16665.63</v>
      </c>
      <c r="D11" s="34">
        <v>59423.156954312799</v>
      </c>
    </row>
    <row r="12" spans="1:4">
      <c r="A12" s="28" t="s">
        <v>13</v>
      </c>
      <c r="B12" s="34">
        <v>74578.7</v>
      </c>
      <c r="C12" s="34">
        <v>10781.46</v>
      </c>
      <c r="D12" s="34">
        <v>38642.298503170699</v>
      </c>
    </row>
    <row r="13" spans="1:4">
      <c r="A13" s="28" t="s">
        <v>14</v>
      </c>
      <c r="B13" s="34">
        <v>43408.619999999995</v>
      </c>
      <c r="C13" s="34">
        <v>6095.85</v>
      </c>
      <c r="D13" s="34">
        <v>20722.40852945103</v>
      </c>
    </row>
    <row r="14" spans="1:4">
      <c r="A14" s="28" t="s">
        <v>15</v>
      </c>
      <c r="B14" s="34">
        <v>3000.64</v>
      </c>
      <c r="C14" s="34">
        <v>331.71</v>
      </c>
      <c r="D14" s="34">
        <v>711.819062977165</v>
      </c>
    </row>
    <row r="15" spans="1:4">
      <c r="A15" s="28" t="s">
        <v>16</v>
      </c>
      <c r="B15" s="34">
        <v>17783.099999999999</v>
      </c>
      <c r="C15" s="34">
        <v>2426.9299999999998</v>
      </c>
      <c r="D15" s="34">
        <v>8221.6534379146906</v>
      </c>
    </row>
    <row r="16" spans="1:4">
      <c r="A16" s="28" t="s">
        <v>17</v>
      </c>
      <c r="B16" s="34">
        <v>50062.86</v>
      </c>
      <c r="C16" s="34">
        <v>6877.24</v>
      </c>
      <c r="D16" s="34">
        <v>24048.589478996051</v>
      </c>
    </row>
    <row r="17" spans="1:4">
      <c r="A17" s="28" t="s">
        <v>18</v>
      </c>
      <c r="B17" s="34">
        <v>21357.059999999998</v>
      </c>
      <c r="C17" s="34">
        <v>3080.93</v>
      </c>
      <c r="D17" s="34">
        <v>10758.65721211547</v>
      </c>
    </row>
    <row r="18" spans="1:4">
      <c r="A18" s="28" t="s">
        <v>19</v>
      </c>
      <c r="B18" s="34">
        <v>13060.14</v>
      </c>
      <c r="C18" s="34">
        <v>2097.11</v>
      </c>
      <c r="D18" s="34">
        <v>6779.3492087006289</v>
      </c>
    </row>
    <row r="19" spans="1:4">
      <c r="A19" s="28" t="s">
        <v>20</v>
      </c>
      <c r="B19" s="34">
        <v>11116.3</v>
      </c>
      <c r="C19" s="34">
        <v>1752.07</v>
      </c>
      <c r="D19" s="34">
        <v>5382.4012018957401</v>
      </c>
    </row>
    <row r="20" spans="1:4">
      <c r="A20" s="28" t="s">
        <v>21</v>
      </c>
      <c r="B20" s="34">
        <v>28096.61</v>
      </c>
      <c r="C20" s="34">
        <v>3941.53</v>
      </c>
      <c r="D20" s="34">
        <v>13861.046009478669</v>
      </c>
    </row>
    <row r="21" spans="1:4">
      <c r="A21" s="28" t="s">
        <v>22</v>
      </c>
      <c r="B21" s="34">
        <v>7063.73</v>
      </c>
      <c r="C21" s="34">
        <v>1219.07</v>
      </c>
      <c r="D21" s="34">
        <v>4777.1572573484837</v>
      </c>
    </row>
    <row r="22" spans="1:4">
      <c r="A22" s="28" t="s">
        <v>23</v>
      </c>
      <c r="B22" s="34">
        <v>6946.6500000000005</v>
      </c>
      <c r="C22" s="34">
        <v>1065.06</v>
      </c>
      <c r="D22" s="34">
        <v>4396.3353205897902</v>
      </c>
    </row>
    <row r="23" spans="1:4">
      <c r="A23" s="28" t="s">
        <v>24</v>
      </c>
      <c r="B23" s="34">
        <v>3889.8999999999996</v>
      </c>
      <c r="C23" s="34">
        <v>604.47</v>
      </c>
      <c r="D23" s="34">
        <v>1902.0940133333324</v>
      </c>
    </row>
    <row r="24" spans="1:4">
      <c r="A24" s="28" t="s">
        <v>25</v>
      </c>
      <c r="B24" s="34">
        <v>4135.5</v>
      </c>
      <c r="C24" s="34">
        <v>888.7</v>
      </c>
      <c r="D24" s="34">
        <v>3084.7649849999998</v>
      </c>
    </row>
    <row r="25" spans="1:4">
      <c r="A25" s="28" t="s">
        <v>26</v>
      </c>
      <c r="B25" s="34">
        <v>1234.8</v>
      </c>
      <c r="C25" s="34">
        <v>184.21</v>
      </c>
      <c r="D25" s="34">
        <v>583.91338717593999</v>
      </c>
    </row>
    <row r="26" spans="1:4">
      <c r="A26" s="28" t="s">
        <v>27</v>
      </c>
      <c r="B26" s="34">
        <v>15491.34</v>
      </c>
      <c r="C26" s="34">
        <v>2486.5100000000002</v>
      </c>
      <c r="D26" s="34">
        <v>13566.963000833342</v>
      </c>
    </row>
    <row r="27" spans="1:4">
      <c r="A27" s="28" t="s">
        <v>28</v>
      </c>
      <c r="B27" s="34">
        <v>7137.92</v>
      </c>
      <c r="C27" s="34">
        <v>1260.1199999999999</v>
      </c>
      <c r="D27" s="34">
        <v>12845.88873166667</v>
      </c>
    </row>
    <row r="28" spans="1:4">
      <c r="A28" s="28" t="s">
        <v>29</v>
      </c>
      <c r="B28" s="34">
        <v>18515.86</v>
      </c>
      <c r="C28" s="34">
        <v>2797.92</v>
      </c>
      <c r="D28" s="34">
        <v>24405.795967575035</v>
      </c>
    </row>
    <row r="29" spans="1:4">
      <c r="A29" s="28" t="s">
        <v>30</v>
      </c>
      <c r="B29" s="34">
        <v>1144.21</v>
      </c>
      <c r="C29" s="34">
        <v>244.53</v>
      </c>
      <c r="D29" s="34">
        <v>635.75889333333294</v>
      </c>
    </row>
    <row r="30" spans="1:4">
      <c r="A30" s="28" t="s">
        <v>31</v>
      </c>
      <c r="B30" s="34">
        <v>1226.78</v>
      </c>
      <c r="C30" s="34">
        <v>217.58</v>
      </c>
      <c r="D30" s="34">
        <v>764.20672916666604</v>
      </c>
    </row>
    <row r="31" spans="1:4">
      <c r="A31" s="28" t="s">
        <v>32</v>
      </c>
      <c r="B31" s="34">
        <v>3274.35</v>
      </c>
      <c r="C31" s="34">
        <v>506.92</v>
      </c>
      <c r="D31" s="34">
        <v>2665.7986549999973</v>
      </c>
    </row>
    <row r="32" spans="1:4">
      <c r="A32" s="28" t="s">
        <v>33</v>
      </c>
      <c r="B32" s="34">
        <v>2440.67</v>
      </c>
      <c r="C32" s="34">
        <v>366.69</v>
      </c>
      <c r="D32" s="34">
        <v>983.87186750000001</v>
      </c>
    </row>
    <row r="33" spans="1:4">
      <c r="A33" s="28" t="s">
        <v>34</v>
      </c>
      <c r="B33" s="34">
        <v>3286.6400000000003</v>
      </c>
      <c r="C33" s="34">
        <v>526.15</v>
      </c>
      <c r="D33" s="34">
        <v>1920.9059463636368</v>
      </c>
    </row>
    <row r="34" spans="1:4">
      <c r="A34" s="28" t="s">
        <v>35</v>
      </c>
      <c r="B34" s="34">
        <v>5903.77</v>
      </c>
      <c r="C34" s="34">
        <v>827.35</v>
      </c>
      <c r="D34" s="34">
        <v>2602.9226216666711</v>
      </c>
    </row>
    <row r="35" spans="1:4">
      <c r="A35" s="28" t="s">
        <v>36</v>
      </c>
      <c r="B35" s="34">
        <v>14165.079999999998</v>
      </c>
      <c r="C35" s="34">
        <v>2177.29</v>
      </c>
      <c r="D35" s="34">
        <v>17373.321922833329</v>
      </c>
    </row>
    <row r="36" spans="1:4">
      <c r="A36" s="28" t="s">
        <v>37</v>
      </c>
      <c r="B36" s="34">
        <v>2761.88</v>
      </c>
      <c r="C36" s="34">
        <v>493.09</v>
      </c>
      <c r="D36" s="34">
        <v>1687.1898891666679</v>
      </c>
    </row>
    <row r="37" spans="1:4">
      <c r="A37" s="28" t="s">
        <v>38</v>
      </c>
      <c r="B37" s="34">
        <v>5519.08</v>
      </c>
      <c r="C37" s="34">
        <v>1162.54</v>
      </c>
      <c r="D37" s="34">
        <v>3464.7677346969699</v>
      </c>
    </row>
    <row r="38" spans="1:4">
      <c r="A38" s="28" t="s">
        <v>39</v>
      </c>
      <c r="B38" s="34">
        <v>4943.1100000000006</v>
      </c>
      <c r="C38" s="34">
        <v>888.98</v>
      </c>
      <c r="D38" s="34">
        <v>7112.799257397669</v>
      </c>
    </row>
    <row r="39" spans="1:4">
      <c r="A39" s="28" t="s">
        <v>40</v>
      </c>
      <c r="B39" s="34">
        <v>18780.27</v>
      </c>
      <c r="C39" s="34">
        <v>2385.0300000000002</v>
      </c>
      <c r="D39" s="34">
        <v>11895.056587747387</v>
      </c>
    </row>
    <row r="40" spans="1:4">
      <c r="A40" s="28" t="s">
        <v>41</v>
      </c>
      <c r="B40" s="34">
        <v>2026.38</v>
      </c>
      <c r="C40" s="34">
        <v>317.77</v>
      </c>
      <c r="D40" s="34">
        <v>2612.4484316666662</v>
      </c>
    </row>
    <row r="41" spans="1:4">
      <c r="A41" s="28" t="s">
        <v>42</v>
      </c>
      <c r="B41" s="34">
        <v>1724.56</v>
      </c>
      <c r="C41" s="34">
        <v>305.79000000000002</v>
      </c>
      <c r="D41" s="34">
        <v>2051.0586598756208</v>
      </c>
    </row>
    <row r="42" spans="1:4">
      <c r="A42" s="28" t="s">
        <v>43</v>
      </c>
      <c r="B42" s="34">
        <v>4402.45</v>
      </c>
      <c r="C42" s="34">
        <v>815.56</v>
      </c>
      <c r="D42" s="34">
        <v>8277.0476725000099</v>
      </c>
    </row>
    <row r="43" spans="1:4">
      <c r="A43" s="28" t="s">
        <v>44</v>
      </c>
      <c r="B43" s="34">
        <v>5012.4500000000007</v>
      </c>
      <c r="C43" s="34">
        <v>934.68</v>
      </c>
      <c r="D43" s="34">
        <v>8579.1616041666693</v>
      </c>
    </row>
    <row r="44" spans="1:4">
      <c r="A44" s="28" t="s">
        <v>45</v>
      </c>
      <c r="B44" s="34">
        <v>2784.92</v>
      </c>
      <c r="C44" s="34">
        <v>573.24</v>
      </c>
      <c r="D44" s="34">
        <v>13027.988346666663</v>
      </c>
    </row>
    <row r="45" spans="1:4">
      <c r="A45" s="28" t="s">
        <v>46</v>
      </c>
      <c r="B45" s="34">
        <v>4557.95</v>
      </c>
      <c r="C45" s="34">
        <v>959.36</v>
      </c>
      <c r="D45" s="34">
        <v>9717.3943741666772</v>
      </c>
    </row>
    <row r="46" spans="1:4">
      <c r="A46" s="28" t="s">
        <v>47</v>
      </c>
      <c r="B46" s="34">
        <v>1499.1599999999999</v>
      </c>
      <c r="C46" s="34">
        <v>300.45</v>
      </c>
      <c r="D46" s="34">
        <v>4646.6055141666684</v>
      </c>
    </row>
    <row r="47" spans="1:4">
      <c r="A47" s="28" t="s">
        <v>48</v>
      </c>
      <c r="B47" s="34">
        <v>282.87</v>
      </c>
      <c r="C47" s="34">
        <v>27.34</v>
      </c>
      <c r="D47" s="34">
        <v>949.36040666666736</v>
      </c>
    </row>
    <row r="48" spans="1:4">
      <c r="A48" s="28" t="s">
        <v>49</v>
      </c>
      <c r="B48" s="34">
        <v>5738.74</v>
      </c>
      <c r="C48" s="34">
        <v>528.04</v>
      </c>
      <c r="D48" s="34">
        <v>4781.3552458333343</v>
      </c>
    </row>
    <row r="49" spans="1:4">
      <c r="A49" s="28" t="s">
        <v>50</v>
      </c>
      <c r="B49" s="34">
        <v>4031.76</v>
      </c>
      <c r="C49" s="34">
        <v>575.73</v>
      </c>
      <c r="D49" s="34">
        <v>3858.58111416667</v>
      </c>
    </row>
    <row r="50" spans="1:4">
      <c r="A50" s="28" t="s">
        <v>51</v>
      </c>
      <c r="B50" s="34">
        <v>6396.8099999999995</v>
      </c>
      <c r="C50" s="34">
        <v>532.89</v>
      </c>
      <c r="D50" s="34">
        <v>6864.7000958333365</v>
      </c>
    </row>
    <row r="51" spans="1:4">
      <c r="A51" s="28" t="s">
        <v>52</v>
      </c>
      <c r="B51" s="34">
        <v>69.3</v>
      </c>
      <c r="C51" s="34">
        <v>9.5500000000000007</v>
      </c>
      <c r="D51" s="34">
        <v>32.613129166666695</v>
      </c>
    </row>
    <row r="52" spans="1:4">
      <c r="A52" s="28" t="s">
        <v>53</v>
      </c>
      <c r="B52" s="34">
        <v>94.039999999999992</v>
      </c>
      <c r="C52" s="34">
        <v>4.99</v>
      </c>
      <c r="D52" s="34">
        <v>25.457399999999971</v>
      </c>
    </row>
    <row r="53" spans="1:4">
      <c r="A53" s="28" t="s">
        <v>54</v>
      </c>
      <c r="B53" s="34">
        <v>3717.95</v>
      </c>
      <c r="C53" s="34">
        <v>584.61</v>
      </c>
      <c r="D53" s="34">
        <v>1947.7426954304888</v>
      </c>
    </row>
    <row r="54" spans="1:4">
      <c r="A54" s="28" t="s">
        <v>55</v>
      </c>
      <c r="B54" s="34">
        <v>1899.25</v>
      </c>
      <c r="C54" s="34">
        <v>294.25</v>
      </c>
      <c r="D54" s="34">
        <v>725.68747866666695</v>
      </c>
    </row>
    <row r="55" spans="1:4">
      <c r="A55" s="28" t="s">
        <v>56</v>
      </c>
      <c r="B55" s="34">
        <v>112.4</v>
      </c>
      <c r="C55" s="34">
        <v>14.08</v>
      </c>
      <c r="D55" s="34">
        <v>3.9184399999999999</v>
      </c>
    </row>
    <row r="56" spans="1:4">
      <c r="A56" s="28" t="s">
        <v>57</v>
      </c>
      <c r="B56" s="34">
        <v>3.87</v>
      </c>
      <c r="C56" s="34">
        <v>1.04</v>
      </c>
      <c r="D56" s="34">
        <v>1.4069708333333342</v>
      </c>
    </row>
    <row r="57" spans="1:4">
      <c r="A57" s="28"/>
      <c r="B57" s="34"/>
      <c r="C57" s="34"/>
      <c r="D57" s="34"/>
    </row>
    <row r="58" spans="1:4">
      <c r="B58" s="25"/>
      <c r="C58" s="27"/>
      <c r="D58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BARDON,MARINE</dc:creator>
  <cp:lastModifiedBy>BARDON,MARINE</cp:lastModifiedBy>
  <dcterms:created xsi:type="dcterms:W3CDTF">2015-06-16T09:00:48Z</dcterms:created>
  <dcterms:modified xsi:type="dcterms:W3CDTF">2015-06-16T09:13:02Z</dcterms:modified>
</cp:coreProperties>
</file>