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45" windowWidth="20520" windowHeight="3705" tabRatio="692" activeTab="20"/>
  </bookViews>
  <sheets>
    <sheet name="Pourcentage et liste entreprise" sheetId="2" r:id="rId1"/>
    <sheet name="BC Déco Choffray" sheetId="34" r:id="rId2"/>
    <sheet name="Berra" sheetId="33" r:id="rId3"/>
    <sheet name="Cheminée Leroi" sheetId="32" r:id="rId4"/>
    <sheet name="Cofely" sheetId="31" r:id="rId5"/>
    <sheet name="Domofen" sheetId="30" r:id="rId6"/>
    <sheet name="Electricité des Hêtres" sheetId="29" r:id="rId7"/>
    <sheet name="Fazio &amp; Rante" sheetId="28" r:id="rId8"/>
    <sheet name="Getaz Romang" sheetId="27" r:id="rId9"/>
    <sheet name="Jacot chauffage SA" sheetId="26" r:id="rId10"/>
    <sheet name="Jardin Passion Sàrl" sheetId="25" r:id="rId11"/>
    <sheet name="JB Garage" sheetId="24" r:id="rId12"/>
    <sheet name="Jura Néon" sheetId="23" r:id="rId13"/>
    <sheet name="Kaufmann" sheetId="22" r:id="rId14"/>
    <sheet name="Marbrerie Mathez" sheetId="21" r:id="rId15"/>
    <sheet name="Minerba SA" sheetId="20" r:id="rId16"/>
    <sheet name="Nogueira SA" sheetId="19" r:id="rId17"/>
    <sheet name="Nussbaum" sheetId="18" r:id="rId18"/>
    <sheet name="Les artisans contemporains" sheetId="17" r:id="rId19"/>
    <sheet name="Obrist &amp; Cie" sheetId="16" r:id="rId20"/>
    <sheet name="Ortlieb &amp; Hirschy SA" sheetId="15" r:id="rId21"/>
    <sheet name="Perrucchini" sheetId="14" r:id="rId22"/>
    <sheet name="Portabri" sheetId="13" r:id="rId23"/>
    <sheet name="Quinca" sheetId="12" r:id="rId24"/>
    <sheet name="RFC Chauffage" sheetId="11" r:id="rId25"/>
    <sheet name="Roland's coolbright" sheetId="10" r:id="rId26"/>
    <sheet name="S. Fachinetti" sheetId="9" r:id="rId27"/>
    <sheet name="Sambiago Style" sheetId="8" r:id="rId28"/>
    <sheet name="Sol&amp;Lit" sheetId="7" r:id="rId29"/>
    <sheet name="Steiner SA" sheetId="6" r:id="rId30"/>
    <sheet name="Therm Services" sheetId="5" r:id="rId31"/>
    <sheet name="Vitrerie Bel-Air" sheetId="4" r:id="rId32"/>
    <sheet name="Taux Bons" sheetId="3" r:id="rId33"/>
  </sheets>
  <externalReferences>
    <externalReference r:id="rId34"/>
  </externalReferences>
  <definedNames>
    <definedName name="_xlnm._FilterDatabase" localSheetId="0" hidden="1">'Pourcentage et liste entreprise'!$A$5:$I$42</definedName>
    <definedName name="_xlnm.Print_Area" localSheetId="0">'Pourcentage et liste entreprise'!$A$1:$J$45</definedName>
  </definedNames>
  <calcPr calcId="145621"/>
</workbook>
</file>

<file path=xl/calcChain.xml><?xml version="1.0" encoding="utf-8"?>
<calcChain xmlns="http://schemas.openxmlformats.org/spreadsheetml/2006/main">
  <c r="L24" i="34" l="1"/>
  <c r="B7" i="2" s="1"/>
  <c r="L17" i="33" l="1"/>
  <c r="B8" i="2" s="1"/>
  <c r="L17" i="32" l="1"/>
  <c r="B9" i="2" s="1"/>
  <c r="L23" i="31" l="1"/>
  <c r="B10" i="2" s="1"/>
  <c r="L17" i="30" l="1"/>
  <c r="B12" i="2" s="1"/>
  <c r="L39" i="29" l="1"/>
  <c r="B13" i="2" s="1"/>
  <c r="L38" i="28" l="1"/>
  <c r="B15" i="2" s="1"/>
  <c r="L50" i="27" l="1"/>
  <c r="B16" i="2" s="1"/>
  <c r="L23" i="26" l="1"/>
  <c r="B18" i="2" s="1"/>
  <c r="L19" i="25" l="1"/>
  <c r="B19" i="2" s="1"/>
  <c r="L20" i="24" l="1"/>
  <c r="B20" i="2" s="1"/>
  <c r="L17" i="23" l="1"/>
  <c r="B21" i="2" s="1"/>
  <c r="L21" i="22" l="1"/>
  <c r="B22" i="2" s="1"/>
  <c r="L17" i="21" l="1"/>
  <c r="B23" i="2" s="1"/>
  <c r="L26" i="20" l="1"/>
  <c r="B24" i="2" s="1"/>
  <c r="L17" i="19" l="1"/>
  <c r="B25" i="2" s="1"/>
  <c r="L27" i="18" l="1"/>
  <c r="B26" i="2" s="1"/>
  <c r="L17" i="17" l="1"/>
  <c r="B27" i="2" s="1"/>
  <c r="L17" i="16" l="1"/>
  <c r="B28" i="2" s="1"/>
  <c r="L17" i="15" l="1"/>
  <c r="B29" i="2" s="1"/>
  <c r="L17" i="14" l="1"/>
  <c r="B31" i="2" s="1"/>
  <c r="L22" i="13" l="1"/>
  <c r="B32" i="2" s="1"/>
  <c r="L17" i="12" l="1"/>
  <c r="B33" i="2" s="1"/>
  <c r="L17" i="11" l="1"/>
  <c r="B34" i="2" s="1"/>
  <c r="L17" i="10" l="1"/>
  <c r="L17" i="9" l="1"/>
  <c r="B36" i="2" s="1"/>
  <c r="L19" i="8" l="1"/>
  <c r="B37" i="2" s="1"/>
  <c r="L19" i="7" l="1"/>
  <c r="B38" i="2" s="1"/>
  <c r="L25" i="6" l="1"/>
  <c r="B39" i="2" s="1"/>
  <c r="L17" i="5" l="1"/>
  <c r="B40" i="2" s="1"/>
  <c r="L17" i="4" l="1"/>
  <c r="B41" i="2" s="1"/>
  <c r="D7" i="2" l="1"/>
  <c r="E7" i="2" s="1"/>
  <c r="D8" i="2"/>
  <c r="E8" i="2" s="1"/>
  <c r="D9" i="2"/>
  <c r="E9" i="2" s="1"/>
  <c r="D10" i="2"/>
  <c r="E10" i="2" s="1"/>
  <c r="D11" i="2"/>
  <c r="E11" i="2" s="1"/>
  <c r="G11" i="2" s="1"/>
  <c r="D12" i="2"/>
  <c r="E12" i="2" s="1"/>
  <c r="G12" i="2" s="1"/>
  <c r="D13" i="2"/>
  <c r="E13" i="2" s="1"/>
  <c r="D14" i="2"/>
  <c r="E14" i="2" s="1"/>
  <c r="D15" i="2"/>
  <c r="E15" i="2" s="1"/>
  <c r="D16" i="2"/>
  <c r="E16" i="2" s="1"/>
  <c r="D17" i="2"/>
  <c r="E17" i="2" s="1"/>
  <c r="D18" i="2"/>
  <c r="E18" i="2" s="1"/>
  <c r="D19" i="2"/>
  <c r="E19" i="2" s="1"/>
  <c r="D20" i="2"/>
  <c r="E20" i="2" s="1"/>
  <c r="D21" i="2"/>
  <c r="E21" i="2" s="1"/>
  <c r="D22" i="2"/>
  <c r="E22" i="2" s="1"/>
  <c r="D23" i="2"/>
  <c r="E23" i="2" s="1"/>
  <c r="D24" i="2"/>
  <c r="E24" i="2" s="1"/>
  <c r="D25" i="2"/>
  <c r="E25" i="2" s="1"/>
  <c r="D26" i="2"/>
  <c r="E26" i="2" s="1"/>
  <c r="D27" i="2"/>
  <c r="E27" i="2" s="1"/>
  <c r="D28" i="2"/>
  <c r="E28" i="2" s="1"/>
  <c r="D29" i="2"/>
  <c r="E29" i="2" s="1"/>
  <c r="D30" i="2"/>
  <c r="E30" i="2" s="1"/>
  <c r="D31" i="2"/>
  <c r="E31" i="2" s="1"/>
  <c r="D32" i="2"/>
  <c r="E32" i="2" s="1"/>
  <c r="D33" i="2"/>
  <c r="E33" i="2" s="1"/>
  <c r="D34" i="2"/>
  <c r="E34" i="2" s="1"/>
  <c r="D35" i="2"/>
  <c r="E35" i="2" s="1"/>
  <c r="D36" i="2"/>
  <c r="E36" i="2" s="1"/>
  <c r="D37" i="2"/>
  <c r="E37" i="2" s="1"/>
  <c r="D38" i="2"/>
  <c r="E38" i="2" s="1"/>
  <c r="D39" i="2"/>
  <c r="E39" i="2" s="1"/>
  <c r="D40" i="2"/>
  <c r="E40" i="2" s="1"/>
  <c r="D41" i="2"/>
  <c r="E41" i="2" s="1"/>
  <c r="D6" i="2"/>
  <c r="E6" i="2" s="1"/>
  <c r="G6" i="2" s="1"/>
  <c r="F6" i="2" s="1"/>
  <c r="G14" i="2" l="1"/>
  <c r="F14" i="2" s="1"/>
  <c r="G9" i="2"/>
  <c r="F9" i="2" s="1"/>
  <c r="G13" i="2"/>
  <c r="F13" i="2" s="1"/>
  <c r="G10" i="2"/>
  <c r="F10" i="2" s="1"/>
  <c r="F11" i="2"/>
  <c r="F12" i="2"/>
  <c r="G8" i="2"/>
  <c r="F8" i="2" s="1"/>
  <c r="G7" i="2"/>
  <c r="F7" i="2" s="1"/>
  <c r="G40" i="2"/>
  <c r="F40" i="2" s="1"/>
  <c r="G38" i="2"/>
  <c r="F38" i="2" s="1"/>
  <c r="G36" i="2"/>
  <c r="F36" i="2" s="1"/>
  <c r="G34" i="2"/>
  <c r="F34" i="2" s="1"/>
  <c r="G32" i="2"/>
  <c r="F32" i="2" s="1"/>
  <c r="G30" i="2"/>
  <c r="F30" i="2"/>
  <c r="G28" i="2"/>
  <c r="F28" i="2" s="1"/>
  <c r="G26" i="2"/>
  <c r="F26" i="2" s="1"/>
  <c r="G24" i="2"/>
  <c r="F24" i="2" s="1"/>
  <c r="G22" i="2"/>
  <c r="F22" i="2" s="1"/>
  <c r="G20" i="2"/>
  <c r="F20" i="2" s="1"/>
  <c r="G18" i="2"/>
  <c r="F18" i="2" s="1"/>
  <c r="G16" i="2"/>
  <c r="F16" i="2" s="1"/>
  <c r="G41" i="2"/>
  <c r="F41" i="2" s="1"/>
  <c r="G39" i="2"/>
  <c r="F39" i="2" s="1"/>
  <c r="G37" i="2"/>
  <c r="F37" i="2" s="1"/>
  <c r="G35" i="2"/>
  <c r="F35" i="2" s="1"/>
  <c r="G33" i="2"/>
  <c r="F33" i="2" s="1"/>
  <c r="G31" i="2"/>
  <c r="F31" i="2" s="1"/>
  <c r="G29" i="2"/>
  <c r="F29" i="2" s="1"/>
  <c r="G27" i="2"/>
  <c r="F27" i="2" s="1"/>
  <c r="G25" i="2"/>
  <c r="F25" i="2" s="1"/>
  <c r="G23" i="2"/>
  <c r="F23" i="2" s="1"/>
  <c r="G21" i="2"/>
  <c r="F21" i="2" s="1"/>
  <c r="G19" i="2"/>
  <c r="F19" i="2" s="1"/>
  <c r="G17" i="2"/>
  <c r="F17" i="2" s="1"/>
  <c r="G15" i="2"/>
  <c r="F15" i="2" s="1"/>
  <c r="E45" i="3" l="1"/>
  <c r="E44" i="3"/>
  <c r="E43" i="3"/>
  <c r="E42" i="3"/>
  <c r="E41" i="3"/>
  <c r="E30" i="3"/>
  <c r="E29" i="3"/>
  <c r="E28" i="3"/>
  <c r="E27" i="3"/>
  <c r="E26" i="3"/>
  <c r="E12" i="3"/>
  <c r="E11" i="3"/>
  <c r="E10" i="3"/>
  <c r="E9" i="3"/>
  <c r="E8" i="3"/>
  <c r="G43" i="2" l="1"/>
</calcChain>
</file>

<file path=xl/sharedStrings.xml><?xml version="1.0" encoding="utf-8"?>
<sst xmlns="http://schemas.openxmlformats.org/spreadsheetml/2006/main" count="2192" uniqueCount="577">
  <si>
    <t>Entreprise</t>
  </si>
  <si>
    <t>Montant</t>
  </si>
  <si>
    <t>Chiffre d'affaire trimestriel</t>
  </si>
  <si>
    <t>%</t>
  </si>
  <si>
    <t>Montant final bon</t>
  </si>
  <si>
    <t>Société :</t>
  </si>
  <si>
    <t>N° de bon</t>
  </si>
  <si>
    <t>Arrondi</t>
  </si>
  <si>
    <t>Année :</t>
  </si>
  <si>
    <t>Trimestre :</t>
  </si>
  <si>
    <t xml:space="preserve">Type de bon </t>
  </si>
  <si>
    <t>Type taux</t>
  </si>
  <si>
    <t>Remarques</t>
  </si>
  <si>
    <t>Si le bon à établir présente un solde inférieur à 50.-- aucun bon ne sera établi. Le montant sera reporté sur le décompte suivant</t>
  </si>
  <si>
    <t>TOTAL</t>
  </si>
  <si>
    <t>Liste des taux en relation avec les bons sur chiffre d'affaires</t>
  </si>
  <si>
    <t>Variante 1</t>
  </si>
  <si>
    <t>De</t>
  </si>
  <si>
    <t>à</t>
  </si>
  <si>
    <t>Taux</t>
  </si>
  <si>
    <t>Hypothese 
max.</t>
  </si>
  <si>
    <t>et plus</t>
  </si>
  <si>
    <t>Variante 2</t>
  </si>
  <si>
    <t>Variante 3</t>
  </si>
  <si>
    <t>sareg sa</t>
  </si>
  <si>
    <t>Affutron, Santschi</t>
  </si>
  <si>
    <t>BC Déco Choffray</t>
  </si>
  <si>
    <t>Berra</t>
  </si>
  <si>
    <t>Cheminée Leroi</t>
  </si>
  <si>
    <t>Cofely</t>
  </si>
  <si>
    <t>Cuisine Morel</t>
  </si>
  <si>
    <t>Domofen</t>
  </si>
  <si>
    <t>Electricité des Hêtres</t>
  </si>
  <si>
    <t>Electro Pro</t>
  </si>
  <si>
    <t>Fazio &amp; Rante</t>
  </si>
  <si>
    <t>Getaz Romang</t>
  </si>
  <si>
    <t>Grenacher</t>
  </si>
  <si>
    <t>Jacot chauffage SA</t>
  </si>
  <si>
    <t>Jardin Passion Sàrl</t>
  </si>
  <si>
    <t>JB Garage</t>
  </si>
  <si>
    <t>Jura Néon</t>
  </si>
  <si>
    <t>Kaufmann</t>
  </si>
  <si>
    <t>Marbrerie Mathez</t>
  </si>
  <si>
    <t>Minerba SA</t>
  </si>
  <si>
    <t>Nogueira SA</t>
  </si>
  <si>
    <t>Nussbaum</t>
  </si>
  <si>
    <t>Les artisans contemporains</t>
  </si>
  <si>
    <t>Obrist &amp; Cie</t>
  </si>
  <si>
    <t>Ortlieb &amp; Hirschy SA</t>
  </si>
  <si>
    <t>Perrazolo</t>
  </si>
  <si>
    <t>Perrucchini</t>
  </si>
  <si>
    <t>Portabri</t>
  </si>
  <si>
    <t>Quinca</t>
  </si>
  <si>
    <t>RFC Chauffage</t>
  </si>
  <si>
    <t>Roland's coolbright</t>
  </si>
  <si>
    <t>S. Fachinetti</t>
  </si>
  <si>
    <t>Sambiago Style</t>
  </si>
  <si>
    <t>Sol&amp;Lit</t>
  </si>
  <si>
    <t>Steiner SA</t>
  </si>
  <si>
    <t>Therm Services</t>
  </si>
  <si>
    <t>Vitrerie Bel-Air</t>
  </si>
  <si>
    <t>fixe</t>
  </si>
  <si>
    <t>selon rabais</t>
  </si>
  <si>
    <t>fxe</t>
  </si>
  <si>
    <t>Comptes créanciers 2014</t>
  </si>
  <si>
    <t>(SA) SAREG SA</t>
  </si>
  <si>
    <t>Période du 01-10-2014 au 31-12-2014,avec écritures provisoires</t>
  </si>
  <si>
    <t>Compte 20081</t>
  </si>
  <si>
    <t>VITRERIE BEL-AIR</t>
  </si>
  <si>
    <t>Collectif</t>
  </si>
  <si>
    <t>2000</t>
  </si>
  <si>
    <t>Monnaie</t>
  </si>
  <si>
    <t>CHF</t>
  </si>
  <si>
    <t>Date</t>
  </si>
  <si>
    <t>Ecriture</t>
  </si>
  <si>
    <t>Pièce</t>
  </si>
  <si>
    <t>Libellé</t>
  </si>
  <si>
    <t>Débit CHF</t>
  </si>
  <si>
    <t>Crédit CHF</t>
  </si>
  <si>
    <t/>
  </si>
  <si>
    <t>Totaux</t>
  </si>
  <si>
    <t>TOTAL Q4</t>
  </si>
  <si>
    <t>TOTAL ADJU</t>
  </si>
  <si>
    <t>TOTAL FINAL</t>
  </si>
  <si>
    <t>Chantiers</t>
  </si>
  <si>
    <t>Avenant du</t>
  </si>
  <si>
    <t>Founisseur</t>
  </si>
  <si>
    <t>Chantier</t>
  </si>
  <si>
    <t>Adjudication</t>
  </si>
  <si>
    <t>Société</t>
  </si>
  <si>
    <t>Bon n°</t>
  </si>
  <si>
    <t>Technicien   responsable</t>
  </si>
  <si>
    <t>date établisemment</t>
  </si>
  <si>
    <t xml:space="preserve"> quittance remise le</t>
  </si>
  <si>
    <t>J.Salvi</t>
  </si>
  <si>
    <t>Stavay Mollondin 29a,31.33</t>
  </si>
  <si>
    <t>Prés-Verts 20</t>
  </si>
  <si>
    <t>J. Rodrigues</t>
  </si>
  <si>
    <t>Orée du Bois 22</t>
  </si>
  <si>
    <t>Orée du Bois 22A</t>
  </si>
  <si>
    <t>Orée du Bois 23</t>
  </si>
  <si>
    <t>Orée du Bois 24</t>
  </si>
  <si>
    <t>Orée du Bois 60-60A</t>
  </si>
  <si>
    <t>Orée du bois 14-15</t>
  </si>
  <si>
    <t>U2</t>
  </si>
  <si>
    <t>P. Schultheiss</t>
  </si>
  <si>
    <t>Jacot Chauffage SA</t>
  </si>
  <si>
    <t>transmis à Adrien le 27.03.2013</t>
  </si>
  <si>
    <t>Orée du Bois 23-24</t>
  </si>
  <si>
    <t>Endroits Verts, villa C</t>
  </si>
  <si>
    <t>Sur la Cluse, villa B</t>
  </si>
  <si>
    <t>Sur la Cluse, villa A</t>
  </si>
  <si>
    <t>Endroits Verts, villa G</t>
  </si>
  <si>
    <t>transmis à Adrien le 10.06.2013</t>
  </si>
  <si>
    <t>Orée du Bois 59</t>
  </si>
  <si>
    <t>Orée du Bois 56</t>
  </si>
  <si>
    <t>Orée du Bois 30</t>
  </si>
  <si>
    <t>Orée du Bois 29</t>
  </si>
  <si>
    <t>Orée du Bois 27</t>
  </si>
  <si>
    <t>transmis à Adrien le 02.09.2013</t>
  </si>
  <si>
    <t>transmis à Adrien le 03.10.2014</t>
  </si>
  <si>
    <t>Empetières, villa B1</t>
  </si>
  <si>
    <t>L. Luder</t>
  </si>
  <si>
    <t>Orée du Bois 12-13</t>
  </si>
  <si>
    <t>transmis à Adrien le 12.02.2014</t>
  </si>
  <si>
    <t>ODB 29</t>
  </si>
  <si>
    <t>Orée du Bois 41</t>
  </si>
  <si>
    <t>Les Endroits, villa Waser</t>
  </si>
  <si>
    <t>transmis à Adrien le 09.01.2014</t>
  </si>
  <si>
    <t>Sur la Cluse 16</t>
  </si>
  <si>
    <t>Orée du bois 59</t>
  </si>
  <si>
    <t>Usine U2, ODB 5</t>
  </si>
  <si>
    <t>Orée du Bois 44</t>
  </si>
  <si>
    <t>envoyé le 04.04.2014</t>
  </si>
  <si>
    <t>transmis le 07.11.2014</t>
  </si>
  <si>
    <t>transmis à Adrien le 25.08.2014</t>
  </si>
  <si>
    <t>Orée du Bois 28</t>
  </si>
  <si>
    <t>Orée du Bois 21</t>
  </si>
  <si>
    <t>Orée du Bois 21A</t>
  </si>
  <si>
    <t>Orée du Bois 21-21A</t>
  </si>
  <si>
    <t>transmis Adrien le 11.08.2014</t>
  </si>
  <si>
    <t>Orée du Bois 37</t>
  </si>
  <si>
    <t>Orée du Bois 49</t>
  </si>
  <si>
    <t>transmis le 18.12.2014</t>
  </si>
  <si>
    <t>envoyé 7.10.2014, quit. 09.10.2014</t>
  </si>
  <si>
    <t>Orée du Bois 39</t>
  </si>
  <si>
    <t>transmis A. Moser le 17.11.2014</t>
  </si>
  <si>
    <t>transmis le 09.12.2014</t>
  </si>
  <si>
    <t>envoyé le 10.12.2014</t>
  </si>
  <si>
    <t>Usine U1. ODB 3</t>
  </si>
  <si>
    <t>ODB 130, Tanner</t>
  </si>
  <si>
    <t>J. Salvi</t>
  </si>
  <si>
    <t>Quittance reçue le 09.02.2015</t>
  </si>
  <si>
    <t>transmis A. Moser le 15.01.2015</t>
  </si>
  <si>
    <t>ODB 48A</t>
  </si>
  <si>
    <t>ODB 48</t>
  </si>
  <si>
    <t>ODB 46</t>
  </si>
  <si>
    <t>ODB 48-48A</t>
  </si>
  <si>
    <t>Transmis A.Moser 13.10.2015</t>
  </si>
  <si>
    <t>Compte 20459</t>
  </si>
  <si>
    <t>THERMSERVICE</t>
  </si>
  <si>
    <t>Compte 20044</t>
  </si>
  <si>
    <t>STEINER CONSTR. METAL. SA</t>
  </si>
  <si>
    <t>07/10/14</t>
  </si>
  <si>
    <t>CR</t>
  </si>
  <si>
    <t>09/10/14</t>
  </si>
  <si>
    <t>4865</t>
  </si>
  <si>
    <t>14282</t>
  </si>
  <si>
    <t>Facture
ODB 30</t>
  </si>
  <si>
    <t>4882</t>
  </si>
  <si>
    <t>14283</t>
  </si>
  <si>
    <t>Facture
ODB 56</t>
  </si>
  <si>
    <t>4893</t>
  </si>
  <si>
    <t>14284</t>
  </si>
  <si>
    <t>Facture
ODB 59</t>
  </si>
  <si>
    <t>5678</t>
  </si>
  <si>
    <t>14281</t>
  </si>
  <si>
    <t>Facture
ODB 29</t>
  </si>
  <si>
    <t>30/10/14</t>
  </si>
  <si>
    <t>CR20141030</t>
  </si>
  <si>
    <t>07/11/14</t>
  </si>
  <si>
    <t>5756</t>
  </si>
  <si>
    <t>14306</t>
  </si>
  <si>
    <t>Facture
Tertre 1</t>
  </si>
  <si>
    <t>18/11/14</t>
  </si>
  <si>
    <t>5863</t>
  </si>
  <si>
    <t>14317</t>
  </si>
  <si>
    <t>Facture
ODB 5 USINE U2</t>
  </si>
  <si>
    <t>02/12/14</t>
  </si>
  <si>
    <t>5974</t>
  </si>
  <si>
    <t>14323</t>
  </si>
  <si>
    <t>03/12/14</t>
  </si>
  <si>
    <t>11/12/14</t>
  </si>
  <si>
    <t>CR20141215</t>
  </si>
  <si>
    <t>6424</t>
  </si>
  <si>
    <t>624/3</t>
  </si>
  <si>
    <t>Facture
ODB 13</t>
  </si>
  <si>
    <t>15/12/14</t>
  </si>
  <si>
    <t>16/12/14</t>
  </si>
  <si>
    <t>B20141215</t>
  </si>
  <si>
    <t>Compte 20036</t>
  </si>
  <si>
    <t>SOL &amp; LIT SARL</t>
  </si>
  <si>
    <t>17/12/14</t>
  </si>
  <si>
    <t>6459</t>
  </si>
  <si>
    <t>SL-164</t>
  </si>
  <si>
    <t>Facture
L-R 60</t>
  </si>
  <si>
    <t>6460</t>
  </si>
  <si>
    <t>SL-163</t>
  </si>
  <si>
    <t>Facture
L-R 60 CSS</t>
  </si>
  <si>
    <t>Compte 20100</t>
  </si>
  <si>
    <t>SAMBIAGIO STYLE SA</t>
  </si>
  <si>
    <t>16/10/14</t>
  </si>
  <si>
    <t>5684</t>
  </si>
  <si>
    <t>20141016</t>
  </si>
  <si>
    <t>Facture
ODB 37</t>
  </si>
  <si>
    <t>24/11/14</t>
  </si>
  <si>
    <t>5800</t>
  </si>
  <si>
    <t>20141124</t>
  </si>
  <si>
    <t>Facture
Pres-vert 20</t>
  </si>
  <si>
    <t>Compte 20437</t>
  </si>
  <si>
    <t>S. FACCHINETTI SA</t>
  </si>
  <si>
    <t>Compte 20356</t>
  </si>
  <si>
    <t>ROLAND'S COOLBRIGHT</t>
  </si>
  <si>
    <t>Compte 20504</t>
  </si>
  <si>
    <t>RFC CHAUFFAGE SA</t>
  </si>
  <si>
    <t>Compte 20370</t>
  </si>
  <si>
    <t>QUINCA SA</t>
  </si>
  <si>
    <t>Compte 20302</t>
  </si>
  <si>
    <t>PORTABRI SA</t>
  </si>
  <si>
    <t>17/10/14</t>
  </si>
  <si>
    <t>5706</t>
  </si>
  <si>
    <t>1494</t>
  </si>
  <si>
    <t>Facture
ODB 44</t>
  </si>
  <si>
    <t>11/11/14</t>
  </si>
  <si>
    <t>5680</t>
  </si>
  <si>
    <t>1547</t>
  </si>
  <si>
    <t>14/11/14</t>
  </si>
  <si>
    <t>5657</t>
  </si>
  <si>
    <t>1569</t>
  </si>
  <si>
    <t>Facture
ODB 21</t>
  </si>
  <si>
    <t>27/11/14</t>
  </si>
  <si>
    <t>5905</t>
  </si>
  <si>
    <t>1605</t>
  </si>
  <si>
    <t>Facture
ODB VILLA 41</t>
  </si>
  <si>
    <t>5906</t>
  </si>
  <si>
    <t>1604</t>
  </si>
  <si>
    <t>Facture
ODB VILLA 44</t>
  </si>
  <si>
    <t>Compte 20288</t>
  </si>
  <si>
    <t>PERUCCHINI FRS &amp; FILS SA</t>
  </si>
  <si>
    <t>Compte 20165</t>
  </si>
  <si>
    <t>A.ORTLIEB &amp; L.HIRSCHY SA</t>
  </si>
  <si>
    <t>Compte 20368</t>
  </si>
  <si>
    <t>OBRIST MONTAGE SARL</t>
  </si>
  <si>
    <t>Compte 20730</t>
  </si>
  <si>
    <t>LES ARTISANS CONTEMPORAIN</t>
  </si>
  <si>
    <t>Compte 20047</t>
  </si>
  <si>
    <t>F. NUSSBAUM &amp; FILS</t>
  </si>
  <si>
    <t>5452</t>
  </si>
  <si>
    <t>3332013224</t>
  </si>
  <si>
    <t>Note de crédit
FA PASSE A DOUBLE LE
11.04.2013</t>
  </si>
  <si>
    <t>31/10/14</t>
  </si>
  <si>
    <t>5659</t>
  </si>
  <si>
    <t>4772014224</t>
  </si>
  <si>
    <t>5669</t>
  </si>
  <si>
    <t>4732014211</t>
  </si>
  <si>
    <t>Facture
ODB 28</t>
  </si>
  <si>
    <t>5670</t>
  </si>
  <si>
    <t>4722014211</t>
  </si>
  <si>
    <t>22/11/14</t>
  </si>
  <si>
    <t>6709</t>
  </si>
  <si>
    <t>5242014250</t>
  </si>
  <si>
    <t>Facture
ODB IMM. 12-13</t>
  </si>
  <si>
    <t>25/11/14</t>
  </si>
  <si>
    <t>5783</t>
  </si>
  <si>
    <t>3942013224</t>
  </si>
  <si>
    <t>Facture
ODB 24 CORRECTION FACTURE
23.05.13</t>
  </si>
  <si>
    <t>5784</t>
  </si>
  <si>
    <t>3932013224</t>
  </si>
  <si>
    <t>Facture
ODB 23 CORRECTION FACTURE
23.05.13</t>
  </si>
  <si>
    <t>5785</t>
  </si>
  <si>
    <t>3922013211</t>
  </si>
  <si>
    <t>5786</t>
  </si>
  <si>
    <t>5082013224</t>
  </si>
  <si>
    <t>Facture
ODB 22 CORRECTION FACTURE
20.09.13</t>
  </si>
  <si>
    <t>06/12/14</t>
  </si>
  <si>
    <t>6439</t>
  </si>
  <si>
    <t>5532014224</t>
  </si>
  <si>
    <t>Facture
ODB 5 U2</t>
  </si>
  <si>
    <t>Compte 20025</t>
  </si>
  <si>
    <t>NOGUEIRA HENRIQUE</t>
  </si>
  <si>
    <t>Compte 20045</t>
  </si>
  <si>
    <t>MINERBA SA</t>
  </si>
  <si>
    <t>09/11/14</t>
  </si>
  <si>
    <t>5672</t>
  </si>
  <si>
    <t>4148/8231</t>
  </si>
  <si>
    <t>5673</t>
  </si>
  <si>
    <t>4149/8232</t>
  </si>
  <si>
    <t>6992</t>
  </si>
  <si>
    <t>4147/8230</t>
  </si>
  <si>
    <t>Facture
ODB VILLA 28</t>
  </si>
  <si>
    <t>6993</t>
  </si>
  <si>
    <t>4146/8229</t>
  </si>
  <si>
    <t>Facture
ODB VILLA 37</t>
  </si>
  <si>
    <t>6994</t>
  </si>
  <si>
    <t>4144/8227</t>
  </si>
  <si>
    <t>6995</t>
  </si>
  <si>
    <t>4145/8228</t>
  </si>
  <si>
    <t>5747</t>
  </si>
  <si>
    <t>4156/8242</t>
  </si>
  <si>
    <t>Facture
Paix 139</t>
  </si>
  <si>
    <t>28/11/14</t>
  </si>
  <si>
    <t>6260</t>
  </si>
  <si>
    <t>Escompte</t>
  </si>
  <si>
    <t>6261</t>
  </si>
  <si>
    <t>Compte 20117</t>
  </si>
  <si>
    <t>MARBRERIE MATHEZ SA</t>
  </si>
  <si>
    <t>Compte 20037</t>
  </si>
  <si>
    <t>KAUFMANN &amp; FILS SA</t>
  </si>
  <si>
    <t>28/10/14</t>
  </si>
  <si>
    <t>5948</t>
  </si>
  <si>
    <t>394740</t>
  </si>
  <si>
    <t>Facture</t>
  </si>
  <si>
    <t>5949</t>
  </si>
  <si>
    <t>394741</t>
  </si>
  <si>
    <t>5994</t>
  </si>
  <si>
    <t>396180</t>
  </si>
  <si>
    <t>Facture
DIVERS PROMOTIONS</t>
  </si>
  <si>
    <t>CR20141212</t>
  </si>
  <si>
    <t>22/12/14</t>
  </si>
  <si>
    <t>6583</t>
  </si>
  <si>
    <t>397402</t>
  </si>
  <si>
    <t>Facture
JARDINIERE 111</t>
  </si>
  <si>
    <t>Compte 20169</t>
  </si>
  <si>
    <t>JURA NEON SA</t>
  </si>
  <si>
    <t>Compte 20305</t>
  </si>
  <si>
    <t>JB GARAGE SARL</t>
  </si>
  <si>
    <t>20/10/14</t>
  </si>
  <si>
    <t>5638</t>
  </si>
  <si>
    <t>6891</t>
  </si>
  <si>
    <t>Facture
Opel Corsa</t>
  </si>
  <si>
    <t>5637</t>
  </si>
  <si>
    <t>7109</t>
  </si>
  <si>
    <t>Facture
plusieurs véhicule</t>
  </si>
  <si>
    <t>6373</t>
  </si>
  <si>
    <t>7216</t>
  </si>
  <si>
    <t>Facture
Opel Corsa C12 - NE 99488</t>
  </si>
  <si>
    <t>Compte 20069</t>
  </si>
  <si>
    <t>JARDIN PASSION</t>
  </si>
  <si>
    <t>5868</t>
  </si>
  <si>
    <t>603707</t>
  </si>
  <si>
    <t>Facture
ENDROITS-VERTS VILLA J</t>
  </si>
  <si>
    <t>6115</t>
  </si>
  <si>
    <t>Compte 20304</t>
  </si>
  <si>
    <t>JACOT CHAUFFAGE SA</t>
  </si>
  <si>
    <t>5683</t>
  </si>
  <si>
    <t>5776</t>
  </si>
  <si>
    <t>14-4176</t>
  </si>
  <si>
    <t>5777</t>
  </si>
  <si>
    <t>14-4175</t>
  </si>
  <si>
    <t>Facture
ODB 41</t>
  </si>
  <si>
    <t>5872</t>
  </si>
  <si>
    <t>ACOMPTE 4</t>
  </si>
  <si>
    <t>Facture
ROUGES-TERRES HAUTERIVE</t>
  </si>
  <si>
    <t>05/12/14</t>
  </si>
  <si>
    <t>6450</t>
  </si>
  <si>
    <t>20141205</t>
  </si>
  <si>
    <t>Facture
EMPETIERES D1</t>
  </si>
  <si>
    <t>18/12/14</t>
  </si>
  <si>
    <t>6804</t>
  </si>
  <si>
    <t>14-5311</t>
  </si>
  <si>
    <t>Facture
Près-Verts 20</t>
  </si>
  <si>
    <t>Compte 20127</t>
  </si>
  <si>
    <t>GETAZ ROMANG</t>
  </si>
  <si>
    <t>5941</t>
  </si>
  <si>
    <t>1802302</t>
  </si>
  <si>
    <t>5942</t>
  </si>
  <si>
    <t>1802301</t>
  </si>
  <si>
    <t>5943</t>
  </si>
  <si>
    <t>1802300</t>
  </si>
  <si>
    <t>5944</t>
  </si>
  <si>
    <t>1802299</t>
  </si>
  <si>
    <t>5945</t>
  </si>
  <si>
    <t>1802298</t>
  </si>
  <si>
    <t>5947</t>
  </si>
  <si>
    <t>1802303</t>
  </si>
  <si>
    <t>5772</t>
  </si>
  <si>
    <t>1802384</t>
  </si>
  <si>
    <t>Facture
ODB 15</t>
  </si>
  <si>
    <t>27/10/14</t>
  </si>
  <si>
    <t>5696</t>
  </si>
  <si>
    <t>1816952</t>
  </si>
  <si>
    <t>5940</t>
  </si>
  <si>
    <t>1832958</t>
  </si>
  <si>
    <t>5591</t>
  </si>
  <si>
    <t>5675</t>
  </si>
  <si>
    <t>1833127</t>
  </si>
  <si>
    <t>10/11/14</t>
  </si>
  <si>
    <t>5668</t>
  </si>
  <si>
    <t>1849350</t>
  </si>
  <si>
    <t>5692</t>
  </si>
  <si>
    <t>1849351</t>
  </si>
  <si>
    <t>5946</t>
  </si>
  <si>
    <t>1864373</t>
  </si>
  <si>
    <t>17/11/14</t>
  </si>
  <si>
    <t>5688</t>
  </si>
  <si>
    <t>1864456</t>
  </si>
  <si>
    <t>08/12/14</t>
  </si>
  <si>
    <t>6147</t>
  </si>
  <si>
    <t>1910700</t>
  </si>
  <si>
    <t>Facture
STOCK</t>
  </si>
  <si>
    <t>6395</t>
  </si>
  <si>
    <t>1910774</t>
  </si>
  <si>
    <t>6079</t>
  </si>
  <si>
    <t>6080</t>
  </si>
  <si>
    <t>6081</t>
  </si>
  <si>
    <t>6082</t>
  </si>
  <si>
    <t>6083</t>
  </si>
  <si>
    <t>6084</t>
  </si>
  <si>
    <t>6085</t>
  </si>
  <si>
    <t>6086</t>
  </si>
  <si>
    <t>6263</t>
  </si>
  <si>
    <t>6387</t>
  </si>
  <si>
    <t>1925304</t>
  </si>
  <si>
    <t>6521</t>
  </si>
  <si>
    <t>1925216</t>
  </si>
  <si>
    <t>Facture
LR 76</t>
  </si>
  <si>
    <t>6522</t>
  </si>
  <si>
    <t>1925215</t>
  </si>
  <si>
    <t>6610</t>
  </si>
  <si>
    <t>7164</t>
  </si>
  <si>
    <t>1925305</t>
  </si>
  <si>
    <t>Note de crédit
RISTOURNE 2014</t>
  </si>
  <si>
    <t>19/12/14</t>
  </si>
  <si>
    <t>6323</t>
  </si>
  <si>
    <t>CR20141219</t>
  </si>
  <si>
    <t>6384</t>
  </si>
  <si>
    <t>1939554</t>
  </si>
  <si>
    <t>Compte 20200</t>
  </si>
  <si>
    <t>FAZIO &amp; RANTE SA</t>
  </si>
  <si>
    <t>04/10/14</t>
  </si>
  <si>
    <t>5004</t>
  </si>
  <si>
    <t>186</t>
  </si>
  <si>
    <t>Facture
ROUGES-TERRES</t>
  </si>
  <si>
    <t>5011</t>
  </si>
  <si>
    <t>190</t>
  </si>
  <si>
    <t>22/10/14</t>
  </si>
  <si>
    <t>5660</t>
  </si>
  <si>
    <t>201</t>
  </si>
  <si>
    <t>5707</t>
  </si>
  <si>
    <t>207</t>
  </si>
  <si>
    <t>5781</t>
  </si>
  <si>
    <t>202</t>
  </si>
  <si>
    <t>Facture
ODB 10-11</t>
  </si>
  <si>
    <t>5858</t>
  </si>
  <si>
    <t>206</t>
  </si>
  <si>
    <t>5681</t>
  </si>
  <si>
    <t>220</t>
  </si>
  <si>
    <t>5704</t>
  </si>
  <si>
    <t>221</t>
  </si>
  <si>
    <t>5877</t>
  </si>
  <si>
    <t>225</t>
  </si>
  <si>
    <t>5691</t>
  </si>
  <si>
    <t>231</t>
  </si>
  <si>
    <t>5769</t>
  </si>
  <si>
    <t>230</t>
  </si>
  <si>
    <t>5852</t>
  </si>
  <si>
    <t>232</t>
  </si>
  <si>
    <t>5874</t>
  </si>
  <si>
    <t>229</t>
  </si>
  <si>
    <t>5890</t>
  </si>
  <si>
    <t>246</t>
  </si>
  <si>
    <t>01/12/14</t>
  </si>
  <si>
    <t>5899</t>
  </si>
  <si>
    <t>247</t>
  </si>
  <si>
    <t>Facture
ODB IMM. 14-15</t>
  </si>
  <si>
    <t>6398</t>
  </si>
  <si>
    <t>258</t>
  </si>
  <si>
    <t>6443</t>
  </si>
  <si>
    <t>255</t>
  </si>
  <si>
    <t>Facture
POMMIERS 18 BEVAIX</t>
  </si>
  <si>
    <t>6587</t>
  </si>
  <si>
    <t>257</t>
  </si>
  <si>
    <t>6441</t>
  </si>
  <si>
    <t>281</t>
  </si>
  <si>
    <t>Facture
BASSETS 76A</t>
  </si>
  <si>
    <t>6451</t>
  </si>
  <si>
    <t>280</t>
  </si>
  <si>
    <t>6469</t>
  </si>
  <si>
    <t>285</t>
  </si>
  <si>
    <t>Facture
Rouges-Terres</t>
  </si>
  <si>
    <t>Compte 20260</t>
  </si>
  <si>
    <t>ELECTRICITE DES HÊTRES SA</t>
  </si>
  <si>
    <t>01/10/14</t>
  </si>
  <si>
    <t>5005</t>
  </si>
  <si>
    <t>142204</t>
  </si>
  <si>
    <t>21/10/14</t>
  </si>
  <si>
    <t>5664</t>
  </si>
  <si>
    <t>142366</t>
  </si>
  <si>
    <t>Facture
ODB 25</t>
  </si>
  <si>
    <t>5862</t>
  </si>
  <si>
    <t>142346</t>
  </si>
  <si>
    <t>5595</t>
  </si>
  <si>
    <t>5848</t>
  </si>
  <si>
    <t>142630</t>
  </si>
  <si>
    <t>5871</t>
  </si>
  <si>
    <t>142629</t>
  </si>
  <si>
    <t>5900</t>
  </si>
  <si>
    <t>142788</t>
  </si>
  <si>
    <t>5901</t>
  </si>
  <si>
    <t>142789</t>
  </si>
  <si>
    <t>6379</t>
  </si>
  <si>
    <t>142907</t>
  </si>
  <si>
    <t>6389</t>
  </si>
  <si>
    <t>142909</t>
  </si>
  <si>
    <t>10/12/14</t>
  </si>
  <si>
    <t>6436</t>
  </si>
  <si>
    <t>142953</t>
  </si>
  <si>
    <t>6453</t>
  </si>
  <si>
    <t>142954</t>
  </si>
  <si>
    <t>6466</t>
  </si>
  <si>
    <t>142955</t>
  </si>
  <si>
    <t>Facture
PROMENADE 5</t>
  </si>
  <si>
    <t>6425</t>
  </si>
  <si>
    <t>143003</t>
  </si>
  <si>
    <t>6426</t>
  </si>
  <si>
    <t>143002</t>
  </si>
  <si>
    <t>6427</t>
  </si>
  <si>
    <t>143001</t>
  </si>
  <si>
    <t>6428</t>
  </si>
  <si>
    <t>143000</t>
  </si>
  <si>
    <t>6429</t>
  </si>
  <si>
    <t>142999</t>
  </si>
  <si>
    <t>6430</t>
  </si>
  <si>
    <t>142998</t>
  </si>
  <si>
    <t>6431</t>
  </si>
  <si>
    <t>142997</t>
  </si>
  <si>
    <t>6463</t>
  </si>
  <si>
    <t>143004</t>
  </si>
  <si>
    <t>6598</t>
  </si>
  <si>
    <t>Compte 20270</t>
  </si>
  <si>
    <t>DOMOFEN SA</t>
  </si>
  <si>
    <t>Compte 20172</t>
  </si>
  <si>
    <t>COFELY SA</t>
  </si>
  <si>
    <t>5865</t>
  </si>
  <si>
    <t>90238959</t>
  </si>
  <si>
    <t>20/11/14</t>
  </si>
  <si>
    <t>5658</t>
  </si>
  <si>
    <t>90245122</t>
  </si>
  <si>
    <t>5702</t>
  </si>
  <si>
    <t>90245115</t>
  </si>
  <si>
    <t>6432</t>
  </si>
  <si>
    <t>90249286</t>
  </si>
  <si>
    <t>6378</t>
  </si>
  <si>
    <t>90250395</t>
  </si>
  <si>
    <t>6435</t>
  </si>
  <si>
    <t>90250477</t>
  </si>
  <si>
    <t>Compte 20080</t>
  </si>
  <si>
    <t>CHEM.DECO LEROI ET LEITE</t>
  </si>
  <si>
    <t>Compte 20028</t>
  </si>
  <si>
    <t>RENE BERRA SA</t>
  </si>
  <si>
    <t>Compte 20425</t>
  </si>
  <si>
    <t>BC DECO SA</t>
  </si>
  <si>
    <t>5705</t>
  </si>
  <si>
    <t>2</t>
  </si>
  <si>
    <t>5883</t>
  </si>
  <si>
    <t>2686</t>
  </si>
  <si>
    <t>Facture
PROMENADE 5 POLLEN</t>
  </si>
  <si>
    <t>30/11/14</t>
  </si>
  <si>
    <t>6404</t>
  </si>
  <si>
    <t>2698</t>
  </si>
  <si>
    <t>6399</t>
  </si>
  <si>
    <t>2711</t>
  </si>
  <si>
    <t>6129</t>
  </si>
  <si>
    <t>6416</t>
  </si>
  <si>
    <t>2735</t>
  </si>
  <si>
    <t>6465</t>
  </si>
  <si>
    <t>2736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</si>
</sst>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"/>
    </font>
    <font>
      <sz val="10"/>
      <name val="Arial"/>
      <family val="2"/>
    </font>
    <font>
      <b/>
      <sz val="14"/>
      <name val="Century Gothic"/>
      <family val="2"/>
    </font>
    <font>
      <sz val="12"/>
      <name val="Century Gothic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sz val="7"/>
      <color rgb="FF000000"/>
      <name val="Arial"/>
      <family val="2"/>
    </font>
    <font>
      <b/>
      <sz val="7"/>
      <color rgb="FF000000"/>
      <name val="Arial"/>
      <family val="2"/>
    </font>
    <font>
      <b/>
      <sz val="1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indexed="2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11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rgb="FFC0C0C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6" fillId="0" borderId="0"/>
    <xf numFmtId="0" fontId="7" fillId="0" borderId="0"/>
    <xf numFmtId="0" fontId="6" fillId="0" borderId="0"/>
    <xf numFmtId="0" fontId="8" fillId="0" borderId="0"/>
    <xf numFmtId="0" fontId="1" fillId="0" borderId="0"/>
    <xf numFmtId="0" fontId="6" fillId="0" borderId="0"/>
  </cellStyleXfs>
  <cellXfs count="194">
    <xf numFmtId="0" fontId="0" fillId="0" borderId="0" xfId="0"/>
    <xf numFmtId="0" fontId="0" fillId="0" borderId="0" xfId="0" applyProtection="1">
      <protection locked="0"/>
    </xf>
    <xf numFmtId="0" fontId="2" fillId="3" borderId="14" xfId="0" applyFont="1" applyFill="1" applyBorder="1" applyAlignment="1" applyProtection="1">
      <alignment vertical="center"/>
      <protection locked="0"/>
    </xf>
    <xf numFmtId="0" fontId="2" fillId="3" borderId="15" xfId="0" applyFont="1" applyFill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 wrapText="1"/>
      <protection locked="0"/>
    </xf>
    <xf numFmtId="0" fontId="2" fillId="4" borderId="17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4" fontId="3" fillId="0" borderId="12" xfId="0" applyNumberFormat="1" applyFont="1" applyBorder="1" applyAlignment="1" applyProtection="1">
      <alignment horizontal="right"/>
      <protection locked="0"/>
    </xf>
    <xf numFmtId="1" fontId="3" fillId="4" borderId="12" xfId="0" applyNumberFormat="1" applyFont="1" applyFill="1" applyBorder="1" applyAlignment="1" applyProtection="1">
      <alignment horizontal="center" vertical="center"/>
      <protection locked="0"/>
    </xf>
    <xf numFmtId="1" fontId="3" fillId="0" borderId="13" xfId="0" applyNumberFormat="1" applyFont="1" applyBorder="1" applyAlignment="1" applyProtection="1">
      <alignment horizontal="center"/>
      <protection locked="0"/>
    </xf>
    <xf numFmtId="4" fontId="3" fillId="0" borderId="1" xfId="0" applyNumberFormat="1" applyFont="1" applyBorder="1" applyAlignment="1" applyProtection="1">
      <alignment horizontal="right"/>
      <protection locked="0"/>
    </xf>
    <xf numFmtId="1" fontId="3" fillId="4" borderId="1" xfId="0" applyNumberFormat="1" applyFont="1" applyFill="1" applyBorder="1" applyAlignment="1" applyProtection="1">
      <alignment horizontal="center" vertical="center"/>
      <protection locked="0"/>
    </xf>
    <xf numFmtId="1" fontId="3" fillId="0" borderId="7" xfId="0" applyNumberFormat="1" applyFont="1" applyBorder="1" applyAlignment="1" applyProtection="1">
      <alignment horizontal="center"/>
      <protection locked="0"/>
    </xf>
    <xf numFmtId="4" fontId="4" fillId="0" borderId="1" xfId="0" applyNumberFormat="1" applyFont="1" applyBorder="1" applyAlignment="1" applyProtection="1">
      <alignment horizontal="right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1" fontId="3" fillId="0" borderId="7" xfId="0" applyNumberFormat="1" applyFont="1" applyFill="1" applyBorder="1" applyAlignment="1" applyProtection="1">
      <alignment horizontal="center"/>
      <protection locked="0"/>
    </xf>
    <xf numFmtId="0" fontId="3" fillId="0" borderId="8" xfId="0" applyFont="1" applyBorder="1" applyProtection="1">
      <protection locked="0"/>
    </xf>
    <xf numFmtId="4" fontId="3" fillId="0" borderId="9" xfId="0" applyNumberFormat="1" applyFont="1" applyBorder="1" applyAlignment="1" applyProtection="1">
      <alignment horizontal="right"/>
      <protection locked="0"/>
    </xf>
    <xf numFmtId="1" fontId="3" fillId="4" borderId="9" xfId="0" applyNumberFormat="1" applyFont="1" applyFill="1" applyBorder="1" applyAlignment="1" applyProtection="1">
      <alignment horizontal="center" vertical="center"/>
      <protection locked="0"/>
    </xf>
    <xf numFmtId="1" fontId="3" fillId="0" borderId="10" xfId="0" applyNumberFormat="1" applyFont="1" applyBorder="1" applyAlignment="1" applyProtection="1">
      <alignment horizontal="center"/>
      <protection locked="0"/>
    </xf>
    <xf numFmtId="10" fontId="3" fillId="0" borderId="12" xfId="0" applyNumberFormat="1" applyFont="1" applyBorder="1" applyAlignment="1" applyProtection="1">
      <alignment horizontal="center" vertical="center"/>
    </xf>
    <xf numFmtId="4" fontId="3" fillId="0" borderId="12" xfId="0" applyNumberFormat="1" applyFont="1" applyBorder="1" applyAlignment="1" applyProtection="1">
      <alignment horizontal="right"/>
    </xf>
    <xf numFmtId="10" fontId="3" fillId="0" borderId="1" xfId="0" applyNumberFormat="1" applyFont="1" applyBorder="1" applyAlignment="1" applyProtection="1">
      <alignment horizontal="center" vertical="center"/>
    </xf>
    <xf numFmtId="4" fontId="3" fillId="0" borderId="21" xfId="0" applyNumberFormat="1" applyFont="1" applyBorder="1" applyAlignment="1" applyProtection="1">
      <alignment horizontal="right"/>
    </xf>
    <xf numFmtId="4" fontId="3" fillId="0" borderId="22" xfId="0" applyNumberFormat="1" applyFont="1" applyBorder="1" applyAlignment="1" applyProtection="1">
      <alignment horizontal="right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3" fontId="3" fillId="2" borderId="19" xfId="0" applyNumberFormat="1" applyFont="1" applyFill="1" applyBorder="1" applyAlignment="1" applyProtection="1">
      <alignment horizontal="center"/>
    </xf>
    <xf numFmtId="3" fontId="3" fillId="2" borderId="20" xfId="0" applyNumberFormat="1" applyFont="1" applyFill="1" applyBorder="1" applyAlignment="1" applyProtection="1">
      <alignment horizontal="center"/>
    </xf>
    <xf numFmtId="3" fontId="3" fillId="2" borderId="23" xfId="0" applyNumberFormat="1" applyFont="1" applyFill="1" applyBorder="1" applyAlignment="1" applyProtection="1">
      <alignment horizontal="center"/>
    </xf>
    <xf numFmtId="0" fontId="4" fillId="4" borderId="1" xfId="0" applyFont="1" applyFill="1" applyBorder="1" applyAlignment="1" applyProtection="1">
      <alignment horizontal="left" vertical="center"/>
      <protection locked="0"/>
    </xf>
    <xf numFmtId="0" fontId="2" fillId="0" borderId="24" xfId="0" applyFont="1" applyBorder="1" applyAlignment="1" applyProtection="1">
      <alignment horizontal="center" vertical="center" wrapText="1"/>
      <protection locked="0"/>
    </xf>
    <xf numFmtId="1" fontId="3" fillId="0" borderId="19" xfId="0" applyNumberFormat="1" applyFont="1" applyBorder="1" applyAlignment="1" applyProtection="1">
      <alignment horizontal="center"/>
      <protection locked="0"/>
    </xf>
    <xf numFmtId="1" fontId="3" fillId="0" borderId="20" xfId="0" applyNumberFormat="1" applyFont="1" applyBorder="1" applyAlignment="1" applyProtection="1">
      <alignment horizontal="center"/>
      <protection locked="0"/>
    </xf>
    <xf numFmtId="0" fontId="4" fillId="0" borderId="20" xfId="0" applyFont="1" applyBorder="1" applyAlignment="1" applyProtection="1">
      <alignment horizontal="center"/>
      <protection locked="0"/>
    </xf>
    <xf numFmtId="1" fontId="3" fillId="0" borderId="20" xfId="0" applyNumberFormat="1" applyFont="1" applyFill="1" applyBorder="1" applyAlignment="1" applyProtection="1">
      <alignment horizontal="center"/>
      <protection locked="0"/>
    </xf>
    <xf numFmtId="1" fontId="3" fillId="0" borderId="23" xfId="0" applyNumberFormat="1" applyFont="1" applyBorder="1" applyAlignment="1" applyProtection="1">
      <alignment horizontal="center"/>
      <protection locked="0"/>
    </xf>
    <xf numFmtId="1" fontId="3" fillId="0" borderId="7" xfId="0" applyNumberFormat="1" applyFont="1" applyBorder="1" applyAlignment="1" applyProtection="1">
      <alignment horizontal="center" wrapText="1"/>
      <protection locked="0"/>
    </xf>
    <xf numFmtId="0" fontId="5" fillId="6" borderId="14" xfId="0" applyFont="1" applyFill="1" applyBorder="1" applyProtection="1">
      <protection locked="0"/>
    </xf>
    <xf numFmtId="4" fontId="5" fillId="6" borderId="15" xfId="0" applyNumberFormat="1" applyFont="1" applyFill="1" applyBorder="1" applyProtection="1"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0" fillId="0" borderId="0" xfId="0" applyFill="1" applyProtection="1">
      <protection locked="0"/>
    </xf>
    <xf numFmtId="0" fontId="1" fillId="0" borderId="0" xfId="5"/>
    <xf numFmtId="0" fontId="9" fillId="2" borderId="25" xfId="5" applyFont="1" applyFill="1" applyBorder="1"/>
    <xf numFmtId="0" fontId="11" fillId="0" borderId="3" xfId="5" applyFont="1" applyBorder="1"/>
    <xf numFmtId="0" fontId="11" fillId="0" borderId="4" xfId="5" applyFont="1" applyBorder="1"/>
    <xf numFmtId="0" fontId="11" fillId="0" borderId="4" xfId="5" applyFont="1" applyFill="1" applyBorder="1"/>
    <xf numFmtId="0" fontId="9" fillId="0" borderId="5" xfId="5" applyFont="1" applyFill="1" applyBorder="1" applyAlignment="1">
      <alignment wrapText="1"/>
    </xf>
    <xf numFmtId="0" fontId="1" fillId="0" borderId="26" xfId="5" applyBorder="1"/>
    <xf numFmtId="0" fontId="1" fillId="0" borderId="2" xfId="5" applyBorder="1"/>
    <xf numFmtId="10" fontId="1" fillId="0" borderId="2" xfId="5" applyNumberFormat="1" applyBorder="1"/>
    <xf numFmtId="0" fontId="1" fillId="0" borderId="27" xfId="5" applyFill="1" applyBorder="1"/>
    <xf numFmtId="3" fontId="1" fillId="0" borderId="6" xfId="5" applyNumberFormat="1" applyBorder="1"/>
    <xf numFmtId="3" fontId="1" fillId="0" borderId="1" xfId="5" applyNumberFormat="1" applyBorder="1"/>
    <xf numFmtId="10" fontId="1" fillId="0" borderId="1" xfId="5" applyNumberFormat="1" applyBorder="1"/>
    <xf numFmtId="0" fontId="1" fillId="0" borderId="1" xfId="5" applyBorder="1"/>
    <xf numFmtId="4" fontId="1" fillId="0" borderId="7" xfId="5" applyNumberFormat="1" applyBorder="1"/>
    <xf numFmtId="3" fontId="1" fillId="0" borderId="8" xfId="5" applyNumberFormat="1" applyBorder="1"/>
    <xf numFmtId="3" fontId="1" fillId="0" borderId="9" xfId="5" applyNumberFormat="1" applyBorder="1"/>
    <xf numFmtId="10" fontId="1" fillId="0" borderId="9" xfId="5" applyNumberFormat="1" applyBorder="1"/>
    <xf numFmtId="0" fontId="1" fillId="0" borderId="9" xfId="5" applyBorder="1"/>
    <xf numFmtId="4" fontId="1" fillId="0" borderId="10" xfId="5" applyNumberFormat="1" applyBorder="1"/>
    <xf numFmtId="3" fontId="1" fillId="0" borderId="0" xfId="5" applyNumberFormat="1" applyBorder="1"/>
    <xf numFmtId="10" fontId="1" fillId="0" borderId="0" xfId="5" applyNumberFormat="1" applyBorder="1"/>
    <xf numFmtId="0" fontId="1" fillId="0" borderId="0" xfId="5" applyBorder="1"/>
    <xf numFmtId="4" fontId="1" fillId="0" borderId="0" xfId="5" applyNumberFormat="1" applyBorder="1"/>
    <xf numFmtId="0" fontId="1" fillId="0" borderId="11" xfId="5" applyBorder="1"/>
    <xf numFmtId="0" fontId="1" fillId="0" borderId="12" xfId="5" applyBorder="1"/>
    <xf numFmtId="10" fontId="1" fillId="0" borderId="12" xfId="5" applyNumberFormat="1" applyBorder="1"/>
    <xf numFmtId="0" fontId="1" fillId="0" borderId="13" xfId="5" applyFill="1" applyBorder="1"/>
    <xf numFmtId="10" fontId="3" fillId="0" borderId="21" xfId="0" applyNumberFormat="1" applyFont="1" applyBorder="1" applyAlignment="1" applyProtection="1">
      <alignment horizontal="center" vertical="center"/>
    </xf>
    <xf numFmtId="4" fontId="3" fillId="2" borderId="22" xfId="0" applyNumberFormat="1" applyFont="1" applyFill="1" applyBorder="1" applyAlignment="1" applyProtection="1">
      <alignment horizontal="right"/>
    </xf>
    <xf numFmtId="4" fontId="3" fillId="2" borderId="12" xfId="0" applyNumberFormat="1" applyFont="1" applyFill="1" applyBorder="1" applyAlignment="1" applyProtection="1">
      <alignment horizontal="right"/>
    </xf>
    <xf numFmtId="4" fontId="3" fillId="0" borderId="1" xfId="0" applyNumberFormat="1" applyFont="1" applyBorder="1" applyAlignment="1" applyProtection="1">
      <alignment horizontal="right"/>
    </xf>
    <xf numFmtId="4" fontId="3" fillId="2" borderId="1" xfId="0" applyNumberFormat="1" applyFont="1" applyFill="1" applyBorder="1" applyAlignment="1" applyProtection="1">
      <alignment horizontal="right"/>
    </xf>
    <xf numFmtId="0" fontId="1" fillId="0" borderId="11" xfId="0" applyFont="1" applyBorder="1" applyProtection="1">
      <protection locked="0"/>
    </xf>
    <xf numFmtId="0" fontId="1" fillId="0" borderId="6" xfId="0" applyFont="1" applyBorder="1" applyProtection="1">
      <protection locked="0"/>
    </xf>
    <xf numFmtId="0" fontId="0" fillId="0" borderId="6" xfId="0" applyBorder="1" applyProtection="1">
      <protection locked="0"/>
    </xf>
    <xf numFmtId="0" fontId="0" fillId="0" borderId="6" xfId="0" applyFill="1" applyBorder="1" applyProtection="1">
      <protection locked="0"/>
    </xf>
    <xf numFmtId="0" fontId="2" fillId="3" borderId="14" xfId="0" applyFont="1" applyFill="1" applyBorder="1" applyAlignment="1" applyProtection="1">
      <alignment horizontal="center" vertical="center"/>
      <protection locked="0"/>
    </xf>
    <xf numFmtId="0" fontId="2" fillId="3" borderId="18" xfId="0" applyFont="1" applyFill="1" applyBorder="1" applyAlignment="1" applyProtection="1">
      <alignment horizontal="center" vertical="center"/>
      <protection locked="0"/>
    </xf>
    <xf numFmtId="0" fontId="5" fillId="5" borderId="14" xfId="0" applyFont="1" applyFill="1" applyBorder="1" applyAlignment="1" applyProtection="1">
      <alignment horizontal="center" vertical="center" wrapText="1"/>
      <protection locked="0"/>
    </xf>
    <xf numFmtId="0" fontId="5" fillId="5" borderId="18" xfId="0" applyFont="1" applyFill="1" applyBorder="1" applyAlignment="1" applyProtection="1">
      <alignment horizontal="center" vertical="center" wrapText="1"/>
      <protection locked="0"/>
    </xf>
    <xf numFmtId="0" fontId="5" fillId="5" borderId="15" xfId="0" applyFont="1" applyFill="1" applyBorder="1" applyAlignment="1" applyProtection="1">
      <alignment horizontal="center" vertical="center" wrapText="1"/>
      <protection locked="0"/>
    </xf>
    <xf numFmtId="0" fontId="11" fillId="0" borderId="0" xfId="5" applyFont="1" applyAlignment="1">
      <alignment horizontal="center" vertical="center" wrapText="1"/>
    </xf>
    <xf numFmtId="0" fontId="6" fillId="0" borderId="0" xfId="1"/>
    <xf numFmtId="49" fontId="12" fillId="0" borderId="0" xfId="1" applyNumberFormat="1" applyFont="1" applyFill="1" applyBorder="1" applyAlignment="1">
      <alignment horizontal="left" vertical="top" wrapText="1"/>
    </xf>
    <xf numFmtId="0" fontId="6" fillId="0" borderId="0" xfId="1"/>
    <xf numFmtId="49" fontId="13" fillId="0" borderId="0" xfId="1" applyNumberFormat="1" applyFont="1" applyFill="1" applyBorder="1" applyAlignment="1">
      <alignment horizontal="right" vertical="top" wrapText="1"/>
    </xf>
    <xf numFmtId="0" fontId="6" fillId="0" borderId="28" xfId="1" applyFill="1" applyBorder="1"/>
    <xf numFmtId="49" fontId="14" fillId="0" borderId="0" xfId="1" applyNumberFormat="1" applyFont="1" applyFill="1" applyBorder="1" applyAlignment="1">
      <alignment horizontal="left" vertical="top" wrapText="1"/>
    </xf>
    <xf numFmtId="49" fontId="15" fillId="0" borderId="29" xfId="1" applyNumberFormat="1" applyFont="1" applyFill="1" applyBorder="1" applyAlignment="1">
      <alignment horizontal="left" vertical="top" wrapText="1"/>
    </xf>
    <xf numFmtId="0" fontId="6" fillId="0" borderId="29" xfId="1" applyFill="1" applyBorder="1"/>
    <xf numFmtId="49" fontId="15" fillId="0" borderId="29" xfId="1" applyNumberFormat="1" applyFont="1" applyFill="1" applyBorder="1" applyAlignment="1">
      <alignment horizontal="left" vertical="top" wrapText="1"/>
    </xf>
    <xf numFmtId="49" fontId="15" fillId="0" borderId="29" xfId="1" applyNumberFormat="1" applyFont="1" applyFill="1" applyBorder="1" applyAlignment="1">
      <alignment horizontal="right" vertical="top" wrapText="1"/>
    </xf>
    <xf numFmtId="49" fontId="15" fillId="0" borderId="29" xfId="1" applyNumberFormat="1" applyFont="1" applyFill="1" applyBorder="1" applyAlignment="1">
      <alignment horizontal="right" vertical="top" wrapText="1"/>
    </xf>
    <xf numFmtId="49" fontId="15" fillId="7" borderId="30" xfId="1" applyNumberFormat="1" applyFont="1" applyFill="1" applyBorder="1" applyAlignment="1">
      <alignment horizontal="center" vertical="top" wrapText="1"/>
    </xf>
    <xf numFmtId="49" fontId="15" fillId="7" borderId="30" xfId="1" applyNumberFormat="1" applyFont="1" applyFill="1" applyBorder="1" applyAlignment="1">
      <alignment horizontal="left" vertical="top" wrapText="1"/>
    </xf>
    <xf numFmtId="0" fontId="6" fillId="7" borderId="30" xfId="1" applyFill="1" applyBorder="1"/>
    <xf numFmtId="49" fontId="15" fillId="7" borderId="30" xfId="1" applyNumberFormat="1" applyFont="1" applyFill="1" applyBorder="1" applyAlignment="1">
      <alignment horizontal="left" vertical="top" wrapText="1"/>
    </xf>
    <xf numFmtId="0" fontId="6" fillId="7" borderId="31" xfId="1" applyFill="1" applyBorder="1"/>
    <xf numFmtId="49" fontId="15" fillId="7" borderId="30" xfId="1" applyNumberFormat="1" applyFont="1" applyFill="1" applyBorder="1" applyAlignment="1">
      <alignment horizontal="right" vertical="top" wrapText="1"/>
    </xf>
    <xf numFmtId="49" fontId="15" fillId="7" borderId="30" xfId="1" applyNumberFormat="1" applyFont="1" applyFill="1" applyBorder="1" applyAlignment="1">
      <alignment horizontal="right" vertical="top" wrapText="1"/>
    </xf>
    <xf numFmtId="0" fontId="6" fillId="7" borderId="32" xfId="1" applyFill="1" applyBorder="1"/>
    <xf numFmtId="49" fontId="16" fillId="0" borderId="33" xfId="1" applyNumberFormat="1" applyFont="1" applyFill="1" applyBorder="1" applyAlignment="1">
      <alignment horizontal="right" vertical="top" wrapText="1"/>
    </xf>
    <xf numFmtId="0" fontId="6" fillId="0" borderId="34" xfId="1" applyFill="1" applyBorder="1"/>
    <xf numFmtId="49" fontId="15" fillId="0" borderId="30" xfId="1" applyNumberFormat="1" applyFont="1" applyFill="1" applyBorder="1" applyAlignment="1">
      <alignment horizontal="center" vertical="top" wrapText="1"/>
    </xf>
    <xf numFmtId="49" fontId="15" fillId="0" borderId="31" xfId="1" applyNumberFormat="1" applyFont="1" applyFill="1" applyBorder="1" applyAlignment="1">
      <alignment horizontal="center" vertical="top" wrapText="1"/>
    </xf>
    <xf numFmtId="0" fontId="6" fillId="0" borderId="31" xfId="1" applyFill="1" applyBorder="1"/>
    <xf numFmtId="49" fontId="15" fillId="0" borderId="31" xfId="1" applyNumberFormat="1" applyFont="1" applyFill="1" applyBorder="1" applyAlignment="1">
      <alignment horizontal="left" vertical="top" wrapText="1"/>
    </xf>
    <xf numFmtId="49" fontId="15" fillId="0" borderId="30" xfId="1" applyNumberFormat="1" applyFont="1" applyFill="1" applyBorder="1" applyAlignment="1">
      <alignment horizontal="left" vertical="top" wrapText="1"/>
    </xf>
    <xf numFmtId="0" fontId="6" fillId="0" borderId="30" xfId="1" applyFill="1" applyBorder="1"/>
    <xf numFmtId="49" fontId="15" fillId="0" borderId="30" xfId="1" applyNumberFormat="1" applyFont="1" applyFill="1" applyBorder="1" applyAlignment="1">
      <alignment horizontal="right" vertical="top" wrapText="1"/>
    </xf>
    <xf numFmtId="0" fontId="6" fillId="0" borderId="32" xfId="1" applyFill="1" applyBorder="1"/>
    <xf numFmtId="49" fontId="16" fillId="0" borderId="33" xfId="1" applyNumberFormat="1" applyFont="1" applyFill="1" applyBorder="1" applyAlignment="1">
      <alignment horizontal="right" vertical="top" wrapText="1"/>
    </xf>
    <xf numFmtId="49" fontId="17" fillId="7" borderId="30" xfId="1" applyNumberFormat="1" applyFont="1" applyFill="1" applyBorder="1" applyAlignment="1">
      <alignment horizontal="right" vertical="top" wrapText="1"/>
    </xf>
    <xf numFmtId="49" fontId="17" fillId="7" borderId="30" xfId="1" applyNumberFormat="1" applyFont="1" applyFill="1" applyBorder="1" applyAlignment="1">
      <alignment horizontal="right" vertical="top" wrapText="1"/>
    </xf>
    <xf numFmtId="0" fontId="18" fillId="0" borderId="0" xfId="1" applyFont="1"/>
    <xf numFmtId="0" fontId="18" fillId="0" borderId="36" xfId="1" applyFont="1" applyBorder="1"/>
    <xf numFmtId="0" fontId="18" fillId="8" borderId="0" xfId="1" applyFont="1" applyFill="1"/>
    <xf numFmtId="4" fontId="17" fillId="0" borderId="30" xfId="1" applyNumberFormat="1" applyFont="1" applyFill="1" applyBorder="1" applyAlignment="1">
      <alignment horizontal="right" vertical="top" wrapText="1"/>
    </xf>
    <xf numFmtId="4" fontId="17" fillId="0" borderId="30" xfId="1" applyNumberFormat="1" applyFont="1" applyFill="1" applyBorder="1" applyAlignment="1">
      <alignment horizontal="right" vertical="top" wrapText="1"/>
    </xf>
    <xf numFmtId="4" fontId="6" fillId="0" borderId="30" xfId="1" applyNumberFormat="1" applyFill="1" applyBorder="1"/>
    <xf numFmtId="4" fontId="6" fillId="0" borderId="0" xfId="1" applyNumberFormat="1"/>
    <xf numFmtId="4" fontId="18" fillId="0" borderId="0" xfId="1" applyNumberFormat="1" applyFont="1"/>
    <xf numFmtId="4" fontId="18" fillId="8" borderId="0" xfId="1" applyNumberFormat="1" applyFont="1" applyFill="1"/>
    <xf numFmtId="4" fontId="18" fillId="0" borderId="36" xfId="1" applyNumberFormat="1" applyFont="1" applyBorder="1"/>
    <xf numFmtId="0" fontId="1" fillId="0" borderId="0" xfId="1" applyFont="1"/>
    <xf numFmtId="14" fontId="1" fillId="0" borderId="37" xfId="0" applyNumberFormat="1" applyFont="1" applyBorder="1" applyAlignment="1">
      <alignment wrapText="1"/>
    </xf>
    <xf numFmtId="0" fontId="1" fillId="0" borderId="37" xfId="0" applyFont="1" applyBorder="1" applyAlignment="1">
      <alignment wrapText="1"/>
    </xf>
    <xf numFmtId="4" fontId="1" fillId="0" borderId="37" xfId="0" applyNumberFormat="1" applyFont="1" applyBorder="1" applyAlignment="1">
      <alignment wrapText="1"/>
    </xf>
    <xf numFmtId="0" fontId="1" fillId="0" borderId="37" xfId="0" applyFont="1" applyBorder="1" applyAlignment="1">
      <alignment horizontal="center" wrapText="1"/>
    </xf>
    <xf numFmtId="14" fontId="1" fillId="9" borderId="1" xfId="0" applyNumberFormat="1" applyFont="1" applyFill="1" applyBorder="1"/>
    <xf numFmtId="0" fontId="1" fillId="9" borderId="1" xfId="0" applyFont="1" applyFill="1" applyBorder="1"/>
    <xf numFmtId="4" fontId="1" fillId="9" borderId="1" xfId="0" applyNumberFormat="1" applyFont="1" applyFill="1" applyBorder="1"/>
    <xf numFmtId="0" fontId="1" fillId="9" borderId="1" xfId="0" applyFont="1" applyFill="1" applyBorder="1" applyAlignment="1">
      <alignment horizontal="center"/>
    </xf>
    <xf numFmtId="14" fontId="1" fillId="10" borderId="1" xfId="0" applyNumberFormat="1" applyFont="1" applyFill="1" applyBorder="1"/>
    <xf numFmtId="0" fontId="1" fillId="10" borderId="1" xfId="0" applyFont="1" applyFill="1" applyBorder="1"/>
    <xf numFmtId="4" fontId="1" fillId="10" borderId="1" xfId="0" applyNumberFormat="1" applyFont="1" applyFill="1" applyBorder="1"/>
    <xf numFmtId="0" fontId="1" fillId="10" borderId="1" xfId="0" applyFont="1" applyFill="1" applyBorder="1" applyAlignment="1">
      <alignment horizontal="center"/>
    </xf>
    <xf numFmtId="14" fontId="1" fillId="9" borderId="38" xfId="0" applyNumberFormat="1" applyFont="1" applyFill="1" applyBorder="1"/>
    <xf numFmtId="0" fontId="1" fillId="11" borderId="1" xfId="0" applyFont="1" applyFill="1" applyBorder="1"/>
    <xf numFmtId="4" fontId="1" fillId="9" borderId="37" xfId="0" applyNumberFormat="1" applyFont="1" applyFill="1" applyBorder="1"/>
    <xf numFmtId="0" fontId="1" fillId="9" borderId="37" xfId="0" applyFont="1" applyFill="1" applyBorder="1"/>
    <xf numFmtId="14" fontId="1" fillId="9" borderId="37" xfId="0" applyNumberFormat="1" applyFont="1" applyFill="1" applyBorder="1"/>
    <xf numFmtId="14" fontId="1" fillId="9" borderId="39" xfId="0" applyNumberFormat="1" applyFont="1" applyFill="1" applyBorder="1"/>
    <xf numFmtId="0" fontId="1" fillId="9" borderId="37" xfId="0" applyFont="1" applyFill="1" applyBorder="1" applyAlignment="1">
      <alignment horizontal="center"/>
    </xf>
    <xf numFmtId="0" fontId="1" fillId="9" borderId="38" xfId="0" applyFont="1" applyFill="1" applyBorder="1"/>
    <xf numFmtId="14" fontId="1" fillId="9" borderId="35" xfId="0" applyNumberFormat="1" applyFont="1" applyFill="1" applyBorder="1"/>
    <xf numFmtId="4" fontId="1" fillId="9" borderId="35" xfId="0" applyNumberFormat="1" applyFont="1" applyFill="1" applyBorder="1"/>
    <xf numFmtId="14" fontId="1" fillId="9" borderId="20" xfId="0" applyNumberFormat="1" applyFont="1" applyFill="1" applyBorder="1"/>
    <xf numFmtId="14" fontId="1" fillId="9" borderId="40" xfId="0" applyNumberFormat="1" applyFont="1" applyFill="1" applyBorder="1"/>
    <xf numFmtId="4" fontId="1" fillId="9" borderId="40" xfId="0" applyNumberFormat="1" applyFont="1" applyFill="1" applyBorder="1"/>
    <xf numFmtId="0" fontId="1" fillId="9" borderId="41" xfId="0" applyFont="1" applyFill="1" applyBorder="1"/>
    <xf numFmtId="4" fontId="1" fillId="9" borderId="20" xfId="0" applyNumberFormat="1" applyFont="1" applyFill="1" applyBorder="1"/>
    <xf numFmtId="0" fontId="1" fillId="9" borderId="40" xfId="0" applyFont="1" applyFill="1" applyBorder="1" applyAlignment="1">
      <alignment horizontal="center"/>
    </xf>
    <xf numFmtId="0" fontId="1" fillId="9" borderId="2" xfId="0" applyFont="1" applyFill="1" applyBorder="1"/>
    <xf numFmtId="14" fontId="1" fillId="9" borderId="42" xfId="0" applyNumberFormat="1" applyFont="1" applyFill="1" applyBorder="1"/>
    <xf numFmtId="0" fontId="1" fillId="10" borderId="2" xfId="0" applyFont="1" applyFill="1" applyBorder="1"/>
    <xf numFmtId="4" fontId="1" fillId="10" borderId="20" xfId="0" applyNumberFormat="1" applyFont="1" applyFill="1" applyBorder="1"/>
    <xf numFmtId="4" fontId="1" fillId="10" borderId="40" xfId="0" applyNumberFormat="1" applyFont="1" applyFill="1" applyBorder="1"/>
    <xf numFmtId="0" fontId="1" fillId="10" borderId="40" xfId="0" applyFont="1" applyFill="1" applyBorder="1" applyAlignment="1">
      <alignment horizontal="center"/>
    </xf>
    <xf numFmtId="14" fontId="1" fillId="10" borderId="42" xfId="0" applyNumberFormat="1" applyFont="1" applyFill="1" applyBorder="1"/>
    <xf numFmtId="14" fontId="1" fillId="10" borderId="37" xfId="0" applyNumberFormat="1" applyFont="1" applyFill="1" applyBorder="1"/>
    <xf numFmtId="0" fontId="1" fillId="10" borderId="43" xfId="0" applyFont="1" applyFill="1" applyBorder="1"/>
    <xf numFmtId="4" fontId="1" fillId="10" borderId="44" xfId="0" applyNumberFormat="1" applyFont="1" applyFill="1" applyBorder="1"/>
    <xf numFmtId="4" fontId="1" fillId="10" borderId="35" xfId="0" applyNumberFormat="1" applyFont="1" applyFill="1" applyBorder="1"/>
    <xf numFmtId="0" fontId="1" fillId="10" borderId="37" xfId="0" applyFont="1" applyFill="1" applyBorder="1"/>
    <xf numFmtId="0" fontId="1" fillId="10" borderId="35" xfId="0" applyFont="1" applyFill="1" applyBorder="1" applyAlignment="1">
      <alignment horizontal="center"/>
    </xf>
    <xf numFmtId="14" fontId="1" fillId="10" borderId="45" xfId="0" applyNumberFormat="1" applyFont="1" applyFill="1" applyBorder="1"/>
    <xf numFmtId="0" fontId="1" fillId="9" borderId="43" xfId="0" applyFont="1" applyFill="1" applyBorder="1"/>
    <xf numFmtId="4" fontId="1" fillId="9" borderId="44" xfId="0" applyNumberFormat="1" applyFont="1" applyFill="1" applyBorder="1"/>
    <xf numFmtId="0" fontId="1" fillId="9" borderId="35" xfId="0" applyFont="1" applyFill="1" applyBorder="1" applyAlignment="1">
      <alignment horizontal="center"/>
    </xf>
    <xf numFmtId="14" fontId="1" fillId="9" borderId="45" xfId="0" applyNumberFormat="1" applyFont="1" applyFill="1" applyBorder="1"/>
    <xf numFmtId="0" fontId="1" fillId="9" borderId="40" xfId="0" applyFont="1" applyFill="1" applyBorder="1"/>
    <xf numFmtId="0" fontId="1" fillId="9" borderId="42" xfId="0" applyFont="1" applyFill="1" applyBorder="1" applyAlignment="1">
      <alignment horizontal="right"/>
    </xf>
    <xf numFmtId="49" fontId="16" fillId="0" borderId="33" xfId="1" applyNumberFormat="1" applyFont="1" applyFill="1" applyBorder="1" applyAlignment="1">
      <alignment horizontal="left" vertical="top" wrapText="1"/>
    </xf>
    <xf numFmtId="49" fontId="16" fillId="0" borderId="33" xfId="1" applyNumberFormat="1" applyFont="1" applyFill="1" applyBorder="1" applyAlignment="1">
      <alignment horizontal="left" vertical="top" wrapText="1"/>
    </xf>
    <xf numFmtId="0" fontId="6" fillId="0" borderId="33" xfId="1" applyFill="1" applyBorder="1"/>
    <xf numFmtId="4" fontId="10" fillId="0" borderId="33" xfId="1" applyNumberFormat="1" applyFont="1" applyFill="1" applyBorder="1"/>
    <xf numFmtId="4" fontId="16" fillId="0" borderId="33" xfId="1" applyNumberFormat="1" applyFont="1" applyFill="1" applyBorder="1" applyAlignment="1">
      <alignment horizontal="right" vertical="top" wrapText="1"/>
    </xf>
    <xf numFmtId="4" fontId="6" fillId="0" borderId="33" xfId="1" applyNumberFormat="1" applyFill="1" applyBorder="1"/>
    <xf numFmtId="4" fontId="15" fillId="0" borderId="30" xfId="1" applyNumberFormat="1" applyFont="1" applyFill="1" applyBorder="1" applyAlignment="1">
      <alignment horizontal="right" vertical="top" wrapText="1"/>
    </xf>
    <xf numFmtId="4" fontId="15" fillId="0" borderId="30" xfId="1" applyNumberFormat="1" applyFont="1" applyFill="1" applyBorder="1" applyAlignment="1">
      <alignment horizontal="right" vertical="top" wrapText="1"/>
    </xf>
    <xf numFmtId="4" fontId="16" fillId="0" borderId="33" xfId="1" applyNumberFormat="1" applyFont="1" applyFill="1" applyBorder="1" applyAlignment="1">
      <alignment horizontal="right" vertical="top" wrapText="1"/>
    </xf>
    <xf numFmtId="4" fontId="6" fillId="0" borderId="0" xfId="1" applyNumberFormat="1" applyFill="1" applyBorder="1"/>
  </cellXfs>
  <cellStyles count="7">
    <cellStyle name="Normal" xfId="0" builtinId="0"/>
    <cellStyle name="Normal 2" xfId="1"/>
    <cellStyle name="Normal 3" xfId="2"/>
    <cellStyle name="Normal 3 2" xfId="6"/>
    <cellStyle name="Normal 4" xfId="5"/>
    <cellStyle name="Standard 2" xfId="3"/>
    <cellStyle name="Standard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mmun/BONS/Bons%20&#224;%20faire%20valoir%20sur%20chantiers/DECOMPTE-BONS-A-FAIRE-VALOIR-SUR-CHANTIE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pte, pour Nussbaum prov."/>
      <sheetName val="Décompte"/>
      <sheetName val="Suivi bon et fa RR"/>
      <sheetName val="Suivi bon et fa SA"/>
      <sheetName val="Procédure adjudications"/>
      <sheetName val="Procédure"/>
      <sheetName val="Conventions"/>
      <sheetName val="Spécificités"/>
      <sheetName val="Fournisseur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5"/>
  <sheetViews>
    <sheetView zoomScaleNormal="100" workbookViewId="0">
      <selection activeCell="M3" sqref="M3"/>
    </sheetView>
  </sheetViews>
  <sheetFormatPr baseColWidth="10" defaultRowHeight="12.75" x14ac:dyDescent="0.2"/>
  <cols>
    <col min="1" max="1" width="29.85546875" style="1" bestFit="1" customWidth="1"/>
    <col min="2" max="2" width="28.5703125" style="1" customWidth="1"/>
    <col min="3" max="3" width="13.42578125" style="1" bestFit="1" customWidth="1"/>
    <col min="4" max="4" width="8.7109375" style="1" bestFit="1" customWidth="1"/>
    <col min="5" max="5" width="12.28515625" style="1" bestFit="1" customWidth="1"/>
    <col min="6" max="6" width="11.5703125" style="1" bestFit="1" customWidth="1"/>
    <col min="7" max="7" width="12.7109375" style="1" bestFit="1" customWidth="1"/>
    <col min="8" max="8" width="12.7109375" style="1" customWidth="1"/>
    <col min="9" max="9" width="11.42578125" style="1" customWidth="1"/>
    <col min="10" max="10" width="28" style="1" customWidth="1"/>
    <col min="11" max="16384" width="11.42578125" style="1"/>
  </cols>
  <sheetData>
    <row r="1" spans="1:12" ht="13.5" thickBot="1" x14ac:dyDescent="0.25"/>
    <row r="2" spans="1:12" ht="22.5" customHeight="1" thickBot="1" x14ac:dyDescent="0.25">
      <c r="A2" s="2" t="s">
        <v>5</v>
      </c>
      <c r="B2" s="3" t="s">
        <v>24</v>
      </c>
      <c r="C2" s="4"/>
      <c r="D2" s="87" t="s">
        <v>8</v>
      </c>
      <c r="E2" s="88"/>
      <c r="F2" s="3">
        <v>2015</v>
      </c>
      <c r="H2" s="6"/>
    </row>
    <row r="3" spans="1:12" ht="22.5" customHeight="1" thickBot="1" x14ac:dyDescent="0.25">
      <c r="A3" s="5"/>
      <c r="B3" s="5"/>
      <c r="C3" s="5"/>
      <c r="D3" s="87" t="s">
        <v>9</v>
      </c>
      <c r="E3" s="88"/>
      <c r="F3" s="3">
        <v>4</v>
      </c>
      <c r="G3" s="5"/>
      <c r="H3" s="5"/>
      <c r="I3" s="5"/>
      <c r="K3" s="6"/>
      <c r="L3" s="6"/>
    </row>
    <row r="4" spans="1:12" ht="22.5" customHeight="1" thickBot="1" x14ac:dyDescent="0.25">
      <c r="A4" s="5"/>
      <c r="B4" s="5"/>
      <c r="C4" s="5"/>
      <c r="D4" s="7"/>
      <c r="E4" s="7"/>
      <c r="F4" s="8"/>
      <c r="G4" s="5"/>
      <c r="H4" s="5"/>
      <c r="I4" s="5"/>
      <c r="J4" s="6"/>
    </row>
    <row r="5" spans="1:12" ht="39" customHeight="1" thickBot="1" x14ac:dyDescent="0.25">
      <c r="A5" s="9" t="s">
        <v>0</v>
      </c>
      <c r="B5" s="10" t="s">
        <v>2</v>
      </c>
      <c r="C5" s="11" t="s">
        <v>11</v>
      </c>
      <c r="D5" s="10" t="s">
        <v>3</v>
      </c>
      <c r="E5" s="10" t="s">
        <v>1</v>
      </c>
      <c r="F5" s="12" t="s">
        <v>7</v>
      </c>
      <c r="G5" s="13" t="s">
        <v>4</v>
      </c>
      <c r="H5" s="34" t="s">
        <v>10</v>
      </c>
      <c r="I5" s="39" t="s">
        <v>6</v>
      </c>
      <c r="J5" s="14" t="s">
        <v>12</v>
      </c>
    </row>
    <row r="6" spans="1:12" ht="17.25" x14ac:dyDescent="0.3">
      <c r="A6" s="83" t="s">
        <v>25</v>
      </c>
      <c r="B6" s="15"/>
      <c r="C6" s="16">
        <v>1</v>
      </c>
      <c r="D6" s="29">
        <f>IF(C6=2,VLOOKUP(B6,'Taux Bons'!$A$25:$C$31,3),IF(C6=1,VLOOKUP(B6,'Taux Bons'!$A$7:$C$13,3),VLOOKUP(B6,'Taux Bons'!$A$40:$C$46,3)))</f>
        <v>0</v>
      </c>
      <c r="E6" s="30">
        <f>B6*D6</f>
        <v>0</v>
      </c>
      <c r="F6" s="30">
        <f>E6-G6</f>
        <v>0</v>
      </c>
      <c r="G6" s="80">
        <f>ROUNDDOWN(E6,-1)</f>
        <v>0</v>
      </c>
      <c r="H6" s="35"/>
      <c r="I6" s="40"/>
      <c r="J6" s="17"/>
    </row>
    <row r="7" spans="1:12" ht="17.25" x14ac:dyDescent="0.3">
      <c r="A7" s="84" t="s">
        <v>26</v>
      </c>
      <c r="B7" s="18">
        <f>'BC Déco Choffray'!$L$24</f>
        <v>33195.35</v>
      </c>
      <c r="C7" s="19">
        <v>1</v>
      </c>
      <c r="D7" s="31">
        <f>IF(C7=2,VLOOKUP(B7,'Taux Bons'!$A$25:$C$31,3),IF(C7=1,VLOOKUP(B7,'Taux Bons'!$A$7:$C$13,3),VLOOKUP(B7,'Taux Bons'!$A$40:$C$46,3)))</f>
        <v>0.05</v>
      </c>
      <c r="E7" s="81">
        <f t="shared" ref="E7:E41" si="0">B7*D7</f>
        <v>1659.7674999999999</v>
      </c>
      <c r="F7" s="81">
        <f t="shared" ref="F7:F41" si="1">E7-G7</f>
        <v>9.7674999999999272</v>
      </c>
      <c r="G7" s="82">
        <f t="shared" ref="G7:G41" si="2">ROUNDDOWN(E7,-1)</f>
        <v>1650</v>
      </c>
      <c r="H7" s="36"/>
      <c r="I7" s="41"/>
      <c r="J7" s="20"/>
    </row>
    <row r="8" spans="1:12" ht="17.25" x14ac:dyDescent="0.3">
      <c r="A8" s="84" t="s">
        <v>27</v>
      </c>
      <c r="B8" s="18">
        <f>Berra!$L$17</f>
        <v>0</v>
      </c>
      <c r="C8" s="19">
        <v>1</v>
      </c>
      <c r="D8" s="31">
        <f>IF(C8=2,VLOOKUP(B8,'Taux Bons'!$A$25:$C$31,3),IF(C8=1,VLOOKUP(B8,'Taux Bons'!$A$7:$C$13,3),VLOOKUP(B8,'Taux Bons'!$A$40:$C$46,3)))</f>
        <v>0</v>
      </c>
      <c r="E8" s="81">
        <f t="shared" si="0"/>
        <v>0</v>
      </c>
      <c r="F8" s="81">
        <f t="shared" si="1"/>
        <v>0</v>
      </c>
      <c r="G8" s="82">
        <f t="shared" si="2"/>
        <v>0</v>
      </c>
      <c r="H8" s="36"/>
      <c r="I8" s="41"/>
      <c r="J8" s="20"/>
    </row>
    <row r="9" spans="1:12" ht="17.25" x14ac:dyDescent="0.3">
      <c r="A9" s="84" t="s">
        <v>28</v>
      </c>
      <c r="B9" s="21">
        <f>'Cheminée Leroi'!$L$17</f>
        <v>0</v>
      </c>
      <c r="C9" s="22" t="s">
        <v>61</v>
      </c>
      <c r="D9" s="31">
        <f>IF(C9=2,VLOOKUP(B9,'Taux Bons'!$A$25:$C$31,3),IF(C9=1,VLOOKUP(B9,'Taux Bons'!$A$7:$C$13,3),VLOOKUP(B9,'Taux Bons'!$A$40:$C$46,3)))</f>
        <v>0</v>
      </c>
      <c r="E9" s="81">
        <f t="shared" si="0"/>
        <v>0</v>
      </c>
      <c r="F9" s="81">
        <f t="shared" si="1"/>
        <v>0</v>
      </c>
      <c r="G9" s="82">
        <f t="shared" si="2"/>
        <v>0</v>
      </c>
      <c r="H9" s="36"/>
      <c r="I9" s="42"/>
      <c r="J9" s="23"/>
      <c r="L9" s="6"/>
    </row>
    <row r="10" spans="1:12" ht="17.25" x14ac:dyDescent="0.3">
      <c r="A10" s="84" t="s">
        <v>29</v>
      </c>
      <c r="B10" s="18">
        <f>Cofely!$L$23</f>
        <v>134103.35</v>
      </c>
      <c r="C10" s="19" t="s">
        <v>61</v>
      </c>
      <c r="D10" s="31">
        <f>IF(C10=2,VLOOKUP(B10,'Taux Bons'!$A$25:$C$31,3),IF(C10=1,VLOOKUP(B10,'Taux Bons'!$A$7:$C$13,3),VLOOKUP(B10,'Taux Bons'!$A$40:$C$46,3)))</f>
        <v>4.1000000000000002E-2</v>
      </c>
      <c r="E10" s="81">
        <f t="shared" si="0"/>
        <v>5498.2373500000003</v>
      </c>
      <c r="F10" s="81">
        <f t="shared" si="1"/>
        <v>8.2373500000003332</v>
      </c>
      <c r="G10" s="82">
        <f t="shared" si="2"/>
        <v>5490</v>
      </c>
      <c r="H10" s="36"/>
      <c r="I10" s="41"/>
      <c r="J10" s="20"/>
    </row>
    <row r="11" spans="1:12" ht="17.25" x14ac:dyDescent="0.3">
      <c r="A11" s="84" t="s">
        <v>30</v>
      </c>
      <c r="B11" s="21"/>
      <c r="C11" s="38" t="s">
        <v>62</v>
      </c>
      <c r="D11" s="31">
        <f>IF(C11=2,VLOOKUP(B11,'Taux Bons'!$A$25:$C$31,3),IF(C11=1,VLOOKUP(B11,'Taux Bons'!$A$7:$C$13,3),VLOOKUP(B11,'Taux Bons'!$A$40:$C$46,3)))</f>
        <v>0</v>
      </c>
      <c r="E11" s="81">
        <f t="shared" si="0"/>
        <v>0</v>
      </c>
      <c r="F11" s="81">
        <f t="shared" si="1"/>
        <v>0</v>
      </c>
      <c r="G11" s="82">
        <f t="shared" si="2"/>
        <v>0</v>
      </c>
      <c r="H11" s="36"/>
      <c r="I11" s="42"/>
      <c r="J11" s="23"/>
    </row>
    <row r="12" spans="1:12" ht="17.25" x14ac:dyDescent="0.3">
      <c r="A12" s="85" t="s">
        <v>31</v>
      </c>
      <c r="B12" s="18">
        <f>Domofen!$L$17</f>
        <v>0</v>
      </c>
      <c r="C12" s="19">
        <v>1</v>
      </c>
      <c r="D12" s="31">
        <f>IF(C12=2,VLOOKUP(B12,'Taux Bons'!$A$25:$C$31,3),IF(C12=1,VLOOKUP(B12,'Taux Bons'!$A$7:$C$13,3),VLOOKUP(B12,'Taux Bons'!$A$40:$C$46,3)))</f>
        <v>0</v>
      </c>
      <c r="E12" s="81">
        <f t="shared" si="0"/>
        <v>0</v>
      </c>
      <c r="F12" s="81">
        <f t="shared" si="1"/>
        <v>0</v>
      </c>
      <c r="G12" s="82">
        <f t="shared" si="2"/>
        <v>0</v>
      </c>
      <c r="H12" s="36"/>
      <c r="I12" s="41"/>
      <c r="J12" s="20"/>
      <c r="L12" s="49"/>
    </row>
    <row r="13" spans="1:12" ht="17.25" x14ac:dyDescent="0.3">
      <c r="A13" s="85" t="s">
        <v>32</v>
      </c>
      <c r="B13" s="18">
        <f>'Electricité des Hêtres'!$L$39</f>
        <v>256273.3</v>
      </c>
      <c r="C13" s="19">
        <v>1</v>
      </c>
      <c r="D13" s="31">
        <f>IF(C13=2,VLOOKUP(B13,'Taux Bons'!$A$25:$C$31,3),IF(C13=1,VLOOKUP(B13,'Taux Bons'!$A$7:$C$13,3),VLOOKUP(B13,'Taux Bons'!$A$40:$C$46,3)))</f>
        <v>4.4999999999999998E-2</v>
      </c>
      <c r="E13" s="81">
        <f t="shared" si="0"/>
        <v>11532.298499999999</v>
      </c>
      <c r="F13" s="81">
        <f t="shared" si="1"/>
        <v>2.2984999999989668</v>
      </c>
      <c r="G13" s="82">
        <f t="shared" si="2"/>
        <v>11530</v>
      </c>
      <c r="H13" s="36"/>
      <c r="I13" s="41"/>
      <c r="J13" s="20"/>
      <c r="L13" s="49"/>
    </row>
    <row r="14" spans="1:12" ht="17.25" x14ac:dyDescent="0.3">
      <c r="A14" s="85" t="s">
        <v>33</v>
      </c>
      <c r="B14" s="18"/>
      <c r="C14" s="19">
        <v>1</v>
      </c>
      <c r="D14" s="31">
        <f>IF(C14=2,VLOOKUP(B14,'Taux Bons'!$A$25:$C$31,3),IF(C14=1,VLOOKUP(B14,'Taux Bons'!$A$7:$C$13,3),VLOOKUP(B14,'Taux Bons'!$A$40:$C$46,3)))</f>
        <v>0</v>
      </c>
      <c r="E14" s="81">
        <f t="shared" si="0"/>
        <v>0</v>
      </c>
      <c r="F14" s="81">
        <f t="shared" si="1"/>
        <v>0</v>
      </c>
      <c r="G14" s="82">
        <f t="shared" si="2"/>
        <v>0</v>
      </c>
      <c r="H14" s="36"/>
      <c r="I14" s="43"/>
      <c r="J14" s="24"/>
      <c r="L14" s="49"/>
    </row>
    <row r="15" spans="1:12" ht="17.25" x14ac:dyDescent="0.3">
      <c r="A15" s="85" t="s">
        <v>34</v>
      </c>
      <c r="B15" s="18">
        <f>'Fazio &amp; Rante'!$L$38</f>
        <v>472829.05</v>
      </c>
      <c r="C15" s="19">
        <v>1</v>
      </c>
      <c r="D15" s="31">
        <f>IF(C15=2,VLOOKUP(B15,'Taux Bons'!$A$25:$C$31,3),IF(C15=1,VLOOKUP(B15,'Taux Bons'!$A$7:$C$13,3),VLOOKUP(B15,'Taux Bons'!$A$40:$C$46,3)))</f>
        <v>0.04</v>
      </c>
      <c r="E15" s="81">
        <f t="shared" si="0"/>
        <v>18913.162</v>
      </c>
      <c r="F15" s="81">
        <f t="shared" si="1"/>
        <v>3.1620000000002619</v>
      </c>
      <c r="G15" s="82">
        <f t="shared" si="2"/>
        <v>18910</v>
      </c>
      <c r="H15" s="36"/>
      <c r="I15" s="41"/>
      <c r="J15" s="20"/>
      <c r="L15" s="49"/>
    </row>
    <row r="16" spans="1:12" ht="17.25" x14ac:dyDescent="0.3">
      <c r="A16" s="86" t="s">
        <v>35</v>
      </c>
      <c r="B16" s="18">
        <f>'Getaz Romang'!$L$50</f>
        <v>13423.449999999997</v>
      </c>
      <c r="C16" s="19">
        <v>1</v>
      </c>
      <c r="D16" s="31">
        <f>IF(C16=2,VLOOKUP(B16,'Taux Bons'!$A$25:$C$31,3),IF(C16=1,VLOOKUP(B16,'Taux Bons'!$A$7:$C$13,3),VLOOKUP(B16,'Taux Bons'!$A$40:$C$46,3)))</f>
        <v>0.05</v>
      </c>
      <c r="E16" s="81">
        <f t="shared" si="0"/>
        <v>671.1724999999999</v>
      </c>
      <c r="F16" s="81">
        <f t="shared" si="1"/>
        <v>1.1724999999999</v>
      </c>
      <c r="G16" s="82">
        <f t="shared" si="2"/>
        <v>670</v>
      </c>
      <c r="H16" s="36"/>
      <c r="I16" s="41"/>
      <c r="J16" s="20"/>
      <c r="L16" s="49"/>
    </row>
    <row r="17" spans="1:12" ht="17.25" x14ac:dyDescent="0.3">
      <c r="A17" s="86" t="s">
        <v>36</v>
      </c>
      <c r="B17" s="18"/>
      <c r="C17" s="19">
        <v>1</v>
      </c>
      <c r="D17" s="31">
        <f>IF(C17=2,VLOOKUP(B17,'Taux Bons'!$A$25:$C$31,3),IF(C17=1,VLOOKUP(B17,'Taux Bons'!$A$7:$C$13,3),VLOOKUP(B17,'Taux Bons'!$A$40:$C$46,3)))</f>
        <v>0</v>
      </c>
      <c r="E17" s="81">
        <f t="shared" si="0"/>
        <v>0</v>
      </c>
      <c r="F17" s="81">
        <f t="shared" si="1"/>
        <v>0</v>
      </c>
      <c r="G17" s="82">
        <f t="shared" si="2"/>
        <v>0</v>
      </c>
      <c r="H17" s="36"/>
      <c r="I17" s="41"/>
      <c r="J17" s="20"/>
      <c r="L17" s="49"/>
    </row>
    <row r="18" spans="1:12" ht="17.25" x14ac:dyDescent="0.3">
      <c r="A18" s="86" t="s">
        <v>37</v>
      </c>
      <c r="B18" s="18">
        <f>'Jacot chauffage SA'!$L$23</f>
        <v>112197.65</v>
      </c>
      <c r="C18" s="19">
        <v>1</v>
      </c>
      <c r="D18" s="31">
        <f>IF(C18=2,VLOOKUP(B18,'Taux Bons'!$A$25:$C$31,3),IF(C18=1,VLOOKUP(B18,'Taux Bons'!$A$7:$C$13,3),VLOOKUP(B18,'Taux Bons'!$A$40:$C$46,3)))</f>
        <v>4.4999999999999998E-2</v>
      </c>
      <c r="E18" s="81">
        <f t="shared" si="0"/>
        <v>5048.8942499999994</v>
      </c>
      <c r="F18" s="81">
        <f t="shared" si="1"/>
        <v>8.8942499999993743</v>
      </c>
      <c r="G18" s="82">
        <f t="shared" si="2"/>
        <v>5040</v>
      </c>
      <c r="H18" s="36"/>
      <c r="I18" s="41"/>
      <c r="J18" s="20"/>
      <c r="L18" s="49"/>
    </row>
    <row r="19" spans="1:12" ht="17.25" x14ac:dyDescent="0.3">
      <c r="A19" s="86" t="s">
        <v>38</v>
      </c>
      <c r="B19" s="18">
        <f>'Jardin Passion Sàrl'!$L$19</f>
        <v>820</v>
      </c>
      <c r="C19" s="19">
        <v>1</v>
      </c>
      <c r="D19" s="31">
        <f>IF(C19=2,VLOOKUP(B19,'Taux Bons'!$A$25:$C$31,3),IF(C19=1,VLOOKUP(B19,'Taux Bons'!$A$7:$C$13,3),VLOOKUP(B19,'Taux Bons'!$A$40:$C$46,3)))</f>
        <v>0.05</v>
      </c>
      <c r="E19" s="81">
        <f t="shared" si="0"/>
        <v>41</v>
      </c>
      <c r="F19" s="81">
        <f t="shared" si="1"/>
        <v>1</v>
      </c>
      <c r="G19" s="82">
        <f t="shared" si="2"/>
        <v>40</v>
      </c>
      <c r="H19" s="36"/>
      <c r="I19" s="41"/>
      <c r="J19" s="20"/>
    </row>
    <row r="20" spans="1:12" ht="17.25" x14ac:dyDescent="0.3">
      <c r="A20" s="86" t="s">
        <v>39</v>
      </c>
      <c r="B20" s="18">
        <f>'JB Garage'!$L$20</f>
        <v>2804.45</v>
      </c>
      <c r="C20" s="19" t="s">
        <v>63</v>
      </c>
      <c r="D20" s="31">
        <f>IF(C20=2,VLOOKUP(B20,'Taux Bons'!$A$25:$C$31,3),IF(C20=1,VLOOKUP(B20,'Taux Bons'!$A$7:$C$13,3),VLOOKUP(B20,'Taux Bons'!$A$40:$C$46,3)))</f>
        <v>4.5999999999999999E-2</v>
      </c>
      <c r="E20" s="81">
        <f t="shared" si="0"/>
        <v>129.00469999999999</v>
      </c>
      <c r="F20" s="81">
        <f t="shared" si="1"/>
        <v>9.0046999999999855</v>
      </c>
      <c r="G20" s="82">
        <f t="shared" si="2"/>
        <v>120</v>
      </c>
      <c r="H20" s="36"/>
      <c r="I20" s="41"/>
      <c r="J20" s="20"/>
    </row>
    <row r="21" spans="1:12" ht="17.25" x14ac:dyDescent="0.3">
      <c r="A21" s="86" t="s">
        <v>40</v>
      </c>
      <c r="B21" s="18">
        <f>'Jura Néon'!$L$17</f>
        <v>0</v>
      </c>
      <c r="C21" s="19">
        <v>1</v>
      </c>
      <c r="D21" s="31">
        <f>IF(C21=2,VLOOKUP(B21,'Taux Bons'!$A$25:$C$31,3),IF(C21=1,VLOOKUP(B21,'Taux Bons'!$A$7:$C$13,3),VLOOKUP(B21,'Taux Bons'!$A$40:$C$46,3)))</f>
        <v>0</v>
      </c>
      <c r="E21" s="81">
        <f t="shared" si="0"/>
        <v>0</v>
      </c>
      <c r="F21" s="81">
        <f t="shared" si="1"/>
        <v>0</v>
      </c>
      <c r="G21" s="82">
        <f t="shared" si="2"/>
        <v>0</v>
      </c>
      <c r="H21" s="36"/>
      <c r="I21" s="41"/>
      <c r="J21" s="20"/>
    </row>
    <row r="22" spans="1:12" ht="17.25" x14ac:dyDescent="0.3">
      <c r="A22" s="86" t="s">
        <v>41</v>
      </c>
      <c r="B22" s="18">
        <f>Kaufmann!$L$21</f>
        <v>766.2</v>
      </c>
      <c r="C22" s="22" t="s">
        <v>61</v>
      </c>
      <c r="D22" s="31">
        <f>IF(C22=2,VLOOKUP(B22,'Taux Bons'!$A$25:$C$31,3),IF(C22=1,VLOOKUP(B22,'Taux Bons'!$A$7:$C$13,3),VLOOKUP(B22,'Taux Bons'!$A$40:$C$46,3)))</f>
        <v>4.5999999999999999E-2</v>
      </c>
      <c r="E22" s="81">
        <f t="shared" si="0"/>
        <v>35.245200000000004</v>
      </c>
      <c r="F22" s="81">
        <f t="shared" si="1"/>
        <v>5.2452000000000041</v>
      </c>
      <c r="G22" s="82">
        <f t="shared" si="2"/>
        <v>30</v>
      </c>
      <c r="H22" s="36"/>
      <c r="I22" s="41"/>
      <c r="J22" s="20"/>
    </row>
    <row r="23" spans="1:12" ht="17.25" x14ac:dyDescent="0.3">
      <c r="A23" s="85" t="s">
        <v>42</v>
      </c>
      <c r="B23" s="21">
        <f>'Marbrerie Mathez'!$L$17</f>
        <v>0</v>
      </c>
      <c r="C23" s="19">
        <v>1</v>
      </c>
      <c r="D23" s="31">
        <f>IF(C23=2,VLOOKUP(B23,'Taux Bons'!$A$25:$C$31,3),IF(C23=1,VLOOKUP(B23,'Taux Bons'!$A$7:$C$13,3),VLOOKUP(B23,'Taux Bons'!$A$40:$C$46,3)))</f>
        <v>0</v>
      </c>
      <c r="E23" s="81">
        <f t="shared" si="0"/>
        <v>0</v>
      </c>
      <c r="F23" s="81">
        <f t="shared" si="1"/>
        <v>0</v>
      </c>
      <c r="G23" s="82">
        <f t="shared" si="2"/>
        <v>0</v>
      </c>
      <c r="H23" s="36"/>
      <c r="I23" s="42"/>
      <c r="J23" s="23"/>
    </row>
    <row r="24" spans="1:12" ht="17.25" x14ac:dyDescent="0.3">
      <c r="A24" s="85" t="s">
        <v>43</v>
      </c>
      <c r="B24" s="18">
        <f>'Minerba SA'!$L$26</f>
        <v>67367</v>
      </c>
      <c r="C24" s="19">
        <v>1</v>
      </c>
      <c r="D24" s="31">
        <f>IF(C24=2,VLOOKUP(B24,'Taux Bons'!$A$25:$C$31,3),IF(C24=1,VLOOKUP(B24,'Taux Bons'!$A$7:$C$13,3),VLOOKUP(B24,'Taux Bons'!$A$40:$C$46,3)))</f>
        <v>0.05</v>
      </c>
      <c r="E24" s="81">
        <f t="shared" si="0"/>
        <v>3368.3500000000004</v>
      </c>
      <c r="F24" s="81">
        <f t="shared" si="1"/>
        <v>8.3500000000003638</v>
      </c>
      <c r="G24" s="82">
        <f t="shared" si="2"/>
        <v>3360</v>
      </c>
      <c r="H24" s="36"/>
      <c r="I24" s="41"/>
      <c r="J24" s="20"/>
    </row>
    <row r="25" spans="1:12" ht="17.25" x14ac:dyDescent="0.3">
      <c r="A25" s="85" t="s">
        <v>44</v>
      </c>
      <c r="B25" s="18">
        <f>'Nogueira SA'!$L$17</f>
        <v>0</v>
      </c>
      <c r="C25" s="19">
        <v>1</v>
      </c>
      <c r="D25" s="31">
        <f>IF(C25=2,VLOOKUP(B25,'Taux Bons'!$A$25:$C$31,3),IF(C25=1,VLOOKUP(B25,'Taux Bons'!$A$7:$C$13,3),VLOOKUP(B25,'Taux Bons'!$A$40:$C$46,3)))</f>
        <v>0</v>
      </c>
      <c r="E25" s="81">
        <f t="shared" si="0"/>
        <v>0</v>
      </c>
      <c r="F25" s="81">
        <f t="shared" si="1"/>
        <v>0</v>
      </c>
      <c r="G25" s="82">
        <f t="shared" si="2"/>
        <v>0</v>
      </c>
      <c r="H25" s="36"/>
      <c r="I25" s="41"/>
      <c r="J25" s="20"/>
    </row>
    <row r="26" spans="1:12" ht="17.25" x14ac:dyDescent="0.3">
      <c r="A26" s="85" t="s">
        <v>45</v>
      </c>
      <c r="B26" s="18">
        <f>Nussbaum!$L$27</f>
        <v>40180.5</v>
      </c>
      <c r="C26" s="19">
        <v>1</v>
      </c>
      <c r="D26" s="31">
        <f>IF(C26=2,VLOOKUP(B26,'Taux Bons'!$A$25:$C$31,3),IF(C26=1,VLOOKUP(B26,'Taux Bons'!$A$7:$C$13,3),VLOOKUP(B26,'Taux Bons'!$A$40:$C$46,3)))</f>
        <v>0.05</v>
      </c>
      <c r="E26" s="81">
        <f t="shared" si="0"/>
        <v>2009.0250000000001</v>
      </c>
      <c r="F26" s="81">
        <f t="shared" si="1"/>
        <v>9.0250000000000909</v>
      </c>
      <c r="G26" s="82">
        <f t="shared" si="2"/>
        <v>2000</v>
      </c>
      <c r="H26" s="36"/>
      <c r="I26" s="41"/>
      <c r="J26" s="20"/>
    </row>
    <row r="27" spans="1:12" ht="17.25" x14ac:dyDescent="0.3">
      <c r="A27" s="85" t="s">
        <v>46</v>
      </c>
      <c r="B27" s="18">
        <f>'Les artisans contemporains'!$L$17</f>
        <v>0</v>
      </c>
      <c r="C27" s="19">
        <v>1</v>
      </c>
      <c r="D27" s="31">
        <f>IF(C27=2,VLOOKUP(B27,'Taux Bons'!$A$25:$C$31,3),IF(C27=1,VLOOKUP(B27,'Taux Bons'!$A$7:$C$13,3),VLOOKUP(B27,'Taux Bons'!$A$40:$C$46,3)))</f>
        <v>0</v>
      </c>
      <c r="E27" s="81">
        <f t="shared" si="0"/>
        <v>0</v>
      </c>
      <c r="F27" s="81">
        <f t="shared" si="1"/>
        <v>0</v>
      </c>
      <c r="G27" s="82">
        <f t="shared" si="2"/>
        <v>0</v>
      </c>
      <c r="H27" s="36"/>
      <c r="I27" s="42"/>
      <c r="J27" s="23"/>
    </row>
    <row r="28" spans="1:12" ht="17.25" x14ac:dyDescent="0.3">
      <c r="A28" s="85" t="s">
        <v>47</v>
      </c>
      <c r="B28" s="18">
        <f>'Obrist &amp; Cie'!$L$17</f>
        <v>0</v>
      </c>
      <c r="C28" s="19">
        <v>1</v>
      </c>
      <c r="D28" s="31">
        <f>IF(C28=2,VLOOKUP(B28,'Taux Bons'!$A$25:$C$31,3),IF(C28=1,VLOOKUP(B28,'Taux Bons'!$A$7:$C$13,3),VLOOKUP(B28,'Taux Bons'!$A$40:$C$46,3)))</f>
        <v>0</v>
      </c>
      <c r="E28" s="81">
        <f t="shared" si="0"/>
        <v>0</v>
      </c>
      <c r="F28" s="81">
        <f t="shared" si="1"/>
        <v>0</v>
      </c>
      <c r="G28" s="82">
        <f t="shared" si="2"/>
        <v>0</v>
      </c>
      <c r="H28" s="36"/>
      <c r="I28" s="41"/>
      <c r="J28" s="20"/>
    </row>
    <row r="29" spans="1:12" ht="17.25" x14ac:dyDescent="0.3">
      <c r="A29" s="85" t="s">
        <v>48</v>
      </c>
      <c r="B29" s="18">
        <f>'Ortlieb &amp; Hirschy SA'!$L$17</f>
        <v>0</v>
      </c>
      <c r="C29" s="19">
        <v>1</v>
      </c>
      <c r="D29" s="31">
        <f>IF(C29=2,VLOOKUP(B29,'Taux Bons'!$A$25:$C$31,3),IF(C29=1,VLOOKUP(B29,'Taux Bons'!$A$7:$C$13,3),VLOOKUP(B29,'Taux Bons'!$A$40:$C$46,3)))</f>
        <v>0</v>
      </c>
      <c r="E29" s="81">
        <f t="shared" si="0"/>
        <v>0</v>
      </c>
      <c r="F29" s="81">
        <f t="shared" si="1"/>
        <v>0</v>
      </c>
      <c r="G29" s="82">
        <f t="shared" si="2"/>
        <v>0</v>
      </c>
      <c r="H29" s="36"/>
      <c r="I29" s="41"/>
      <c r="J29" s="20"/>
    </row>
    <row r="30" spans="1:12" ht="17.25" x14ac:dyDescent="0.3">
      <c r="A30" s="85" t="s">
        <v>49</v>
      </c>
      <c r="B30" s="18"/>
      <c r="C30" s="19">
        <v>1</v>
      </c>
      <c r="D30" s="31">
        <f>IF(C30=2,VLOOKUP(B30,'Taux Bons'!$A$25:$C$31,3),IF(C30=1,VLOOKUP(B30,'Taux Bons'!$A$7:$C$13,3),VLOOKUP(B30,'Taux Bons'!$A$40:$C$46,3)))</f>
        <v>0</v>
      </c>
      <c r="E30" s="81">
        <f t="shared" si="0"/>
        <v>0</v>
      </c>
      <c r="F30" s="81">
        <f t="shared" si="1"/>
        <v>0</v>
      </c>
      <c r="G30" s="82">
        <f t="shared" si="2"/>
        <v>0</v>
      </c>
      <c r="H30" s="36"/>
      <c r="I30" s="41"/>
      <c r="J30" s="20"/>
    </row>
    <row r="31" spans="1:12" ht="17.25" x14ac:dyDescent="0.3">
      <c r="A31" s="85" t="s">
        <v>50</v>
      </c>
      <c r="B31" s="18">
        <f>Perrucchini!$L$17</f>
        <v>0</v>
      </c>
      <c r="C31" s="19">
        <v>1</v>
      </c>
      <c r="D31" s="31">
        <f>IF(C31=2,VLOOKUP(B31,'Taux Bons'!$A$25:$C$31,3),IF(C31=1,VLOOKUP(B31,'Taux Bons'!$A$7:$C$13,3),VLOOKUP(B31,'Taux Bons'!$A$40:$C$46,3)))</f>
        <v>0</v>
      </c>
      <c r="E31" s="81">
        <f t="shared" si="0"/>
        <v>0</v>
      </c>
      <c r="F31" s="81">
        <f t="shared" si="1"/>
        <v>0</v>
      </c>
      <c r="G31" s="82">
        <f t="shared" si="2"/>
        <v>0</v>
      </c>
      <c r="H31" s="36"/>
      <c r="I31" s="41"/>
      <c r="J31" s="20"/>
    </row>
    <row r="32" spans="1:12" ht="17.25" x14ac:dyDescent="0.3">
      <c r="A32" s="85" t="s">
        <v>51</v>
      </c>
      <c r="B32" s="21">
        <f>Portabri!$L$22</f>
        <v>35330</v>
      </c>
      <c r="C32" s="22" t="s">
        <v>61</v>
      </c>
      <c r="D32" s="31">
        <f>IF(C32=2,VLOOKUP(B32,'Taux Bons'!$A$25:$C$31,3),IF(C32=1,VLOOKUP(B32,'Taux Bons'!$A$7:$C$13,3),VLOOKUP(B32,'Taux Bons'!$A$40:$C$46,3)))</f>
        <v>4.5999999999999999E-2</v>
      </c>
      <c r="E32" s="81">
        <f t="shared" si="0"/>
        <v>1625.18</v>
      </c>
      <c r="F32" s="81">
        <f t="shared" si="1"/>
        <v>5.1800000000000637</v>
      </c>
      <c r="G32" s="82">
        <f t="shared" si="2"/>
        <v>1620</v>
      </c>
      <c r="H32" s="36"/>
      <c r="I32" s="42"/>
      <c r="J32" s="23"/>
    </row>
    <row r="33" spans="1:10" ht="17.25" x14ac:dyDescent="0.3">
      <c r="A33" s="85" t="s">
        <v>52</v>
      </c>
      <c r="B33" s="18">
        <f>Quinca!$L$17</f>
        <v>0</v>
      </c>
      <c r="C33" s="19">
        <v>1</v>
      </c>
      <c r="D33" s="31">
        <f>IF(C33=2,VLOOKUP(B33,'Taux Bons'!$A$25:$C$31,3),IF(C33=1,VLOOKUP(B33,'Taux Bons'!$A$7:$C$13,3),VLOOKUP(B33,'Taux Bons'!$A$40:$C$46,3)))</f>
        <v>0</v>
      </c>
      <c r="E33" s="81">
        <f t="shared" si="0"/>
        <v>0</v>
      </c>
      <c r="F33" s="81">
        <f t="shared" si="1"/>
        <v>0</v>
      </c>
      <c r="G33" s="82">
        <f t="shared" si="2"/>
        <v>0</v>
      </c>
      <c r="H33" s="36"/>
      <c r="I33" s="41"/>
      <c r="J33" s="20"/>
    </row>
    <row r="34" spans="1:10" ht="17.25" x14ac:dyDescent="0.3">
      <c r="A34" s="85" t="s">
        <v>53</v>
      </c>
      <c r="B34" s="18">
        <f>'RFC Chauffage'!$L$17</f>
        <v>0</v>
      </c>
      <c r="C34" s="19">
        <v>1</v>
      </c>
      <c r="D34" s="31">
        <f>IF(C34=2,VLOOKUP(B34,'Taux Bons'!$A$25:$C$31,3),IF(C34=1,VLOOKUP(B34,'Taux Bons'!$A$7:$C$13,3),VLOOKUP(B34,'Taux Bons'!$A$40:$C$46,3)))</f>
        <v>0</v>
      </c>
      <c r="E34" s="81">
        <f t="shared" si="0"/>
        <v>0</v>
      </c>
      <c r="F34" s="81">
        <f t="shared" si="1"/>
        <v>0</v>
      </c>
      <c r="G34" s="82">
        <f t="shared" si="2"/>
        <v>0</v>
      </c>
      <c r="H34" s="36"/>
      <c r="I34" s="41"/>
      <c r="J34" s="20"/>
    </row>
    <row r="35" spans="1:10" ht="17.25" x14ac:dyDescent="0.3">
      <c r="A35" s="85" t="s">
        <v>54</v>
      </c>
      <c r="B35" s="18"/>
      <c r="C35" s="19">
        <v>1</v>
      </c>
      <c r="D35" s="31">
        <f>IF(C35=2,VLOOKUP(B35,'Taux Bons'!$A$25:$C$31,3),IF(C35=1,VLOOKUP(B35,'Taux Bons'!$A$7:$C$13,3),VLOOKUP(B35,'Taux Bons'!$A$40:$C$46,3)))</f>
        <v>0</v>
      </c>
      <c r="E35" s="81">
        <f t="shared" si="0"/>
        <v>0</v>
      </c>
      <c r="F35" s="81">
        <f t="shared" si="1"/>
        <v>0</v>
      </c>
      <c r="G35" s="82">
        <f t="shared" si="2"/>
        <v>0</v>
      </c>
      <c r="H35" s="36"/>
      <c r="I35" s="41"/>
      <c r="J35" s="20"/>
    </row>
    <row r="36" spans="1:10" ht="17.25" x14ac:dyDescent="0.3">
      <c r="A36" s="85" t="s">
        <v>55</v>
      </c>
      <c r="B36" s="18">
        <f>'S. Fachinetti'!$L$17</f>
        <v>0</v>
      </c>
      <c r="C36" s="19">
        <v>1</v>
      </c>
      <c r="D36" s="31">
        <f>IF(C36=2,VLOOKUP(B36,'Taux Bons'!$A$25:$C$31,3),IF(C36=1,VLOOKUP(B36,'Taux Bons'!$A$7:$C$13,3),VLOOKUP(B36,'Taux Bons'!$A$40:$C$46,3)))</f>
        <v>0</v>
      </c>
      <c r="E36" s="81">
        <f t="shared" si="0"/>
        <v>0</v>
      </c>
      <c r="F36" s="81">
        <f t="shared" si="1"/>
        <v>0</v>
      </c>
      <c r="G36" s="82">
        <f t="shared" si="2"/>
        <v>0</v>
      </c>
      <c r="H36" s="36"/>
      <c r="I36" s="41"/>
      <c r="J36" s="20"/>
    </row>
    <row r="37" spans="1:10" ht="17.25" x14ac:dyDescent="0.3">
      <c r="A37" s="85" t="s">
        <v>56</v>
      </c>
      <c r="B37" s="21">
        <f>'Sambiago Style'!$L$19</f>
        <v>3084.5</v>
      </c>
      <c r="C37" s="22" t="s">
        <v>61</v>
      </c>
      <c r="D37" s="31">
        <f>IF(C37=2,VLOOKUP(B37,'Taux Bons'!$A$25:$C$31,3),IF(C37=1,VLOOKUP(B37,'Taux Bons'!$A$7:$C$13,3),VLOOKUP(B37,'Taux Bons'!$A$40:$C$46,3)))</f>
        <v>4.5999999999999999E-2</v>
      </c>
      <c r="E37" s="81">
        <f t="shared" si="0"/>
        <v>141.887</v>
      </c>
      <c r="F37" s="81">
        <f t="shared" si="1"/>
        <v>1.8870000000000005</v>
      </c>
      <c r="G37" s="82">
        <f t="shared" si="2"/>
        <v>140</v>
      </c>
      <c r="H37" s="36"/>
      <c r="I37" s="42"/>
      <c r="J37" s="23"/>
    </row>
    <row r="38" spans="1:10" ht="17.25" x14ac:dyDescent="0.3">
      <c r="A38" s="85" t="s">
        <v>57</v>
      </c>
      <c r="B38" s="18">
        <f>'Sol&amp;Lit'!$L$19</f>
        <v>16202.300000000001</v>
      </c>
      <c r="C38" s="19">
        <v>1</v>
      </c>
      <c r="D38" s="31">
        <f>IF(C38=2,VLOOKUP(B38,'Taux Bons'!$A$25:$C$31,3),IF(C38=1,VLOOKUP(B38,'Taux Bons'!$A$7:$C$13,3),VLOOKUP(B38,'Taux Bons'!$A$40:$C$46,3)))</f>
        <v>0.05</v>
      </c>
      <c r="E38" s="81">
        <f t="shared" si="0"/>
        <v>810.11500000000012</v>
      </c>
      <c r="F38" s="81">
        <f t="shared" si="1"/>
        <v>0.11500000000012278</v>
      </c>
      <c r="G38" s="82">
        <f t="shared" si="2"/>
        <v>810</v>
      </c>
      <c r="H38" s="36"/>
      <c r="I38" s="41"/>
      <c r="J38" s="20"/>
    </row>
    <row r="39" spans="1:10" ht="17.25" x14ac:dyDescent="0.3">
      <c r="A39" s="85" t="s">
        <v>58</v>
      </c>
      <c r="B39" s="18">
        <f>'Steiner SA'!$L$25</f>
        <v>95225.95</v>
      </c>
      <c r="C39" s="19">
        <v>1</v>
      </c>
      <c r="D39" s="31">
        <f>IF(C39=2,VLOOKUP(B39,'Taux Bons'!$A$25:$C$31,3),IF(C39=1,VLOOKUP(B39,'Taux Bons'!$A$7:$C$13,3),VLOOKUP(B39,'Taux Bons'!$A$40:$C$46,3)))</f>
        <v>0.05</v>
      </c>
      <c r="E39" s="81">
        <f t="shared" si="0"/>
        <v>4761.2974999999997</v>
      </c>
      <c r="F39" s="81">
        <f t="shared" si="1"/>
        <v>1.2974999999996726</v>
      </c>
      <c r="G39" s="82">
        <f t="shared" si="2"/>
        <v>4760</v>
      </c>
      <c r="H39" s="36"/>
      <c r="I39" s="41"/>
      <c r="J39" s="45"/>
    </row>
    <row r="40" spans="1:10" ht="17.25" x14ac:dyDescent="0.3">
      <c r="A40" s="85" t="s">
        <v>59</v>
      </c>
      <c r="B40" s="18">
        <f>'Therm Services'!$L$17</f>
        <v>0</v>
      </c>
      <c r="C40" s="19">
        <v>1</v>
      </c>
      <c r="D40" s="31">
        <f>IF(C40=2,VLOOKUP(B40,'Taux Bons'!$A$25:$C$31,3),IF(C40=1,VLOOKUP(B40,'Taux Bons'!$A$7:$C$13,3),VLOOKUP(B40,'Taux Bons'!$A$40:$C$46,3)))</f>
        <v>0</v>
      </c>
      <c r="E40" s="81">
        <f t="shared" si="0"/>
        <v>0</v>
      </c>
      <c r="F40" s="81">
        <f t="shared" si="1"/>
        <v>0</v>
      </c>
      <c r="G40" s="82">
        <f t="shared" si="2"/>
        <v>0</v>
      </c>
      <c r="H40" s="36"/>
      <c r="I40" s="41"/>
      <c r="J40" s="20"/>
    </row>
    <row r="41" spans="1:10" ht="17.25" x14ac:dyDescent="0.3">
      <c r="A41" s="85" t="s">
        <v>60</v>
      </c>
      <c r="B41" s="18">
        <f>'Vitrerie Bel-Air'!$L$17</f>
        <v>0</v>
      </c>
      <c r="C41" s="19">
        <v>1</v>
      </c>
      <c r="D41" s="31">
        <f>IF(C41=2,VLOOKUP(B41,'Taux Bons'!$A$25:$C$31,3),IF(C41=1,VLOOKUP(B41,'Taux Bons'!$A$7:$C$13,3),VLOOKUP(B41,'Taux Bons'!$A$40:$C$46,3)))</f>
        <v>0</v>
      </c>
      <c r="E41" s="81">
        <f t="shared" si="0"/>
        <v>0</v>
      </c>
      <c r="F41" s="81">
        <f t="shared" si="1"/>
        <v>0</v>
      </c>
      <c r="G41" s="82">
        <f t="shared" si="2"/>
        <v>0</v>
      </c>
      <c r="H41" s="36"/>
      <c r="I41" s="41"/>
      <c r="J41" s="20"/>
    </row>
    <row r="42" spans="1:10" ht="18" thickBot="1" x14ac:dyDescent="0.35">
      <c r="A42" s="25"/>
      <c r="B42" s="26"/>
      <c r="C42" s="27"/>
      <c r="D42" s="78"/>
      <c r="E42" s="32"/>
      <c r="F42" s="33"/>
      <c r="G42" s="79"/>
      <c r="H42" s="37"/>
      <c r="I42" s="44"/>
      <c r="J42" s="28"/>
    </row>
    <row r="43" spans="1:10" ht="15.75" customHeight="1" thickBot="1" x14ac:dyDescent="0.3">
      <c r="F43" s="46" t="s">
        <v>14</v>
      </c>
      <c r="G43" s="47">
        <f>SUM(G6:G42)</f>
        <v>56170</v>
      </c>
    </row>
    <row r="44" spans="1:10" ht="13.5" thickBot="1" x14ac:dyDescent="0.25"/>
    <row r="45" spans="1:10" ht="39.75" customHeight="1" thickBot="1" x14ac:dyDescent="0.25">
      <c r="A45" s="48"/>
      <c r="B45" s="89" t="s">
        <v>13</v>
      </c>
      <c r="C45" s="90"/>
      <c r="D45" s="90"/>
      <c r="E45" s="90"/>
      <c r="F45" s="90"/>
      <c r="G45" s="90"/>
      <c r="H45" s="90"/>
      <c r="I45" s="90"/>
      <c r="J45" s="91"/>
    </row>
  </sheetData>
  <mergeCells count="3">
    <mergeCell ref="D2:E2"/>
    <mergeCell ref="D3:E3"/>
    <mergeCell ref="B45:J45"/>
  </mergeCells>
  <phoneticPr fontId="0" type="noConversion"/>
  <printOptions horizontalCentered="1"/>
  <pageMargins left="0.17" right="0.17" top="0.59055118110236227" bottom="0.78740157480314965" header="0.31496062992125984" footer="0.51181102362204722"/>
  <pageSetup paperSize="9" scale="62" orientation="portrait" r:id="rId1"/>
  <headerFooter alignWithMargins="0">
    <oddHeader>&amp;C&amp;"Arial,Gras"Décompte sur chiffre d'affaires</oddHeader>
    <oddFooter xml:space="preserve">&amp;RLa Chaux-de-Fonds, le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5"/>
  <sheetViews>
    <sheetView topLeftCell="A4" zoomScaleNormal="100" workbookViewId="0">
      <selection activeCell="A1000" sqref="A1000"/>
    </sheetView>
  </sheetViews>
  <sheetFormatPr baseColWidth="10" defaultRowHeight="14.25" x14ac:dyDescent="0.2"/>
  <cols>
    <col min="1" max="1" width="10.5703125" style="93" customWidth="1"/>
    <col min="2" max="2" width="7.42578125" style="93" customWidth="1"/>
    <col min="3" max="3" width="3.85546875" style="93" customWidth="1"/>
    <col min="4" max="4" width="5.85546875" style="93" customWidth="1"/>
    <col min="5" max="6" width="10.5703125" style="93" customWidth="1"/>
    <col min="7" max="7" width="12.7109375" style="93" customWidth="1"/>
    <col min="8" max="8" width="0.85546875" style="93" customWidth="1"/>
    <col min="9" max="9" width="7" style="93" customWidth="1"/>
    <col min="10" max="10" width="14.28515625" style="93" customWidth="1"/>
    <col min="11" max="11" width="4.7109375" style="93" customWidth="1"/>
    <col min="12" max="12" width="14.7109375" style="93" customWidth="1"/>
    <col min="13" max="13" width="10.140625" style="93" customWidth="1"/>
    <col min="14" max="14" width="4.85546875" style="93" customWidth="1"/>
    <col min="15" max="15" width="11.42578125" style="93"/>
    <col min="16" max="16" width="10.140625" style="135" bestFit="1" customWidth="1"/>
    <col min="17" max="17" width="19.5703125" style="135" bestFit="1" customWidth="1"/>
    <col min="18" max="18" width="24" style="135" bestFit="1" customWidth="1"/>
    <col min="19" max="19" width="11.140625" style="135" bestFit="1" customWidth="1"/>
    <col min="20" max="20" width="14.28515625" style="135" bestFit="1" customWidth="1"/>
    <col min="21" max="21" width="8.85546875" style="135" bestFit="1" customWidth="1"/>
    <col min="22" max="22" width="6.5703125" style="135" bestFit="1" customWidth="1"/>
    <col min="23" max="23" width="21.85546875" style="135" bestFit="1" customWidth="1"/>
    <col min="24" max="24" width="17.42578125" style="135" bestFit="1" customWidth="1"/>
    <col min="25" max="25" width="30.28515625" style="135" bestFit="1" customWidth="1"/>
    <col min="26" max="16384" width="11.42578125" style="93"/>
  </cols>
  <sheetData>
    <row r="1" spans="2:25" ht="51" customHeight="1" x14ac:dyDescent="0.2"/>
    <row r="2" spans="2:25" ht="13.35" customHeight="1" x14ac:dyDescent="0.2">
      <c r="B2" s="94" t="s">
        <v>64</v>
      </c>
      <c r="C2" s="95"/>
      <c r="D2" s="95"/>
      <c r="E2" s="95"/>
      <c r="F2" s="95"/>
      <c r="G2" s="95"/>
      <c r="I2" s="96" t="s">
        <v>65</v>
      </c>
      <c r="J2" s="95"/>
      <c r="K2" s="95"/>
      <c r="L2" s="95"/>
      <c r="M2" s="95"/>
      <c r="N2" s="95"/>
    </row>
    <row r="3" spans="2:25" ht="0.95" customHeight="1" x14ac:dyDescent="0.2">
      <c r="B3" s="95"/>
      <c r="C3" s="95"/>
      <c r="D3" s="95"/>
      <c r="E3" s="95"/>
      <c r="F3" s="95"/>
      <c r="G3" s="95"/>
    </row>
    <row r="4" spans="2:25" ht="7.9" customHeight="1" x14ac:dyDescent="0.2"/>
    <row r="5" spans="2:25" ht="5.0999999999999996" customHeight="1" x14ac:dyDescent="0.2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2:25" ht="13.35" customHeight="1" x14ac:dyDescent="0.2">
      <c r="B6" s="98" t="s">
        <v>66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2:25" ht="20.65" customHeight="1" x14ac:dyDescent="0.2"/>
    <row r="8" spans="2:25" ht="21.4" customHeight="1" x14ac:dyDescent="0.2">
      <c r="B8" s="99" t="s">
        <v>560</v>
      </c>
      <c r="C8" s="100"/>
      <c r="D8" s="100"/>
      <c r="E8" s="100"/>
      <c r="F8" s="99" t="s">
        <v>561</v>
      </c>
      <c r="G8" s="100"/>
      <c r="H8" s="100"/>
      <c r="I8" s="100"/>
      <c r="J8" s="101" t="s">
        <v>69</v>
      </c>
      <c r="K8" s="101" t="s">
        <v>70</v>
      </c>
      <c r="L8" s="102" t="s">
        <v>71</v>
      </c>
      <c r="M8" s="100"/>
      <c r="N8" s="103" t="s">
        <v>72</v>
      </c>
    </row>
    <row r="9" spans="2:25" ht="3.4" customHeight="1" x14ac:dyDescent="0.2"/>
    <row r="10" spans="2:25" ht="16.350000000000001" customHeight="1" x14ac:dyDescent="0.2">
      <c r="B10" s="104" t="s">
        <v>73</v>
      </c>
      <c r="C10" s="105" t="s">
        <v>74</v>
      </c>
      <c r="D10" s="106"/>
      <c r="E10" s="107" t="s">
        <v>75</v>
      </c>
      <c r="F10" s="107" t="s">
        <v>76</v>
      </c>
      <c r="G10" s="108"/>
      <c r="H10" s="108"/>
      <c r="I10" s="108"/>
      <c r="J10" s="109" t="s">
        <v>77</v>
      </c>
      <c r="K10" s="110" t="s">
        <v>78</v>
      </c>
      <c r="L10" s="106"/>
      <c r="M10" s="110" t="s">
        <v>84</v>
      </c>
      <c r="N10" s="111"/>
      <c r="P10" s="136" t="s">
        <v>85</v>
      </c>
      <c r="Q10" s="137" t="s">
        <v>86</v>
      </c>
      <c r="R10" s="137" t="s">
        <v>87</v>
      </c>
      <c r="S10" s="137" t="s">
        <v>88</v>
      </c>
      <c r="T10" s="137" t="s">
        <v>89</v>
      </c>
      <c r="U10" s="138" t="s">
        <v>1</v>
      </c>
      <c r="V10" s="137" t="s">
        <v>90</v>
      </c>
      <c r="W10" s="139" t="s">
        <v>91</v>
      </c>
      <c r="X10" s="136" t="s">
        <v>92</v>
      </c>
      <c r="Y10" s="136" t="s">
        <v>93</v>
      </c>
    </row>
    <row r="11" spans="2:25" ht="26.45" customHeight="1" x14ac:dyDescent="0.2">
      <c r="B11" s="122" t="s">
        <v>178</v>
      </c>
      <c r="C11" s="184" t="s">
        <v>164</v>
      </c>
      <c r="D11" s="122" t="s">
        <v>562</v>
      </c>
      <c r="E11" s="184" t="s">
        <v>563</v>
      </c>
      <c r="F11" s="185" t="s">
        <v>232</v>
      </c>
      <c r="G11" s="186"/>
      <c r="H11" s="186"/>
      <c r="I11" s="186"/>
      <c r="J11" s="187">
        <v>0</v>
      </c>
      <c r="K11" s="188">
        <v>10000</v>
      </c>
      <c r="L11" s="189"/>
      <c r="M11" s="112"/>
      <c r="N11" s="113"/>
    </row>
    <row r="12" spans="2:25" ht="26.45" customHeight="1" x14ac:dyDescent="0.2">
      <c r="B12" s="122" t="s">
        <v>403</v>
      </c>
      <c r="C12" s="184" t="s">
        <v>164</v>
      </c>
      <c r="D12" s="122" t="s">
        <v>564</v>
      </c>
      <c r="E12" s="184" t="s">
        <v>565</v>
      </c>
      <c r="F12" s="185" t="s">
        <v>566</v>
      </c>
      <c r="G12" s="186"/>
      <c r="H12" s="186"/>
      <c r="I12" s="186"/>
      <c r="J12" s="187">
        <v>0</v>
      </c>
      <c r="K12" s="188">
        <v>4800.6000000000004</v>
      </c>
      <c r="L12" s="189"/>
      <c r="M12" s="112"/>
      <c r="N12" s="113"/>
    </row>
    <row r="13" spans="2:25" ht="26.45" customHeight="1" x14ac:dyDescent="0.2">
      <c r="B13" s="122" t="s">
        <v>567</v>
      </c>
      <c r="C13" s="184" t="s">
        <v>164</v>
      </c>
      <c r="D13" s="122" t="s">
        <v>568</v>
      </c>
      <c r="E13" s="184" t="s">
        <v>569</v>
      </c>
      <c r="F13" s="185" t="s">
        <v>232</v>
      </c>
      <c r="G13" s="186"/>
      <c r="H13" s="186"/>
      <c r="I13" s="186"/>
      <c r="J13" s="187">
        <v>0</v>
      </c>
      <c r="K13" s="188">
        <v>5000</v>
      </c>
      <c r="L13" s="189"/>
      <c r="M13" s="112"/>
      <c r="N13" s="113"/>
    </row>
    <row r="14" spans="2:25" ht="26.45" customHeight="1" x14ac:dyDescent="0.2">
      <c r="B14" s="122" t="s">
        <v>191</v>
      </c>
      <c r="C14" s="184" t="s">
        <v>164</v>
      </c>
      <c r="D14" s="122" t="s">
        <v>570</v>
      </c>
      <c r="E14" s="184" t="s">
        <v>571</v>
      </c>
      <c r="F14" s="185" t="s">
        <v>359</v>
      </c>
      <c r="G14" s="186"/>
      <c r="H14" s="186"/>
      <c r="I14" s="186"/>
      <c r="J14" s="187">
        <v>0</v>
      </c>
      <c r="K14" s="188">
        <v>6060</v>
      </c>
      <c r="L14" s="189"/>
      <c r="M14" s="112"/>
      <c r="N14" s="113"/>
    </row>
    <row r="15" spans="2:25" ht="15" customHeight="1" x14ac:dyDescent="0.2">
      <c r="B15" s="122" t="s">
        <v>192</v>
      </c>
      <c r="C15" s="184" t="s">
        <v>164</v>
      </c>
      <c r="D15" s="122" t="s">
        <v>572</v>
      </c>
      <c r="E15" s="184" t="s">
        <v>193</v>
      </c>
      <c r="F15" s="185" t="s">
        <v>312</v>
      </c>
      <c r="G15" s="186"/>
      <c r="H15" s="186"/>
      <c r="I15" s="186"/>
      <c r="J15" s="192">
        <v>240.05</v>
      </c>
      <c r="K15" s="187">
        <v>0</v>
      </c>
      <c r="L15" s="193"/>
      <c r="M15" s="112"/>
      <c r="N15" s="113"/>
    </row>
    <row r="16" spans="2:25" ht="26.45" customHeight="1" x14ac:dyDescent="0.2">
      <c r="B16" s="122" t="s">
        <v>432</v>
      </c>
      <c r="C16" s="184" t="s">
        <v>164</v>
      </c>
      <c r="D16" s="122" t="s">
        <v>573</v>
      </c>
      <c r="E16" s="184" t="s">
        <v>574</v>
      </c>
      <c r="F16" s="185" t="s">
        <v>196</v>
      </c>
      <c r="G16" s="186"/>
      <c r="H16" s="186"/>
      <c r="I16" s="186"/>
      <c r="J16" s="187">
        <v>0</v>
      </c>
      <c r="K16" s="188">
        <v>7331.8</v>
      </c>
      <c r="L16" s="189"/>
      <c r="M16" s="112"/>
      <c r="N16" s="113"/>
    </row>
    <row r="17" spans="2:14" ht="26.45" customHeight="1" x14ac:dyDescent="0.2">
      <c r="B17" s="122" t="s">
        <v>432</v>
      </c>
      <c r="C17" s="184" t="s">
        <v>164</v>
      </c>
      <c r="D17" s="122" t="s">
        <v>575</v>
      </c>
      <c r="E17" s="184" t="s">
        <v>576</v>
      </c>
      <c r="F17" s="185" t="s">
        <v>521</v>
      </c>
      <c r="G17" s="186"/>
      <c r="H17" s="186"/>
      <c r="I17" s="186"/>
      <c r="J17" s="187">
        <v>0</v>
      </c>
      <c r="K17" s="188">
        <v>243</v>
      </c>
      <c r="L17" s="189"/>
      <c r="M17" s="112"/>
      <c r="N17" s="113"/>
    </row>
    <row r="18" spans="2:14" ht="16.350000000000001" customHeight="1" x14ac:dyDescent="0.2">
      <c r="B18" s="114" t="s">
        <v>79</v>
      </c>
      <c r="C18" s="115" t="s">
        <v>79</v>
      </c>
      <c r="D18" s="116"/>
      <c r="E18" s="117" t="s">
        <v>79</v>
      </c>
      <c r="F18" s="118" t="s">
        <v>80</v>
      </c>
      <c r="G18" s="119"/>
      <c r="H18" s="119"/>
      <c r="I18" s="119"/>
      <c r="J18" s="190">
        <v>240.05</v>
      </c>
      <c r="K18" s="191">
        <v>33435.4</v>
      </c>
      <c r="L18" s="130"/>
      <c r="M18" s="120"/>
      <c r="N18" s="121"/>
    </row>
    <row r="19" spans="2:14" ht="409.5" customHeight="1" x14ac:dyDescent="0.2">
      <c r="J19" s="131"/>
      <c r="K19" s="131"/>
      <c r="L19" s="131"/>
    </row>
    <row r="20" spans="2:14" ht="15" x14ac:dyDescent="0.25">
      <c r="J20" s="132" t="s">
        <v>81</v>
      </c>
      <c r="K20" s="132"/>
      <c r="L20" s="132">
        <v>33195.35</v>
      </c>
      <c r="M20" s="125"/>
    </row>
    <row r="21" spans="2:14" ht="15" x14ac:dyDescent="0.25">
      <c r="J21" s="132"/>
      <c r="K21" s="132"/>
      <c r="L21" s="132"/>
      <c r="M21" s="125"/>
    </row>
    <row r="22" spans="2:14" ht="15" x14ac:dyDescent="0.25">
      <c r="J22" s="133" t="s">
        <v>82</v>
      </c>
      <c r="K22" s="133"/>
      <c r="L22" s="133"/>
      <c r="M22" s="127"/>
    </row>
    <row r="23" spans="2:14" ht="15" x14ac:dyDescent="0.25">
      <c r="J23" s="132"/>
      <c r="K23" s="132"/>
      <c r="L23" s="132"/>
      <c r="M23" s="125"/>
    </row>
    <row r="24" spans="2:14" ht="15.75" thickBot="1" x14ac:dyDescent="0.3">
      <c r="J24" s="134" t="s">
        <v>83</v>
      </c>
      <c r="K24" s="134"/>
      <c r="L24" s="134">
        <f>L20-L22</f>
        <v>33195.35</v>
      </c>
      <c r="M24" s="126"/>
    </row>
    <row r="25" spans="2:14" ht="15" thickTop="1" x14ac:dyDescent="0.2"/>
  </sheetData>
  <mergeCells count="33">
    <mergeCell ref="C18:D18"/>
    <mergeCell ref="F18:I18"/>
    <mergeCell ref="K18:L18"/>
    <mergeCell ref="M18:N18"/>
    <mergeCell ref="F16:I16"/>
    <mergeCell ref="K16:L16"/>
    <mergeCell ref="M16:N16"/>
    <mergeCell ref="F17:I17"/>
    <mergeCell ref="K17:L17"/>
    <mergeCell ref="M17:N17"/>
    <mergeCell ref="F14:I14"/>
    <mergeCell ref="K14:L14"/>
    <mergeCell ref="M14:N14"/>
    <mergeCell ref="F15:I15"/>
    <mergeCell ref="M15:N15"/>
    <mergeCell ref="F12:I12"/>
    <mergeCell ref="K12:L12"/>
    <mergeCell ref="M12:N12"/>
    <mergeCell ref="F13:I13"/>
    <mergeCell ref="K13:L13"/>
    <mergeCell ref="M13:N13"/>
    <mergeCell ref="C10:D10"/>
    <mergeCell ref="K10:L10"/>
    <mergeCell ref="M10:N10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"/>
  <sheetViews>
    <sheetView zoomScaleNormal="100" workbookViewId="0">
      <selection activeCell="A1000" sqref="A1000"/>
    </sheetView>
  </sheetViews>
  <sheetFormatPr baseColWidth="10" defaultRowHeight="14.25" x14ac:dyDescent="0.2"/>
  <cols>
    <col min="1" max="1" width="10.5703125" style="93" customWidth="1"/>
    <col min="2" max="2" width="7.42578125" style="93" customWidth="1"/>
    <col min="3" max="3" width="3.85546875" style="93" customWidth="1"/>
    <col min="4" max="4" width="5.85546875" style="93" customWidth="1"/>
    <col min="5" max="6" width="10.5703125" style="93" customWidth="1"/>
    <col min="7" max="7" width="12.7109375" style="93" customWidth="1"/>
    <col min="8" max="8" width="0.85546875" style="93" customWidth="1"/>
    <col min="9" max="9" width="7" style="93" customWidth="1"/>
    <col min="10" max="10" width="14.28515625" style="93" customWidth="1"/>
    <col min="11" max="11" width="4.7109375" style="93" customWidth="1"/>
    <col min="12" max="12" width="14.7109375" style="93" customWidth="1"/>
    <col min="13" max="13" width="10.140625" style="93" customWidth="1"/>
    <col min="14" max="14" width="4.85546875" style="93" customWidth="1"/>
    <col min="15" max="15" width="11.42578125" style="93"/>
    <col min="16" max="16" width="10.140625" style="135" bestFit="1" customWidth="1"/>
    <col min="17" max="17" width="19.5703125" style="135" bestFit="1" customWidth="1"/>
    <col min="18" max="18" width="24" style="135" bestFit="1" customWidth="1"/>
    <col min="19" max="19" width="11.140625" style="135" bestFit="1" customWidth="1"/>
    <col min="20" max="20" width="14.28515625" style="135" bestFit="1" customWidth="1"/>
    <col min="21" max="21" width="8.85546875" style="135" bestFit="1" customWidth="1"/>
    <col min="22" max="22" width="6.5703125" style="135" bestFit="1" customWidth="1"/>
    <col min="23" max="23" width="21.85546875" style="135" bestFit="1" customWidth="1"/>
    <col min="24" max="24" width="17.42578125" style="135" bestFit="1" customWidth="1"/>
    <col min="25" max="25" width="30.28515625" style="135" bestFit="1" customWidth="1"/>
    <col min="26" max="16384" width="11.42578125" style="93"/>
  </cols>
  <sheetData>
    <row r="1" spans="2:25" ht="51" customHeight="1" x14ac:dyDescent="0.2"/>
    <row r="2" spans="2:25" ht="13.35" customHeight="1" x14ac:dyDescent="0.2">
      <c r="B2" s="94" t="s">
        <v>64</v>
      </c>
      <c r="C2" s="95"/>
      <c r="D2" s="95"/>
      <c r="E2" s="95"/>
      <c r="F2" s="95"/>
      <c r="G2" s="95"/>
      <c r="I2" s="96" t="s">
        <v>65</v>
      </c>
      <c r="J2" s="95"/>
      <c r="K2" s="95"/>
      <c r="L2" s="95"/>
      <c r="M2" s="95"/>
      <c r="N2" s="95"/>
    </row>
    <row r="3" spans="2:25" ht="0.95" customHeight="1" x14ac:dyDescent="0.2">
      <c r="B3" s="95"/>
      <c r="C3" s="95"/>
      <c r="D3" s="95"/>
      <c r="E3" s="95"/>
      <c r="F3" s="95"/>
      <c r="G3" s="95"/>
    </row>
    <row r="4" spans="2:25" ht="7.9" customHeight="1" x14ac:dyDescent="0.2"/>
    <row r="5" spans="2:25" ht="5.0999999999999996" customHeight="1" x14ac:dyDescent="0.2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2:25" ht="13.35" customHeight="1" x14ac:dyDescent="0.2">
      <c r="B6" s="98" t="s">
        <v>66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2:25" ht="20.65" customHeight="1" x14ac:dyDescent="0.2"/>
    <row r="8" spans="2:25" ht="21.4" customHeight="1" x14ac:dyDescent="0.2">
      <c r="B8" s="99" t="s">
        <v>558</v>
      </c>
      <c r="C8" s="100"/>
      <c r="D8" s="100"/>
      <c r="E8" s="100"/>
      <c r="F8" s="99" t="s">
        <v>559</v>
      </c>
      <c r="G8" s="100"/>
      <c r="H8" s="100"/>
      <c r="I8" s="100"/>
      <c r="J8" s="101" t="s">
        <v>69</v>
      </c>
      <c r="K8" s="101" t="s">
        <v>70</v>
      </c>
      <c r="L8" s="102" t="s">
        <v>71</v>
      </c>
      <c r="M8" s="100"/>
      <c r="N8" s="103" t="s">
        <v>72</v>
      </c>
    </row>
    <row r="9" spans="2:25" ht="3.4" customHeight="1" x14ac:dyDescent="0.2"/>
    <row r="10" spans="2:25" ht="16.350000000000001" customHeight="1" x14ac:dyDescent="0.2">
      <c r="B10" s="104" t="s">
        <v>73</v>
      </c>
      <c r="C10" s="105" t="s">
        <v>74</v>
      </c>
      <c r="D10" s="106"/>
      <c r="E10" s="107" t="s">
        <v>75</v>
      </c>
      <c r="F10" s="107" t="s">
        <v>76</v>
      </c>
      <c r="G10" s="108"/>
      <c r="H10" s="108"/>
      <c r="I10" s="108"/>
      <c r="J10" s="123" t="s">
        <v>77</v>
      </c>
      <c r="K10" s="124" t="s">
        <v>78</v>
      </c>
      <c r="L10" s="106"/>
      <c r="M10" s="110" t="s">
        <v>84</v>
      </c>
      <c r="N10" s="111"/>
      <c r="P10" s="136" t="s">
        <v>85</v>
      </c>
      <c r="Q10" s="137" t="s">
        <v>86</v>
      </c>
      <c r="R10" s="137" t="s">
        <v>87</v>
      </c>
      <c r="S10" s="137" t="s">
        <v>88</v>
      </c>
      <c r="T10" s="137" t="s">
        <v>89</v>
      </c>
      <c r="U10" s="138" t="s">
        <v>1</v>
      </c>
      <c r="V10" s="137" t="s">
        <v>90</v>
      </c>
      <c r="W10" s="139" t="s">
        <v>91</v>
      </c>
      <c r="X10" s="136" t="s">
        <v>92</v>
      </c>
      <c r="Y10" s="136" t="s">
        <v>93</v>
      </c>
    </row>
    <row r="11" spans="2:25" ht="16.350000000000001" customHeight="1" x14ac:dyDescent="0.2">
      <c r="B11" s="114" t="s">
        <v>79</v>
      </c>
      <c r="C11" s="115" t="s">
        <v>79</v>
      </c>
      <c r="D11" s="116"/>
      <c r="E11" s="117" t="s">
        <v>79</v>
      </c>
      <c r="F11" s="118" t="s">
        <v>80</v>
      </c>
      <c r="G11" s="119"/>
      <c r="H11" s="119"/>
      <c r="I11" s="119"/>
      <c r="J11" s="128">
        <v>0</v>
      </c>
      <c r="K11" s="129">
        <v>0</v>
      </c>
      <c r="L11" s="130"/>
      <c r="M11" s="120"/>
      <c r="N11" s="121"/>
    </row>
    <row r="12" spans="2:25" ht="409.5" customHeight="1" x14ac:dyDescent="0.2">
      <c r="J12" s="131"/>
      <c r="K12" s="131"/>
      <c r="L12" s="131"/>
    </row>
    <row r="13" spans="2:25" ht="15" x14ac:dyDescent="0.25">
      <c r="J13" s="132" t="s">
        <v>81</v>
      </c>
      <c r="K13" s="132"/>
      <c r="L13" s="132">
        <v>0</v>
      </c>
      <c r="M13" s="125"/>
    </row>
    <row r="14" spans="2:25" ht="15" x14ac:dyDescent="0.25">
      <c r="J14" s="132"/>
      <c r="K14" s="132"/>
      <c r="L14" s="132"/>
      <c r="M14" s="125"/>
    </row>
    <row r="15" spans="2:25" ht="15" x14ac:dyDescent="0.25">
      <c r="J15" s="133" t="s">
        <v>82</v>
      </c>
      <c r="K15" s="133"/>
      <c r="L15" s="133"/>
      <c r="M15" s="127"/>
    </row>
    <row r="16" spans="2:25" ht="15" x14ac:dyDescent="0.25">
      <c r="J16" s="132"/>
      <c r="K16" s="132"/>
      <c r="L16" s="132"/>
      <c r="M16" s="125"/>
    </row>
    <row r="17" spans="10:13" ht="15.75" thickBot="1" x14ac:dyDescent="0.3">
      <c r="J17" s="134" t="s">
        <v>83</v>
      </c>
      <c r="K17" s="134"/>
      <c r="L17" s="134">
        <f>L13-L15</f>
        <v>0</v>
      </c>
      <c r="M17" s="126"/>
    </row>
    <row r="18" spans="10:13" ht="15" thickTop="1" x14ac:dyDescent="0.2"/>
  </sheetData>
  <mergeCells count="13">
    <mergeCell ref="C11:D11"/>
    <mergeCell ref="F11:I11"/>
    <mergeCell ref="K11:L11"/>
    <mergeCell ref="M11:N11"/>
    <mergeCell ref="C10:D10"/>
    <mergeCell ref="K10:L10"/>
    <mergeCell ref="M10:N10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"/>
  <sheetViews>
    <sheetView zoomScaleNormal="100" workbookViewId="0">
      <selection activeCell="A1000" sqref="A1000"/>
    </sheetView>
  </sheetViews>
  <sheetFormatPr baseColWidth="10" defaultRowHeight="14.25" x14ac:dyDescent="0.2"/>
  <cols>
    <col min="1" max="1" width="10.5703125" style="93" customWidth="1"/>
    <col min="2" max="2" width="7.42578125" style="93" customWidth="1"/>
    <col min="3" max="3" width="3.85546875" style="93" customWidth="1"/>
    <col min="4" max="4" width="5.85546875" style="93" customWidth="1"/>
    <col min="5" max="6" width="10.5703125" style="93" customWidth="1"/>
    <col min="7" max="7" width="12.7109375" style="93" customWidth="1"/>
    <col min="8" max="8" width="0.85546875" style="93" customWidth="1"/>
    <col min="9" max="9" width="7" style="93" customWidth="1"/>
    <col min="10" max="10" width="14.28515625" style="93" customWidth="1"/>
    <col min="11" max="11" width="4.7109375" style="93" customWidth="1"/>
    <col min="12" max="12" width="14.7109375" style="93" customWidth="1"/>
    <col min="13" max="13" width="10.140625" style="93" customWidth="1"/>
    <col min="14" max="14" width="4.85546875" style="93" customWidth="1"/>
    <col min="15" max="15" width="11.42578125" style="93"/>
    <col min="16" max="16" width="10.140625" style="135" bestFit="1" customWidth="1"/>
    <col min="17" max="17" width="19.5703125" style="135" bestFit="1" customWidth="1"/>
    <col min="18" max="18" width="24" style="135" bestFit="1" customWidth="1"/>
    <col min="19" max="19" width="11.140625" style="135" bestFit="1" customWidth="1"/>
    <col min="20" max="20" width="14.28515625" style="135" bestFit="1" customWidth="1"/>
    <col min="21" max="21" width="8.85546875" style="135" bestFit="1" customWidth="1"/>
    <col min="22" max="22" width="6.5703125" style="135" bestFit="1" customWidth="1"/>
    <col min="23" max="23" width="21.85546875" style="135" bestFit="1" customWidth="1"/>
    <col min="24" max="24" width="17.42578125" style="135" bestFit="1" customWidth="1"/>
    <col min="25" max="25" width="30.28515625" style="135" bestFit="1" customWidth="1"/>
    <col min="26" max="16384" width="11.42578125" style="93"/>
  </cols>
  <sheetData>
    <row r="1" spans="2:25" ht="51" customHeight="1" x14ac:dyDescent="0.2"/>
    <row r="2" spans="2:25" ht="13.35" customHeight="1" x14ac:dyDescent="0.2">
      <c r="B2" s="94" t="s">
        <v>64</v>
      </c>
      <c r="C2" s="95"/>
      <c r="D2" s="95"/>
      <c r="E2" s="95"/>
      <c r="F2" s="95"/>
      <c r="G2" s="95"/>
      <c r="I2" s="96" t="s">
        <v>65</v>
      </c>
      <c r="J2" s="95"/>
      <c r="K2" s="95"/>
      <c r="L2" s="95"/>
      <c r="M2" s="95"/>
      <c r="N2" s="95"/>
    </row>
    <row r="3" spans="2:25" ht="0.95" customHeight="1" x14ac:dyDescent="0.2">
      <c r="B3" s="95"/>
      <c r="C3" s="95"/>
      <c r="D3" s="95"/>
      <c r="E3" s="95"/>
      <c r="F3" s="95"/>
      <c r="G3" s="95"/>
    </row>
    <row r="4" spans="2:25" ht="7.9" customHeight="1" x14ac:dyDescent="0.2"/>
    <row r="5" spans="2:25" ht="5.0999999999999996" customHeight="1" x14ac:dyDescent="0.2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2:25" ht="13.35" customHeight="1" x14ac:dyDescent="0.2">
      <c r="B6" s="98" t="s">
        <v>66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2:25" ht="20.65" customHeight="1" x14ac:dyDescent="0.2"/>
    <row r="8" spans="2:25" ht="21.4" customHeight="1" x14ac:dyDescent="0.2">
      <c r="B8" s="99" t="s">
        <v>556</v>
      </c>
      <c r="C8" s="100"/>
      <c r="D8" s="100"/>
      <c r="E8" s="100"/>
      <c r="F8" s="99" t="s">
        <v>557</v>
      </c>
      <c r="G8" s="100"/>
      <c r="H8" s="100"/>
      <c r="I8" s="100"/>
      <c r="J8" s="101" t="s">
        <v>69</v>
      </c>
      <c r="K8" s="101" t="s">
        <v>70</v>
      </c>
      <c r="L8" s="102" t="s">
        <v>71</v>
      </c>
      <c r="M8" s="100"/>
      <c r="N8" s="103" t="s">
        <v>72</v>
      </c>
    </row>
    <row r="9" spans="2:25" ht="3.4" customHeight="1" x14ac:dyDescent="0.2"/>
    <row r="10" spans="2:25" ht="16.350000000000001" customHeight="1" x14ac:dyDescent="0.2">
      <c r="B10" s="104" t="s">
        <v>73</v>
      </c>
      <c r="C10" s="105" t="s">
        <v>74</v>
      </c>
      <c r="D10" s="106"/>
      <c r="E10" s="107" t="s">
        <v>75</v>
      </c>
      <c r="F10" s="107" t="s">
        <v>76</v>
      </c>
      <c r="G10" s="108"/>
      <c r="H10" s="108"/>
      <c r="I10" s="108"/>
      <c r="J10" s="123" t="s">
        <v>77</v>
      </c>
      <c r="K10" s="124" t="s">
        <v>78</v>
      </c>
      <c r="L10" s="106"/>
      <c r="M10" s="110" t="s">
        <v>84</v>
      </c>
      <c r="N10" s="111"/>
      <c r="P10" s="136" t="s">
        <v>85</v>
      </c>
      <c r="Q10" s="137" t="s">
        <v>86</v>
      </c>
      <c r="R10" s="137" t="s">
        <v>87</v>
      </c>
      <c r="S10" s="137" t="s">
        <v>88</v>
      </c>
      <c r="T10" s="137" t="s">
        <v>89</v>
      </c>
      <c r="U10" s="138" t="s">
        <v>1</v>
      </c>
      <c r="V10" s="137" t="s">
        <v>90</v>
      </c>
      <c r="W10" s="139" t="s">
        <v>91</v>
      </c>
      <c r="X10" s="136" t="s">
        <v>92</v>
      </c>
      <c r="Y10" s="136" t="s">
        <v>93</v>
      </c>
    </row>
    <row r="11" spans="2:25" ht="16.350000000000001" customHeight="1" x14ac:dyDescent="0.2">
      <c r="B11" s="114" t="s">
        <v>79</v>
      </c>
      <c r="C11" s="115" t="s">
        <v>79</v>
      </c>
      <c r="D11" s="116"/>
      <c r="E11" s="117" t="s">
        <v>79</v>
      </c>
      <c r="F11" s="118" t="s">
        <v>80</v>
      </c>
      <c r="G11" s="119"/>
      <c r="H11" s="119"/>
      <c r="I11" s="119"/>
      <c r="J11" s="128">
        <v>0</v>
      </c>
      <c r="K11" s="129">
        <v>0</v>
      </c>
      <c r="L11" s="130"/>
      <c r="M11" s="120"/>
      <c r="N11" s="121"/>
    </row>
    <row r="12" spans="2:25" ht="409.5" customHeight="1" x14ac:dyDescent="0.2">
      <c r="J12" s="131"/>
      <c r="K12" s="131"/>
      <c r="L12" s="131"/>
    </row>
    <row r="13" spans="2:25" ht="15" x14ac:dyDescent="0.25">
      <c r="J13" s="132" t="s">
        <v>81</v>
      </c>
      <c r="K13" s="132"/>
      <c r="L13" s="132">
        <v>0</v>
      </c>
      <c r="M13" s="125"/>
    </row>
    <row r="14" spans="2:25" ht="15" x14ac:dyDescent="0.25">
      <c r="J14" s="132"/>
      <c r="K14" s="132"/>
      <c r="L14" s="132"/>
      <c r="M14" s="125"/>
    </row>
    <row r="15" spans="2:25" ht="15" x14ac:dyDescent="0.25">
      <c r="J15" s="133" t="s">
        <v>82</v>
      </c>
      <c r="K15" s="133"/>
      <c r="L15" s="133"/>
      <c r="M15" s="127"/>
    </row>
    <row r="16" spans="2:25" ht="15" x14ac:dyDescent="0.25">
      <c r="J16" s="132"/>
      <c r="K16" s="132"/>
      <c r="L16" s="132"/>
      <c r="M16" s="125"/>
    </row>
    <row r="17" spans="10:13" ht="15.75" thickBot="1" x14ac:dyDescent="0.3">
      <c r="J17" s="134" t="s">
        <v>83</v>
      </c>
      <c r="K17" s="134"/>
      <c r="L17" s="134">
        <f>L13-L15</f>
        <v>0</v>
      </c>
      <c r="M17" s="126"/>
    </row>
    <row r="18" spans="10:13" ht="15" thickTop="1" x14ac:dyDescent="0.2"/>
  </sheetData>
  <mergeCells count="13">
    <mergeCell ref="C11:D11"/>
    <mergeCell ref="F11:I11"/>
    <mergeCell ref="K11:L11"/>
    <mergeCell ref="M11:N11"/>
    <mergeCell ref="C10:D10"/>
    <mergeCell ref="K10:L10"/>
    <mergeCell ref="M10:N10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4"/>
  <sheetViews>
    <sheetView topLeftCell="A13" zoomScaleNormal="100" workbookViewId="0">
      <selection activeCell="A1000" sqref="A1000"/>
    </sheetView>
  </sheetViews>
  <sheetFormatPr baseColWidth="10" defaultRowHeight="14.25" x14ac:dyDescent="0.2"/>
  <cols>
    <col min="1" max="1" width="10.5703125" style="93" customWidth="1"/>
    <col min="2" max="2" width="7.42578125" style="93" customWidth="1"/>
    <col min="3" max="3" width="3.85546875" style="93" customWidth="1"/>
    <col min="4" max="4" width="5.85546875" style="93" customWidth="1"/>
    <col min="5" max="6" width="10.5703125" style="93" customWidth="1"/>
    <col min="7" max="7" width="12.7109375" style="93" customWidth="1"/>
    <col min="8" max="8" width="0.85546875" style="93" customWidth="1"/>
    <col min="9" max="9" width="7" style="93" customWidth="1"/>
    <col min="10" max="10" width="14.28515625" style="93" customWidth="1"/>
    <col min="11" max="11" width="4.7109375" style="93" customWidth="1"/>
    <col min="12" max="12" width="14.7109375" style="93" customWidth="1"/>
    <col min="13" max="13" width="10.140625" style="93" customWidth="1"/>
    <col min="14" max="14" width="4.85546875" style="93" customWidth="1"/>
    <col min="15" max="15" width="11.42578125" style="93"/>
    <col min="16" max="16" width="10.140625" style="135" bestFit="1" customWidth="1"/>
    <col min="17" max="17" width="19.5703125" style="135" bestFit="1" customWidth="1"/>
    <col min="18" max="18" width="24" style="135" bestFit="1" customWidth="1"/>
    <col min="19" max="19" width="11.140625" style="135" bestFit="1" customWidth="1"/>
    <col min="20" max="20" width="14.28515625" style="135" bestFit="1" customWidth="1"/>
    <col min="21" max="21" width="8.85546875" style="135" bestFit="1" customWidth="1"/>
    <col min="22" max="22" width="6.5703125" style="135" bestFit="1" customWidth="1"/>
    <col min="23" max="23" width="21.85546875" style="135" bestFit="1" customWidth="1"/>
    <col min="24" max="24" width="17.42578125" style="135" bestFit="1" customWidth="1"/>
    <col min="25" max="25" width="30.28515625" style="135" bestFit="1" customWidth="1"/>
    <col min="26" max="16384" width="11.42578125" style="93"/>
  </cols>
  <sheetData>
    <row r="1" spans="2:25" ht="51" customHeight="1" x14ac:dyDescent="0.2"/>
    <row r="2" spans="2:25" ht="13.35" customHeight="1" x14ac:dyDescent="0.2">
      <c r="B2" s="94" t="s">
        <v>64</v>
      </c>
      <c r="C2" s="95"/>
      <c r="D2" s="95"/>
      <c r="E2" s="95"/>
      <c r="F2" s="95"/>
      <c r="G2" s="95"/>
      <c r="I2" s="96" t="s">
        <v>65</v>
      </c>
      <c r="J2" s="95"/>
      <c r="K2" s="95"/>
      <c r="L2" s="95"/>
      <c r="M2" s="95"/>
      <c r="N2" s="95"/>
    </row>
    <row r="3" spans="2:25" ht="0.95" customHeight="1" x14ac:dyDescent="0.2">
      <c r="B3" s="95"/>
      <c r="C3" s="95"/>
      <c r="D3" s="95"/>
      <c r="E3" s="95"/>
      <c r="F3" s="95"/>
      <c r="G3" s="95"/>
    </row>
    <row r="4" spans="2:25" ht="7.9" customHeight="1" x14ac:dyDescent="0.2"/>
    <row r="5" spans="2:25" ht="5.0999999999999996" customHeight="1" x14ac:dyDescent="0.2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2:25" ht="13.35" customHeight="1" x14ac:dyDescent="0.2">
      <c r="B6" s="98" t="s">
        <v>66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2:25" ht="20.65" customHeight="1" x14ac:dyDescent="0.2"/>
    <row r="8" spans="2:25" ht="21.4" customHeight="1" x14ac:dyDescent="0.2">
      <c r="B8" s="99" t="s">
        <v>541</v>
      </c>
      <c r="C8" s="100"/>
      <c r="D8" s="100"/>
      <c r="E8" s="100"/>
      <c r="F8" s="99" t="s">
        <v>542</v>
      </c>
      <c r="G8" s="100"/>
      <c r="H8" s="100"/>
      <c r="I8" s="100"/>
      <c r="J8" s="101" t="s">
        <v>69</v>
      </c>
      <c r="K8" s="101" t="s">
        <v>70</v>
      </c>
      <c r="L8" s="102" t="s">
        <v>71</v>
      </c>
      <c r="M8" s="100"/>
      <c r="N8" s="103" t="s">
        <v>72</v>
      </c>
    </row>
    <row r="9" spans="2:25" ht="3.4" customHeight="1" x14ac:dyDescent="0.2"/>
    <row r="10" spans="2:25" ht="16.350000000000001" customHeight="1" x14ac:dyDescent="0.2">
      <c r="B10" s="104" t="s">
        <v>73</v>
      </c>
      <c r="C10" s="105" t="s">
        <v>74</v>
      </c>
      <c r="D10" s="106"/>
      <c r="E10" s="107" t="s">
        <v>75</v>
      </c>
      <c r="F10" s="107" t="s">
        <v>76</v>
      </c>
      <c r="G10" s="108"/>
      <c r="H10" s="108"/>
      <c r="I10" s="108"/>
      <c r="J10" s="109" t="s">
        <v>77</v>
      </c>
      <c r="K10" s="110" t="s">
        <v>78</v>
      </c>
      <c r="L10" s="106"/>
      <c r="M10" s="110" t="s">
        <v>84</v>
      </c>
      <c r="N10" s="111"/>
      <c r="P10" s="136" t="s">
        <v>85</v>
      </c>
      <c r="Q10" s="137" t="s">
        <v>86</v>
      </c>
      <c r="R10" s="137" t="s">
        <v>87</v>
      </c>
      <c r="S10" s="137" t="s">
        <v>88</v>
      </c>
      <c r="T10" s="137" t="s">
        <v>89</v>
      </c>
      <c r="U10" s="138" t="s">
        <v>1</v>
      </c>
      <c r="V10" s="137" t="s">
        <v>90</v>
      </c>
      <c r="W10" s="139" t="s">
        <v>91</v>
      </c>
      <c r="X10" s="136" t="s">
        <v>92</v>
      </c>
      <c r="Y10" s="136" t="s">
        <v>93</v>
      </c>
    </row>
    <row r="11" spans="2:25" ht="26.45" customHeight="1" x14ac:dyDescent="0.2">
      <c r="B11" s="122" t="s">
        <v>336</v>
      </c>
      <c r="C11" s="184" t="s">
        <v>164</v>
      </c>
      <c r="D11" s="122" t="s">
        <v>543</v>
      </c>
      <c r="E11" s="184" t="s">
        <v>544</v>
      </c>
      <c r="F11" s="185" t="s">
        <v>187</v>
      </c>
      <c r="G11" s="186"/>
      <c r="H11" s="186"/>
      <c r="I11" s="186"/>
      <c r="J11" s="187">
        <v>0</v>
      </c>
      <c r="K11" s="188">
        <v>8316</v>
      </c>
      <c r="L11" s="189"/>
      <c r="M11" s="112"/>
      <c r="N11" s="113"/>
      <c r="P11" s="140">
        <v>41339</v>
      </c>
      <c r="Q11" s="164" t="s">
        <v>29</v>
      </c>
      <c r="R11" s="140" t="s">
        <v>104</v>
      </c>
      <c r="S11" s="162">
        <v>203000</v>
      </c>
      <c r="T11" s="140" t="s">
        <v>24</v>
      </c>
      <c r="U11" s="160">
        <v>6000</v>
      </c>
      <c r="V11" s="141">
        <v>2050</v>
      </c>
      <c r="W11" s="163" t="s">
        <v>105</v>
      </c>
      <c r="X11" s="140">
        <v>41344</v>
      </c>
      <c r="Y11" s="165">
        <v>41411</v>
      </c>
    </row>
    <row r="12" spans="2:25" ht="26.45" customHeight="1" x14ac:dyDescent="0.2">
      <c r="B12" s="122" t="s">
        <v>545</v>
      </c>
      <c r="C12" s="184" t="s">
        <v>164</v>
      </c>
      <c r="D12" s="122" t="s">
        <v>546</v>
      </c>
      <c r="E12" s="184" t="s">
        <v>547</v>
      </c>
      <c r="F12" s="185" t="s">
        <v>239</v>
      </c>
      <c r="G12" s="186"/>
      <c r="H12" s="186"/>
      <c r="I12" s="186"/>
      <c r="J12" s="187">
        <v>0</v>
      </c>
      <c r="K12" s="188">
        <v>31407.25</v>
      </c>
      <c r="L12" s="189"/>
      <c r="M12" s="112"/>
      <c r="N12" s="113"/>
      <c r="P12" s="140">
        <v>41701</v>
      </c>
      <c r="Q12" s="164" t="s">
        <v>29</v>
      </c>
      <c r="R12" s="141" t="s">
        <v>116</v>
      </c>
      <c r="S12" s="162">
        <v>26000</v>
      </c>
      <c r="T12" s="141" t="s">
        <v>24</v>
      </c>
      <c r="U12" s="160">
        <v>500</v>
      </c>
      <c r="V12" s="141">
        <v>2107</v>
      </c>
      <c r="W12" s="163" t="s">
        <v>97</v>
      </c>
      <c r="X12" s="140">
        <v>41718</v>
      </c>
      <c r="Y12" s="165">
        <v>41781</v>
      </c>
    </row>
    <row r="13" spans="2:25" ht="26.45" customHeight="1" x14ac:dyDescent="0.2">
      <c r="B13" s="122" t="s">
        <v>545</v>
      </c>
      <c r="C13" s="184" t="s">
        <v>164</v>
      </c>
      <c r="D13" s="122" t="s">
        <v>548</v>
      </c>
      <c r="E13" s="184" t="s">
        <v>549</v>
      </c>
      <c r="F13" s="185" t="s">
        <v>232</v>
      </c>
      <c r="G13" s="186"/>
      <c r="H13" s="186"/>
      <c r="I13" s="186"/>
      <c r="J13" s="187">
        <v>0</v>
      </c>
      <c r="K13" s="188">
        <v>22798.25</v>
      </c>
      <c r="L13" s="189"/>
      <c r="M13" s="112"/>
      <c r="N13" s="113"/>
      <c r="P13" s="140">
        <v>41701</v>
      </c>
      <c r="Q13" s="164" t="s">
        <v>29</v>
      </c>
      <c r="R13" s="141" t="s">
        <v>132</v>
      </c>
      <c r="S13" s="162">
        <v>27000</v>
      </c>
      <c r="T13" s="141" t="s">
        <v>24</v>
      </c>
      <c r="U13" s="160">
        <v>500</v>
      </c>
      <c r="V13" s="141">
        <v>2108</v>
      </c>
      <c r="W13" s="163" t="s">
        <v>97</v>
      </c>
      <c r="X13" s="140">
        <v>41718</v>
      </c>
      <c r="Y13" s="165">
        <v>41781</v>
      </c>
    </row>
    <row r="14" spans="2:25" ht="26.45" customHeight="1" x14ac:dyDescent="0.2">
      <c r="B14" s="122" t="s">
        <v>406</v>
      </c>
      <c r="C14" s="184" t="s">
        <v>164</v>
      </c>
      <c r="D14" s="122" t="s">
        <v>550</v>
      </c>
      <c r="E14" s="184" t="s">
        <v>551</v>
      </c>
      <c r="F14" s="185" t="s">
        <v>196</v>
      </c>
      <c r="G14" s="186"/>
      <c r="H14" s="186"/>
      <c r="I14" s="186"/>
      <c r="J14" s="187">
        <v>0</v>
      </c>
      <c r="K14" s="188">
        <v>48228.7</v>
      </c>
      <c r="L14" s="189"/>
      <c r="M14" s="112"/>
      <c r="N14" s="113"/>
      <c r="P14" s="140">
        <v>41491</v>
      </c>
      <c r="Q14" s="141" t="s">
        <v>29</v>
      </c>
      <c r="R14" s="141" t="s">
        <v>123</v>
      </c>
      <c r="S14" s="142">
        <v>420000</v>
      </c>
      <c r="T14" s="141" t="s">
        <v>24</v>
      </c>
      <c r="U14" s="142">
        <v>13000</v>
      </c>
      <c r="V14" s="141">
        <v>2118</v>
      </c>
      <c r="W14" s="143" t="s">
        <v>122</v>
      </c>
      <c r="X14" s="140">
        <v>41737</v>
      </c>
      <c r="Y14" s="140">
        <v>41781</v>
      </c>
    </row>
    <row r="15" spans="2:25" ht="26.45" customHeight="1" x14ac:dyDescent="0.2">
      <c r="B15" s="122" t="s">
        <v>514</v>
      </c>
      <c r="C15" s="184" t="s">
        <v>164</v>
      </c>
      <c r="D15" s="122" t="s">
        <v>552</v>
      </c>
      <c r="E15" s="184" t="s">
        <v>553</v>
      </c>
      <c r="F15" s="185" t="s">
        <v>239</v>
      </c>
      <c r="G15" s="186"/>
      <c r="H15" s="186"/>
      <c r="I15" s="186"/>
      <c r="J15" s="187">
        <v>0</v>
      </c>
      <c r="K15" s="188">
        <v>2396.85</v>
      </c>
      <c r="L15" s="189"/>
      <c r="M15" s="112"/>
      <c r="N15" s="113"/>
    </row>
    <row r="16" spans="2:25" ht="26.45" customHeight="1" x14ac:dyDescent="0.2">
      <c r="B16" s="122" t="s">
        <v>514</v>
      </c>
      <c r="C16" s="184" t="s">
        <v>164</v>
      </c>
      <c r="D16" s="122" t="s">
        <v>554</v>
      </c>
      <c r="E16" s="184" t="s">
        <v>555</v>
      </c>
      <c r="F16" s="185" t="s">
        <v>452</v>
      </c>
      <c r="G16" s="186"/>
      <c r="H16" s="186"/>
      <c r="I16" s="186"/>
      <c r="J16" s="187">
        <v>0</v>
      </c>
      <c r="K16" s="188">
        <v>20956.3</v>
      </c>
      <c r="L16" s="189"/>
      <c r="M16" s="112"/>
      <c r="N16" s="113"/>
    </row>
    <row r="17" spans="2:14" ht="16.350000000000001" customHeight="1" x14ac:dyDescent="0.2">
      <c r="B17" s="114" t="s">
        <v>79</v>
      </c>
      <c r="C17" s="115" t="s">
        <v>79</v>
      </c>
      <c r="D17" s="116"/>
      <c r="E17" s="117" t="s">
        <v>79</v>
      </c>
      <c r="F17" s="118" t="s">
        <v>80</v>
      </c>
      <c r="G17" s="119"/>
      <c r="H17" s="119"/>
      <c r="I17" s="119"/>
      <c r="J17" s="190">
        <v>0</v>
      </c>
      <c r="K17" s="191">
        <v>134103.35</v>
      </c>
      <c r="L17" s="130"/>
      <c r="M17" s="120"/>
      <c r="N17" s="121"/>
    </row>
    <row r="18" spans="2:14" ht="409.5" customHeight="1" x14ac:dyDescent="0.2">
      <c r="J18" s="131"/>
      <c r="K18" s="131"/>
      <c r="L18" s="131"/>
    </row>
    <row r="19" spans="2:14" ht="15" x14ac:dyDescent="0.25">
      <c r="J19" s="132" t="s">
        <v>81</v>
      </c>
      <c r="K19" s="132"/>
      <c r="L19" s="132">
        <v>134103.35</v>
      </c>
      <c r="M19" s="125"/>
    </row>
    <row r="20" spans="2:14" ht="15" x14ac:dyDescent="0.25">
      <c r="J20" s="132"/>
      <c r="K20" s="132"/>
      <c r="L20" s="132"/>
      <c r="M20" s="125"/>
    </row>
    <row r="21" spans="2:14" ht="15" x14ac:dyDescent="0.25">
      <c r="J21" s="133" t="s">
        <v>82</v>
      </c>
      <c r="K21" s="133"/>
      <c r="L21" s="133"/>
      <c r="M21" s="127"/>
    </row>
    <row r="22" spans="2:14" ht="15" x14ac:dyDescent="0.25">
      <c r="J22" s="132"/>
      <c r="K22" s="132"/>
      <c r="L22" s="132"/>
      <c r="M22" s="125"/>
    </row>
    <row r="23" spans="2:14" ht="15.75" thickBot="1" x14ac:dyDescent="0.3">
      <c r="J23" s="134" t="s">
        <v>83</v>
      </c>
      <c r="K23" s="134"/>
      <c r="L23" s="134">
        <f>L19-L21</f>
        <v>134103.35</v>
      </c>
      <c r="M23" s="126"/>
    </row>
    <row r="24" spans="2:14" ht="15" thickTop="1" x14ac:dyDescent="0.2"/>
  </sheetData>
  <mergeCells count="31">
    <mergeCell ref="C17:D17"/>
    <mergeCell ref="F17:I17"/>
    <mergeCell ref="K17:L17"/>
    <mergeCell ref="M17:N17"/>
    <mergeCell ref="F16:I16"/>
    <mergeCell ref="K16:L16"/>
    <mergeCell ref="M16:N16"/>
    <mergeCell ref="F14:I14"/>
    <mergeCell ref="K14:L14"/>
    <mergeCell ref="M14:N14"/>
    <mergeCell ref="F15:I15"/>
    <mergeCell ref="K15:L15"/>
    <mergeCell ref="M15:N15"/>
    <mergeCell ref="F12:I12"/>
    <mergeCell ref="K12:L12"/>
    <mergeCell ref="M12:N12"/>
    <mergeCell ref="F13:I13"/>
    <mergeCell ref="K13:L13"/>
    <mergeCell ref="M13:N13"/>
    <mergeCell ref="C10:D10"/>
    <mergeCell ref="K10:L10"/>
    <mergeCell ref="M10:N10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Title="ATTENTION !!!" error="Veuillez utiliser la liste déroulante !!!!!!!!!!!">
          <x14:formula1>
            <xm:f>[1]Fournisseurs!#REF!</xm:f>
          </x14:formula1>
          <xm:sqref>Q11:Q14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"/>
  <sheetViews>
    <sheetView zoomScaleNormal="100" workbookViewId="0">
      <selection activeCell="A1000" sqref="A1000"/>
    </sheetView>
  </sheetViews>
  <sheetFormatPr baseColWidth="10" defaultRowHeight="14.25" x14ac:dyDescent="0.2"/>
  <cols>
    <col min="1" max="1" width="10.5703125" style="93" customWidth="1"/>
    <col min="2" max="2" width="7.42578125" style="93" customWidth="1"/>
    <col min="3" max="3" width="3.85546875" style="93" customWidth="1"/>
    <col min="4" max="4" width="5.85546875" style="93" customWidth="1"/>
    <col min="5" max="6" width="10.5703125" style="93" customWidth="1"/>
    <col min="7" max="7" width="12.7109375" style="93" customWidth="1"/>
    <col min="8" max="8" width="0.85546875" style="93" customWidth="1"/>
    <col min="9" max="9" width="7" style="93" customWidth="1"/>
    <col min="10" max="10" width="14.28515625" style="93" customWidth="1"/>
    <col min="11" max="11" width="4.7109375" style="93" customWidth="1"/>
    <col min="12" max="12" width="14.7109375" style="93" customWidth="1"/>
    <col min="13" max="13" width="10.140625" style="93" customWidth="1"/>
    <col min="14" max="14" width="4.85546875" style="93" customWidth="1"/>
    <col min="15" max="15" width="11.42578125" style="93"/>
    <col min="16" max="16" width="10.140625" style="135" bestFit="1" customWidth="1"/>
    <col min="17" max="17" width="19.5703125" style="135" bestFit="1" customWidth="1"/>
    <col min="18" max="18" width="24" style="135" bestFit="1" customWidth="1"/>
    <col min="19" max="19" width="11.140625" style="135" bestFit="1" customWidth="1"/>
    <col min="20" max="20" width="14.28515625" style="135" bestFit="1" customWidth="1"/>
    <col min="21" max="21" width="8.85546875" style="135" bestFit="1" customWidth="1"/>
    <col min="22" max="22" width="6.5703125" style="135" bestFit="1" customWidth="1"/>
    <col min="23" max="23" width="21.85546875" style="135" bestFit="1" customWidth="1"/>
    <col min="24" max="24" width="17.42578125" style="135" bestFit="1" customWidth="1"/>
    <col min="25" max="25" width="30.28515625" style="135" bestFit="1" customWidth="1"/>
    <col min="26" max="16384" width="11.42578125" style="93"/>
  </cols>
  <sheetData>
    <row r="1" spans="2:25" ht="51" customHeight="1" x14ac:dyDescent="0.2"/>
    <row r="2" spans="2:25" ht="13.35" customHeight="1" x14ac:dyDescent="0.2">
      <c r="B2" s="94" t="s">
        <v>64</v>
      </c>
      <c r="C2" s="95"/>
      <c r="D2" s="95"/>
      <c r="E2" s="95"/>
      <c r="F2" s="95"/>
      <c r="G2" s="95"/>
      <c r="I2" s="96" t="s">
        <v>65</v>
      </c>
      <c r="J2" s="95"/>
      <c r="K2" s="95"/>
      <c r="L2" s="95"/>
      <c r="M2" s="95"/>
      <c r="N2" s="95"/>
    </row>
    <row r="3" spans="2:25" ht="0.95" customHeight="1" x14ac:dyDescent="0.2">
      <c r="B3" s="95"/>
      <c r="C3" s="95"/>
      <c r="D3" s="95"/>
      <c r="E3" s="95"/>
      <c r="F3" s="95"/>
      <c r="G3" s="95"/>
    </row>
    <row r="4" spans="2:25" ht="7.9" customHeight="1" x14ac:dyDescent="0.2"/>
    <row r="5" spans="2:25" ht="5.0999999999999996" customHeight="1" x14ac:dyDescent="0.2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2:25" ht="13.35" customHeight="1" x14ac:dyDescent="0.2">
      <c r="B6" s="98" t="s">
        <v>66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2:25" ht="20.65" customHeight="1" x14ac:dyDescent="0.2"/>
    <row r="8" spans="2:25" ht="21.4" customHeight="1" x14ac:dyDescent="0.2">
      <c r="B8" s="99" t="s">
        <v>539</v>
      </c>
      <c r="C8" s="100"/>
      <c r="D8" s="100"/>
      <c r="E8" s="100"/>
      <c r="F8" s="99" t="s">
        <v>540</v>
      </c>
      <c r="G8" s="100"/>
      <c r="H8" s="100"/>
      <c r="I8" s="100"/>
      <c r="J8" s="101" t="s">
        <v>69</v>
      </c>
      <c r="K8" s="101" t="s">
        <v>70</v>
      </c>
      <c r="L8" s="102" t="s">
        <v>71</v>
      </c>
      <c r="M8" s="100"/>
      <c r="N8" s="103" t="s">
        <v>72</v>
      </c>
    </row>
    <row r="9" spans="2:25" ht="3.4" customHeight="1" x14ac:dyDescent="0.2"/>
    <row r="10" spans="2:25" ht="16.350000000000001" customHeight="1" x14ac:dyDescent="0.2">
      <c r="B10" s="104" t="s">
        <v>73</v>
      </c>
      <c r="C10" s="105" t="s">
        <v>74</v>
      </c>
      <c r="D10" s="106"/>
      <c r="E10" s="107" t="s">
        <v>75</v>
      </c>
      <c r="F10" s="107" t="s">
        <v>76</v>
      </c>
      <c r="G10" s="108"/>
      <c r="H10" s="108"/>
      <c r="I10" s="108"/>
      <c r="J10" s="123" t="s">
        <v>77</v>
      </c>
      <c r="K10" s="124" t="s">
        <v>78</v>
      </c>
      <c r="L10" s="106"/>
      <c r="M10" s="110" t="s">
        <v>84</v>
      </c>
      <c r="N10" s="111"/>
      <c r="P10" s="136" t="s">
        <v>85</v>
      </c>
      <c r="Q10" s="137" t="s">
        <v>86</v>
      </c>
      <c r="R10" s="137" t="s">
        <v>87</v>
      </c>
      <c r="S10" s="137" t="s">
        <v>88</v>
      </c>
      <c r="T10" s="137" t="s">
        <v>89</v>
      </c>
      <c r="U10" s="138" t="s">
        <v>1</v>
      </c>
      <c r="V10" s="137" t="s">
        <v>90</v>
      </c>
      <c r="W10" s="139" t="s">
        <v>91</v>
      </c>
      <c r="X10" s="136" t="s">
        <v>92</v>
      </c>
      <c r="Y10" s="136" t="s">
        <v>93</v>
      </c>
    </row>
    <row r="11" spans="2:25" ht="16.350000000000001" customHeight="1" x14ac:dyDescent="0.2">
      <c r="B11" s="114" t="s">
        <v>79</v>
      </c>
      <c r="C11" s="115" t="s">
        <v>79</v>
      </c>
      <c r="D11" s="116"/>
      <c r="E11" s="117" t="s">
        <v>79</v>
      </c>
      <c r="F11" s="118" t="s">
        <v>80</v>
      </c>
      <c r="G11" s="119"/>
      <c r="H11" s="119"/>
      <c r="I11" s="119"/>
      <c r="J11" s="128">
        <v>0</v>
      </c>
      <c r="K11" s="129">
        <v>0</v>
      </c>
      <c r="L11" s="130"/>
      <c r="M11" s="120"/>
      <c r="N11" s="121"/>
    </row>
    <row r="12" spans="2:25" ht="409.5" customHeight="1" x14ac:dyDescent="0.2">
      <c r="J12" s="131"/>
      <c r="K12" s="131"/>
      <c r="L12" s="131"/>
    </row>
    <row r="13" spans="2:25" ht="15" x14ac:dyDescent="0.25">
      <c r="J13" s="132" t="s">
        <v>81</v>
      </c>
      <c r="K13" s="132"/>
      <c r="L13" s="132">
        <v>0</v>
      </c>
      <c r="M13" s="125"/>
    </row>
    <row r="14" spans="2:25" ht="15" x14ac:dyDescent="0.25">
      <c r="J14" s="132"/>
      <c r="K14" s="132"/>
      <c r="L14" s="132"/>
      <c r="M14" s="125"/>
    </row>
    <row r="15" spans="2:25" ht="15" x14ac:dyDescent="0.25">
      <c r="J15" s="133" t="s">
        <v>82</v>
      </c>
      <c r="K15" s="133"/>
      <c r="L15" s="133"/>
      <c r="M15" s="127"/>
    </row>
    <row r="16" spans="2:25" ht="15" x14ac:dyDescent="0.25">
      <c r="J16" s="132"/>
      <c r="K16" s="132"/>
      <c r="L16" s="132"/>
      <c r="M16" s="125"/>
    </row>
    <row r="17" spans="10:13" ht="15.75" thickBot="1" x14ac:dyDescent="0.3">
      <c r="J17" s="134" t="s">
        <v>83</v>
      </c>
      <c r="K17" s="134"/>
      <c r="L17" s="134">
        <f>L13-L15</f>
        <v>0</v>
      </c>
      <c r="M17" s="126"/>
    </row>
    <row r="18" spans="10:13" ht="15" thickTop="1" x14ac:dyDescent="0.2"/>
  </sheetData>
  <mergeCells count="13">
    <mergeCell ref="C10:D10"/>
    <mergeCell ref="K10:L10"/>
    <mergeCell ref="M10:N10"/>
    <mergeCell ref="C11:D11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40"/>
  <sheetViews>
    <sheetView topLeftCell="A4" zoomScaleNormal="100" workbookViewId="0">
      <selection activeCell="A1000" sqref="A1000"/>
    </sheetView>
  </sheetViews>
  <sheetFormatPr baseColWidth="10" defaultRowHeight="14.25" x14ac:dyDescent="0.2"/>
  <cols>
    <col min="1" max="1" width="10.5703125" style="93" customWidth="1"/>
    <col min="2" max="2" width="7.42578125" style="93" customWidth="1"/>
    <col min="3" max="3" width="3.85546875" style="93" customWidth="1"/>
    <col min="4" max="4" width="5.85546875" style="93" customWidth="1"/>
    <col min="5" max="6" width="10.5703125" style="93" customWidth="1"/>
    <col min="7" max="7" width="12.7109375" style="93" customWidth="1"/>
    <col min="8" max="8" width="0.85546875" style="93" customWidth="1"/>
    <col min="9" max="9" width="7" style="93" customWidth="1"/>
    <col min="10" max="10" width="14.28515625" style="93" customWidth="1"/>
    <col min="11" max="11" width="4.7109375" style="93" customWidth="1"/>
    <col min="12" max="12" width="14.7109375" style="93" customWidth="1"/>
    <col min="13" max="13" width="10.140625" style="93" customWidth="1"/>
    <col min="14" max="14" width="4.85546875" style="93" customWidth="1"/>
    <col min="15" max="15" width="11.42578125" style="93"/>
    <col min="16" max="16" width="10.140625" style="135" bestFit="1" customWidth="1"/>
    <col min="17" max="17" width="19.5703125" style="135" bestFit="1" customWidth="1"/>
    <col min="18" max="18" width="24" style="135" bestFit="1" customWidth="1"/>
    <col min="19" max="19" width="11.140625" style="135" bestFit="1" customWidth="1"/>
    <col min="20" max="20" width="14.28515625" style="135" bestFit="1" customWidth="1"/>
    <col min="21" max="21" width="8.85546875" style="135" bestFit="1" customWidth="1"/>
    <col min="22" max="22" width="6.5703125" style="135" bestFit="1" customWidth="1"/>
    <col min="23" max="23" width="21.85546875" style="135" bestFit="1" customWidth="1"/>
    <col min="24" max="24" width="17.42578125" style="135" bestFit="1" customWidth="1"/>
    <col min="25" max="25" width="30.28515625" style="135" bestFit="1" customWidth="1"/>
    <col min="26" max="16384" width="11.42578125" style="93"/>
  </cols>
  <sheetData>
    <row r="1" spans="2:25" ht="51" customHeight="1" x14ac:dyDescent="0.2"/>
    <row r="2" spans="2:25" ht="13.35" customHeight="1" x14ac:dyDescent="0.2">
      <c r="B2" s="94" t="s">
        <v>64</v>
      </c>
      <c r="C2" s="95"/>
      <c r="D2" s="95"/>
      <c r="E2" s="95"/>
      <c r="F2" s="95"/>
      <c r="G2" s="95"/>
      <c r="I2" s="96" t="s">
        <v>65</v>
      </c>
      <c r="J2" s="95"/>
      <c r="K2" s="95"/>
      <c r="L2" s="95"/>
      <c r="M2" s="95"/>
      <c r="N2" s="95"/>
    </row>
    <row r="3" spans="2:25" ht="0.95" customHeight="1" x14ac:dyDescent="0.2">
      <c r="B3" s="95"/>
      <c r="C3" s="95"/>
      <c r="D3" s="95"/>
      <c r="E3" s="95"/>
      <c r="F3" s="95"/>
      <c r="G3" s="95"/>
    </row>
    <row r="4" spans="2:25" ht="7.9" customHeight="1" x14ac:dyDescent="0.2"/>
    <row r="5" spans="2:25" ht="5.0999999999999996" customHeight="1" x14ac:dyDescent="0.2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2:25" ht="13.35" customHeight="1" x14ac:dyDescent="0.2">
      <c r="B6" s="98" t="s">
        <v>66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2:25" ht="20.65" customHeight="1" x14ac:dyDescent="0.2"/>
    <row r="8" spans="2:25" ht="21.4" customHeight="1" x14ac:dyDescent="0.2">
      <c r="B8" s="99" t="s">
        <v>490</v>
      </c>
      <c r="C8" s="100"/>
      <c r="D8" s="100"/>
      <c r="E8" s="100"/>
      <c r="F8" s="99" t="s">
        <v>491</v>
      </c>
      <c r="G8" s="100"/>
      <c r="H8" s="100"/>
      <c r="I8" s="100"/>
      <c r="J8" s="101" t="s">
        <v>69</v>
      </c>
      <c r="K8" s="101" t="s">
        <v>70</v>
      </c>
      <c r="L8" s="102" t="s">
        <v>71</v>
      </c>
      <c r="M8" s="100"/>
      <c r="N8" s="103" t="s">
        <v>72</v>
      </c>
    </row>
    <row r="9" spans="2:25" ht="3.4" customHeight="1" x14ac:dyDescent="0.2"/>
    <row r="10" spans="2:25" ht="16.350000000000001" customHeight="1" x14ac:dyDescent="0.2">
      <c r="B10" s="104" t="s">
        <v>73</v>
      </c>
      <c r="C10" s="105" t="s">
        <v>74</v>
      </c>
      <c r="D10" s="106"/>
      <c r="E10" s="107" t="s">
        <v>75</v>
      </c>
      <c r="F10" s="107" t="s">
        <v>76</v>
      </c>
      <c r="G10" s="108"/>
      <c r="H10" s="108"/>
      <c r="I10" s="108"/>
      <c r="J10" s="109" t="s">
        <v>77</v>
      </c>
      <c r="K10" s="110" t="s">
        <v>78</v>
      </c>
      <c r="L10" s="106"/>
      <c r="M10" s="110" t="s">
        <v>84</v>
      </c>
      <c r="N10" s="111"/>
      <c r="P10" s="136" t="s">
        <v>85</v>
      </c>
      <c r="Q10" s="137" t="s">
        <v>86</v>
      </c>
      <c r="R10" s="137" t="s">
        <v>87</v>
      </c>
      <c r="S10" s="137" t="s">
        <v>88</v>
      </c>
      <c r="T10" s="137" t="s">
        <v>89</v>
      </c>
      <c r="U10" s="138" t="s">
        <v>1</v>
      </c>
      <c r="V10" s="137" t="s">
        <v>90</v>
      </c>
      <c r="W10" s="139" t="s">
        <v>91</v>
      </c>
      <c r="X10" s="136" t="s">
        <v>92</v>
      </c>
      <c r="Y10" s="136" t="s">
        <v>93</v>
      </c>
    </row>
    <row r="11" spans="2:25" ht="26.45" customHeight="1" x14ac:dyDescent="0.2">
      <c r="B11" s="122" t="s">
        <v>492</v>
      </c>
      <c r="C11" s="184" t="s">
        <v>164</v>
      </c>
      <c r="D11" s="122" t="s">
        <v>493</v>
      </c>
      <c r="E11" s="184" t="s">
        <v>494</v>
      </c>
      <c r="F11" s="185" t="s">
        <v>442</v>
      </c>
      <c r="G11" s="186"/>
      <c r="H11" s="186"/>
      <c r="I11" s="186"/>
      <c r="J11" s="187">
        <v>0</v>
      </c>
      <c r="K11" s="188">
        <v>1025.25</v>
      </c>
      <c r="L11" s="189"/>
      <c r="M11" s="112"/>
      <c r="N11" s="113"/>
      <c r="P11" s="140">
        <v>41508</v>
      </c>
      <c r="Q11" s="164" t="s">
        <v>32</v>
      </c>
      <c r="R11" s="141" t="s">
        <v>114</v>
      </c>
      <c r="S11" s="162">
        <v>12300</v>
      </c>
      <c r="T11" s="141" t="s">
        <v>24</v>
      </c>
      <c r="U11" s="160">
        <v>500</v>
      </c>
      <c r="V11" s="141">
        <v>2070</v>
      </c>
      <c r="W11" s="143" t="s">
        <v>97</v>
      </c>
      <c r="X11" s="140">
        <v>41508</v>
      </c>
      <c r="Y11" s="165">
        <v>41614</v>
      </c>
    </row>
    <row r="12" spans="2:25" ht="26.45" customHeight="1" x14ac:dyDescent="0.2">
      <c r="B12" s="122" t="s">
        <v>495</v>
      </c>
      <c r="C12" s="184" t="s">
        <v>164</v>
      </c>
      <c r="D12" s="122" t="s">
        <v>496</v>
      </c>
      <c r="E12" s="184" t="s">
        <v>497</v>
      </c>
      <c r="F12" s="185" t="s">
        <v>498</v>
      </c>
      <c r="G12" s="186"/>
      <c r="H12" s="186"/>
      <c r="I12" s="186"/>
      <c r="J12" s="187">
        <v>0</v>
      </c>
      <c r="K12" s="188">
        <v>318.89999999999998</v>
      </c>
      <c r="L12" s="189"/>
      <c r="M12" s="112"/>
      <c r="N12" s="113"/>
      <c r="P12" s="140">
        <v>41508</v>
      </c>
      <c r="Q12" s="164" t="s">
        <v>32</v>
      </c>
      <c r="R12" s="141" t="s">
        <v>115</v>
      </c>
      <c r="S12" s="162">
        <v>11700</v>
      </c>
      <c r="T12" s="141" t="s">
        <v>24</v>
      </c>
      <c r="U12" s="160">
        <v>500</v>
      </c>
      <c r="V12" s="141">
        <v>2071</v>
      </c>
      <c r="W12" s="143" t="s">
        <v>97</v>
      </c>
      <c r="X12" s="140">
        <v>41508</v>
      </c>
      <c r="Y12" s="165">
        <v>41614</v>
      </c>
    </row>
    <row r="13" spans="2:25" ht="26.45" customHeight="1" x14ac:dyDescent="0.2">
      <c r="B13" s="122" t="s">
        <v>495</v>
      </c>
      <c r="C13" s="184" t="s">
        <v>164</v>
      </c>
      <c r="D13" s="122" t="s">
        <v>499</v>
      </c>
      <c r="E13" s="184" t="s">
        <v>500</v>
      </c>
      <c r="F13" s="185" t="s">
        <v>271</v>
      </c>
      <c r="G13" s="186"/>
      <c r="H13" s="186"/>
      <c r="I13" s="186"/>
      <c r="J13" s="187">
        <v>0</v>
      </c>
      <c r="K13" s="188">
        <v>875.1</v>
      </c>
      <c r="L13" s="189"/>
      <c r="M13" s="112"/>
      <c r="N13" s="113"/>
      <c r="P13" s="140">
        <v>41508</v>
      </c>
      <c r="Q13" s="164" t="s">
        <v>32</v>
      </c>
      <c r="R13" s="141" t="s">
        <v>116</v>
      </c>
      <c r="S13" s="162">
        <v>12100</v>
      </c>
      <c r="T13" s="141" t="s">
        <v>24</v>
      </c>
      <c r="U13" s="160">
        <v>500</v>
      </c>
      <c r="V13" s="141">
        <v>2072</v>
      </c>
      <c r="W13" s="143" t="s">
        <v>97</v>
      </c>
      <c r="X13" s="140">
        <v>41508</v>
      </c>
      <c r="Y13" s="165">
        <v>41614</v>
      </c>
    </row>
    <row r="14" spans="2:25" ht="15" customHeight="1" x14ac:dyDescent="0.2">
      <c r="B14" s="122" t="s">
        <v>178</v>
      </c>
      <c r="C14" s="184" t="s">
        <v>164</v>
      </c>
      <c r="D14" s="122" t="s">
        <v>501</v>
      </c>
      <c r="E14" s="184" t="s">
        <v>179</v>
      </c>
      <c r="F14" s="185" t="s">
        <v>312</v>
      </c>
      <c r="G14" s="186"/>
      <c r="H14" s="186"/>
      <c r="I14" s="186"/>
      <c r="J14" s="192">
        <v>82.65</v>
      </c>
      <c r="K14" s="187">
        <v>0</v>
      </c>
      <c r="L14" s="193"/>
      <c r="M14" s="112"/>
      <c r="N14" s="113"/>
      <c r="P14" s="140">
        <v>41508</v>
      </c>
      <c r="Q14" s="164" t="s">
        <v>32</v>
      </c>
      <c r="R14" s="141" t="s">
        <v>117</v>
      </c>
      <c r="S14" s="162">
        <v>11800</v>
      </c>
      <c r="T14" s="141" t="s">
        <v>24</v>
      </c>
      <c r="U14" s="160">
        <v>500</v>
      </c>
      <c r="V14" s="141">
        <v>2073</v>
      </c>
      <c r="W14" s="163" t="s">
        <v>97</v>
      </c>
      <c r="X14" s="140">
        <v>41508</v>
      </c>
      <c r="Y14" s="165">
        <v>41614</v>
      </c>
    </row>
    <row r="15" spans="2:25" ht="26.45" customHeight="1" x14ac:dyDescent="0.2">
      <c r="B15" s="122" t="s">
        <v>215</v>
      </c>
      <c r="C15" s="184" t="s">
        <v>164</v>
      </c>
      <c r="D15" s="122" t="s">
        <v>502</v>
      </c>
      <c r="E15" s="184" t="s">
        <v>503</v>
      </c>
      <c r="F15" s="185" t="s">
        <v>271</v>
      </c>
      <c r="G15" s="186"/>
      <c r="H15" s="186"/>
      <c r="I15" s="186"/>
      <c r="J15" s="187">
        <v>0</v>
      </c>
      <c r="K15" s="188">
        <v>64800</v>
      </c>
      <c r="L15" s="189"/>
      <c r="M15" s="112"/>
      <c r="N15" s="113"/>
      <c r="P15" s="140">
        <v>41508</v>
      </c>
      <c r="Q15" s="164" t="s">
        <v>32</v>
      </c>
      <c r="R15" s="141" t="s">
        <v>118</v>
      </c>
      <c r="S15" s="162">
        <v>12000</v>
      </c>
      <c r="T15" s="141" t="s">
        <v>24</v>
      </c>
      <c r="U15" s="160">
        <v>500</v>
      </c>
      <c r="V15" s="141">
        <v>2074</v>
      </c>
      <c r="W15" s="163" t="s">
        <v>97</v>
      </c>
      <c r="X15" s="140">
        <v>41508</v>
      </c>
      <c r="Y15" s="165">
        <v>41614</v>
      </c>
    </row>
    <row r="16" spans="2:25" ht="26.45" customHeight="1" x14ac:dyDescent="0.2">
      <c r="B16" s="122" t="s">
        <v>215</v>
      </c>
      <c r="C16" s="184" t="s">
        <v>164</v>
      </c>
      <c r="D16" s="122" t="s">
        <v>504</v>
      </c>
      <c r="E16" s="184" t="s">
        <v>505</v>
      </c>
      <c r="F16" s="185" t="s">
        <v>362</v>
      </c>
      <c r="G16" s="186"/>
      <c r="H16" s="186"/>
      <c r="I16" s="186"/>
      <c r="J16" s="187">
        <v>0</v>
      </c>
      <c r="K16" s="188">
        <v>129600</v>
      </c>
      <c r="L16" s="189"/>
      <c r="M16" s="112"/>
      <c r="N16" s="113"/>
      <c r="P16" s="152">
        <v>41508</v>
      </c>
      <c r="Q16" s="178" t="s">
        <v>32</v>
      </c>
      <c r="R16" s="151" t="s">
        <v>98</v>
      </c>
      <c r="S16" s="179">
        <v>11900</v>
      </c>
      <c r="T16" s="151" t="s">
        <v>24</v>
      </c>
      <c r="U16" s="157">
        <v>500</v>
      </c>
      <c r="V16" s="151">
        <v>2075</v>
      </c>
      <c r="W16" s="180" t="s">
        <v>97</v>
      </c>
      <c r="X16" s="152">
        <v>41508</v>
      </c>
      <c r="Y16" s="181">
        <v>41614</v>
      </c>
    </row>
    <row r="17" spans="2:25" ht="26.45" customHeight="1" x14ac:dyDescent="0.2">
      <c r="B17" s="122" t="s">
        <v>191</v>
      </c>
      <c r="C17" s="184" t="s">
        <v>164</v>
      </c>
      <c r="D17" s="122" t="s">
        <v>506</v>
      </c>
      <c r="E17" s="184" t="s">
        <v>507</v>
      </c>
      <c r="F17" s="185" t="s">
        <v>243</v>
      </c>
      <c r="G17" s="186"/>
      <c r="H17" s="186"/>
      <c r="I17" s="186"/>
      <c r="J17" s="187">
        <v>0</v>
      </c>
      <c r="K17" s="188">
        <v>4702.5</v>
      </c>
      <c r="L17" s="189"/>
      <c r="M17" s="112"/>
      <c r="N17" s="113"/>
      <c r="P17" s="140">
        <v>41508</v>
      </c>
      <c r="Q17" s="141" t="s">
        <v>32</v>
      </c>
      <c r="R17" s="141" t="s">
        <v>99</v>
      </c>
      <c r="S17" s="142">
        <v>11800</v>
      </c>
      <c r="T17" s="141" t="s">
        <v>24</v>
      </c>
      <c r="U17" s="142">
        <v>11800</v>
      </c>
      <c r="V17" s="141">
        <v>2076</v>
      </c>
      <c r="W17" s="143" t="s">
        <v>97</v>
      </c>
      <c r="X17" s="140">
        <v>41508</v>
      </c>
      <c r="Y17" s="140">
        <v>41614</v>
      </c>
    </row>
    <row r="18" spans="2:25" ht="26.45" customHeight="1" x14ac:dyDescent="0.2">
      <c r="B18" s="122" t="s">
        <v>191</v>
      </c>
      <c r="C18" s="184" t="s">
        <v>164</v>
      </c>
      <c r="D18" s="122" t="s">
        <v>508</v>
      </c>
      <c r="E18" s="184" t="s">
        <v>509</v>
      </c>
      <c r="F18" s="185" t="s">
        <v>243</v>
      </c>
      <c r="G18" s="186"/>
      <c r="H18" s="186"/>
      <c r="I18" s="186"/>
      <c r="J18" s="187">
        <v>0</v>
      </c>
      <c r="K18" s="188">
        <v>3990.7</v>
      </c>
      <c r="L18" s="189"/>
      <c r="M18" s="112"/>
      <c r="N18" s="113"/>
      <c r="P18" s="152">
        <v>41774</v>
      </c>
      <c r="Q18" s="178" t="s">
        <v>32</v>
      </c>
      <c r="R18" s="151" t="s">
        <v>136</v>
      </c>
      <c r="S18" s="179">
        <v>12100</v>
      </c>
      <c r="T18" s="151" t="s">
        <v>24</v>
      </c>
      <c r="U18" s="157">
        <v>500</v>
      </c>
      <c r="V18" s="151">
        <v>2122</v>
      </c>
      <c r="W18" s="180" t="s">
        <v>97</v>
      </c>
      <c r="X18" s="152">
        <v>41774</v>
      </c>
      <c r="Y18" s="181">
        <v>41864</v>
      </c>
    </row>
    <row r="19" spans="2:25" ht="26.45" customHeight="1" x14ac:dyDescent="0.2">
      <c r="B19" s="122" t="s">
        <v>406</v>
      </c>
      <c r="C19" s="184" t="s">
        <v>164</v>
      </c>
      <c r="D19" s="122" t="s">
        <v>510</v>
      </c>
      <c r="E19" s="184" t="s">
        <v>511</v>
      </c>
      <c r="F19" s="185" t="s">
        <v>239</v>
      </c>
      <c r="G19" s="186"/>
      <c r="H19" s="186"/>
      <c r="I19" s="186"/>
      <c r="J19" s="187">
        <v>0</v>
      </c>
      <c r="K19" s="188">
        <v>7560</v>
      </c>
      <c r="L19" s="189"/>
      <c r="M19" s="112"/>
      <c r="N19" s="113"/>
      <c r="P19" s="140">
        <v>41774</v>
      </c>
      <c r="Q19" s="141" t="s">
        <v>32</v>
      </c>
      <c r="R19" s="141" t="s">
        <v>126</v>
      </c>
      <c r="S19" s="142">
        <v>12100</v>
      </c>
      <c r="T19" s="141" t="s">
        <v>24</v>
      </c>
      <c r="U19" s="142">
        <v>500</v>
      </c>
      <c r="V19" s="141">
        <v>2123</v>
      </c>
      <c r="W19" s="143" t="s">
        <v>97</v>
      </c>
      <c r="X19" s="140">
        <v>41774</v>
      </c>
      <c r="Y19" s="140">
        <v>41864</v>
      </c>
    </row>
    <row r="20" spans="2:25" ht="26.45" customHeight="1" x14ac:dyDescent="0.2">
      <c r="B20" s="122" t="s">
        <v>406</v>
      </c>
      <c r="C20" s="184" t="s">
        <v>164</v>
      </c>
      <c r="D20" s="122" t="s">
        <v>512</v>
      </c>
      <c r="E20" s="184" t="s">
        <v>513</v>
      </c>
      <c r="F20" s="185" t="s">
        <v>214</v>
      </c>
      <c r="G20" s="186"/>
      <c r="H20" s="186"/>
      <c r="I20" s="186"/>
      <c r="J20" s="187">
        <v>0</v>
      </c>
      <c r="K20" s="188">
        <v>7560</v>
      </c>
      <c r="L20" s="189"/>
      <c r="M20" s="112"/>
      <c r="N20" s="113"/>
      <c r="P20" s="140">
        <v>41774</v>
      </c>
      <c r="Q20" s="164" t="s">
        <v>32</v>
      </c>
      <c r="R20" s="141" t="s">
        <v>132</v>
      </c>
      <c r="S20" s="162">
        <v>12500</v>
      </c>
      <c r="T20" s="141" t="s">
        <v>24</v>
      </c>
      <c r="U20" s="160">
        <v>500</v>
      </c>
      <c r="V20" s="141">
        <v>2124</v>
      </c>
      <c r="W20" s="163" t="s">
        <v>97</v>
      </c>
      <c r="X20" s="140">
        <v>41774</v>
      </c>
      <c r="Y20" s="165">
        <v>41864</v>
      </c>
    </row>
    <row r="21" spans="2:25" ht="26.45" customHeight="1" x14ac:dyDescent="0.2">
      <c r="B21" s="122" t="s">
        <v>514</v>
      </c>
      <c r="C21" s="184" t="s">
        <v>164</v>
      </c>
      <c r="D21" s="122" t="s">
        <v>515</v>
      </c>
      <c r="E21" s="184" t="s">
        <v>516</v>
      </c>
      <c r="F21" s="185" t="s">
        <v>452</v>
      </c>
      <c r="G21" s="186"/>
      <c r="H21" s="186"/>
      <c r="I21" s="186"/>
      <c r="J21" s="187">
        <v>0</v>
      </c>
      <c r="K21" s="188">
        <v>21600</v>
      </c>
      <c r="L21" s="189"/>
      <c r="M21" s="112"/>
      <c r="N21" s="113"/>
      <c r="P21" s="140">
        <v>41862</v>
      </c>
      <c r="Q21" s="164" t="s">
        <v>32</v>
      </c>
      <c r="R21" s="141" t="s">
        <v>137</v>
      </c>
      <c r="S21" s="162">
        <v>11500</v>
      </c>
      <c r="T21" s="141" t="s">
        <v>24</v>
      </c>
      <c r="U21" s="160">
        <v>500</v>
      </c>
      <c r="V21" s="141">
        <v>2125</v>
      </c>
      <c r="W21" s="163" t="s">
        <v>97</v>
      </c>
      <c r="X21" s="140">
        <v>41814</v>
      </c>
      <c r="Y21" s="165">
        <v>41864</v>
      </c>
    </row>
    <row r="22" spans="2:25" ht="26.45" customHeight="1" x14ac:dyDescent="0.2">
      <c r="B22" s="122" t="s">
        <v>514</v>
      </c>
      <c r="C22" s="184" t="s">
        <v>164</v>
      </c>
      <c r="D22" s="122" t="s">
        <v>517</v>
      </c>
      <c r="E22" s="184" t="s">
        <v>518</v>
      </c>
      <c r="F22" s="185" t="s">
        <v>366</v>
      </c>
      <c r="G22" s="186"/>
      <c r="H22" s="186"/>
      <c r="I22" s="186"/>
      <c r="J22" s="187">
        <v>0</v>
      </c>
      <c r="K22" s="188">
        <v>8640</v>
      </c>
      <c r="L22" s="189"/>
      <c r="M22" s="112"/>
      <c r="N22" s="113"/>
      <c r="P22" s="140">
        <v>41862</v>
      </c>
      <c r="Q22" s="164" t="s">
        <v>32</v>
      </c>
      <c r="R22" s="141" t="s">
        <v>138</v>
      </c>
      <c r="S22" s="162">
        <v>11000</v>
      </c>
      <c r="T22" s="141" t="s">
        <v>24</v>
      </c>
      <c r="U22" s="160">
        <v>500</v>
      </c>
      <c r="V22" s="141">
        <v>2126</v>
      </c>
      <c r="W22" s="163" t="s">
        <v>97</v>
      </c>
      <c r="X22" s="140">
        <v>41814</v>
      </c>
      <c r="Y22" s="165">
        <v>41864</v>
      </c>
    </row>
    <row r="23" spans="2:25" ht="26.45" customHeight="1" x14ac:dyDescent="0.2">
      <c r="B23" s="122" t="s">
        <v>514</v>
      </c>
      <c r="C23" s="184" t="s">
        <v>164</v>
      </c>
      <c r="D23" s="122" t="s">
        <v>519</v>
      </c>
      <c r="E23" s="184" t="s">
        <v>520</v>
      </c>
      <c r="F23" s="185" t="s">
        <v>521</v>
      </c>
      <c r="G23" s="186"/>
      <c r="H23" s="186"/>
      <c r="I23" s="186"/>
      <c r="J23" s="187">
        <v>0</v>
      </c>
      <c r="K23" s="188">
        <v>370</v>
      </c>
      <c r="L23" s="189"/>
      <c r="M23" s="112"/>
      <c r="N23" s="113"/>
      <c r="P23" s="140">
        <v>41863</v>
      </c>
      <c r="Q23" s="164" t="s">
        <v>32</v>
      </c>
      <c r="R23" s="141" t="s">
        <v>141</v>
      </c>
      <c r="S23" s="162">
        <v>12800</v>
      </c>
      <c r="T23" s="141" t="s">
        <v>24</v>
      </c>
      <c r="U23" s="160">
        <v>500</v>
      </c>
      <c r="V23" s="141">
        <v>2133</v>
      </c>
      <c r="W23" s="163" t="s">
        <v>97</v>
      </c>
      <c r="X23" s="140">
        <v>41873</v>
      </c>
      <c r="Y23" s="165" t="s">
        <v>143</v>
      </c>
    </row>
    <row r="24" spans="2:25" ht="26.45" customHeight="1" x14ac:dyDescent="0.2">
      <c r="B24" s="122" t="s">
        <v>192</v>
      </c>
      <c r="C24" s="184" t="s">
        <v>164</v>
      </c>
      <c r="D24" s="122" t="s">
        <v>522</v>
      </c>
      <c r="E24" s="184" t="s">
        <v>523</v>
      </c>
      <c r="F24" s="185" t="s">
        <v>196</v>
      </c>
      <c r="G24" s="186"/>
      <c r="H24" s="186"/>
      <c r="I24" s="186"/>
      <c r="J24" s="187">
        <v>0</v>
      </c>
      <c r="K24" s="188">
        <v>219.8</v>
      </c>
      <c r="L24" s="189"/>
      <c r="M24" s="112"/>
      <c r="N24" s="113"/>
      <c r="P24" s="140">
        <v>41913</v>
      </c>
      <c r="Q24" s="164" t="s">
        <v>32</v>
      </c>
      <c r="R24" s="141" t="s">
        <v>142</v>
      </c>
      <c r="S24" s="162">
        <v>18000</v>
      </c>
      <c r="T24" s="141" t="s">
        <v>24</v>
      </c>
      <c r="U24" s="160">
        <v>500</v>
      </c>
      <c r="V24" s="141">
        <v>2134</v>
      </c>
      <c r="W24" s="163" t="s">
        <v>97</v>
      </c>
      <c r="X24" s="140">
        <v>41919</v>
      </c>
      <c r="Y24" s="165" t="s">
        <v>143</v>
      </c>
    </row>
    <row r="25" spans="2:25" ht="26.45" customHeight="1" x14ac:dyDescent="0.2">
      <c r="B25" s="122" t="s">
        <v>192</v>
      </c>
      <c r="C25" s="184" t="s">
        <v>164</v>
      </c>
      <c r="D25" s="122" t="s">
        <v>524</v>
      </c>
      <c r="E25" s="184" t="s">
        <v>525</v>
      </c>
      <c r="F25" s="185" t="s">
        <v>196</v>
      </c>
      <c r="G25" s="186"/>
      <c r="H25" s="186"/>
      <c r="I25" s="186"/>
      <c r="J25" s="187">
        <v>0</v>
      </c>
      <c r="K25" s="188">
        <v>77.75</v>
      </c>
      <c r="L25" s="189"/>
      <c r="M25" s="112"/>
      <c r="N25" s="113"/>
      <c r="P25" s="140">
        <v>41933</v>
      </c>
      <c r="Q25" s="164" t="s">
        <v>32</v>
      </c>
      <c r="R25" s="141" t="s">
        <v>145</v>
      </c>
      <c r="S25" s="162">
        <v>13500</v>
      </c>
      <c r="T25" s="141" t="s">
        <v>24</v>
      </c>
      <c r="U25" s="160">
        <v>500</v>
      </c>
      <c r="V25" s="141">
        <v>2139</v>
      </c>
      <c r="W25" s="163" t="s">
        <v>97</v>
      </c>
      <c r="X25" s="140">
        <v>41948</v>
      </c>
      <c r="Y25" s="165" t="s">
        <v>143</v>
      </c>
    </row>
    <row r="26" spans="2:25" ht="26.45" customHeight="1" x14ac:dyDescent="0.2">
      <c r="B26" s="122" t="s">
        <v>192</v>
      </c>
      <c r="C26" s="184" t="s">
        <v>164</v>
      </c>
      <c r="D26" s="122" t="s">
        <v>526</v>
      </c>
      <c r="E26" s="184" t="s">
        <v>527</v>
      </c>
      <c r="F26" s="185" t="s">
        <v>196</v>
      </c>
      <c r="G26" s="186"/>
      <c r="H26" s="186"/>
      <c r="I26" s="186"/>
      <c r="J26" s="187">
        <v>0</v>
      </c>
      <c r="K26" s="188">
        <v>1674.5</v>
      </c>
      <c r="L26" s="189"/>
      <c r="M26" s="112"/>
      <c r="N26" s="113"/>
      <c r="P26" s="144">
        <v>42264</v>
      </c>
      <c r="Q26" s="166" t="s">
        <v>32</v>
      </c>
      <c r="R26" s="145" t="s">
        <v>154</v>
      </c>
      <c r="S26" s="167">
        <v>13340</v>
      </c>
      <c r="T26" s="145" t="s">
        <v>24</v>
      </c>
      <c r="U26" s="168">
        <v>500</v>
      </c>
      <c r="V26" s="145">
        <v>2158</v>
      </c>
      <c r="W26" s="169" t="s">
        <v>97</v>
      </c>
      <c r="X26" s="144">
        <v>42278</v>
      </c>
      <c r="Y26" s="170"/>
    </row>
    <row r="27" spans="2:25" ht="26.45" customHeight="1" x14ac:dyDescent="0.2">
      <c r="B27" s="122" t="s">
        <v>192</v>
      </c>
      <c r="C27" s="184" t="s">
        <v>164</v>
      </c>
      <c r="D27" s="122" t="s">
        <v>528</v>
      </c>
      <c r="E27" s="184" t="s">
        <v>529</v>
      </c>
      <c r="F27" s="185" t="s">
        <v>196</v>
      </c>
      <c r="G27" s="186"/>
      <c r="H27" s="186"/>
      <c r="I27" s="186"/>
      <c r="J27" s="187">
        <v>0</v>
      </c>
      <c r="K27" s="188">
        <v>831.05</v>
      </c>
      <c r="L27" s="189"/>
      <c r="M27" s="112"/>
      <c r="N27" s="113"/>
      <c r="P27" s="144">
        <v>42264</v>
      </c>
      <c r="Q27" s="166" t="s">
        <v>32</v>
      </c>
      <c r="R27" s="145" t="s">
        <v>155</v>
      </c>
      <c r="S27" s="167">
        <v>13610</v>
      </c>
      <c r="T27" s="145" t="s">
        <v>24</v>
      </c>
      <c r="U27" s="168">
        <v>500</v>
      </c>
      <c r="V27" s="145">
        <v>2159</v>
      </c>
      <c r="W27" s="169" t="s">
        <v>97</v>
      </c>
      <c r="X27" s="144">
        <v>42278</v>
      </c>
      <c r="Y27" s="170"/>
    </row>
    <row r="28" spans="2:25" ht="26.45" customHeight="1" x14ac:dyDescent="0.2">
      <c r="B28" s="122" t="s">
        <v>192</v>
      </c>
      <c r="C28" s="184" t="s">
        <v>164</v>
      </c>
      <c r="D28" s="122" t="s">
        <v>530</v>
      </c>
      <c r="E28" s="184" t="s">
        <v>531</v>
      </c>
      <c r="F28" s="185" t="s">
        <v>196</v>
      </c>
      <c r="G28" s="186"/>
      <c r="H28" s="186"/>
      <c r="I28" s="186"/>
      <c r="J28" s="187">
        <v>0</v>
      </c>
      <c r="K28" s="188">
        <v>51.85</v>
      </c>
      <c r="L28" s="189"/>
      <c r="M28" s="112"/>
      <c r="N28" s="113"/>
      <c r="P28" s="144">
        <v>42283</v>
      </c>
      <c r="Q28" s="166" t="s">
        <v>32</v>
      </c>
      <c r="R28" s="145" t="s">
        <v>156</v>
      </c>
      <c r="S28" s="167">
        <v>21100</v>
      </c>
      <c r="T28" s="145" t="s">
        <v>24</v>
      </c>
      <c r="U28" s="168">
        <v>500</v>
      </c>
      <c r="V28" s="145">
        <v>2160</v>
      </c>
      <c r="W28" s="169" t="s">
        <v>97</v>
      </c>
      <c r="X28" s="144">
        <v>42283</v>
      </c>
      <c r="Y28" s="170"/>
    </row>
    <row r="29" spans="2:25" ht="26.45" customHeight="1" x14ac:dyDescent="0.2">
      <c r="B29" s="122" t="s">
        <v>192</v>
      </c>
      <c r="C29" s="184" t="s">
        <v>164</v>
      </c>
      <c r="D29" s="122" t="s">
        <v>532</v>
      </c>
      <c r="E29" s="184" t="s">
        <v>533</v>
      </c>
      <c r="F29" s="185" t="s">
        <v>196</v>
      </c>
      <c r="G29" s="186"/>
      <c r="H29" s="186"/>
      <c r="I29" s="186"/>
      <c r="J29" s="187">
        <v>0</v>
      </c>
      <c r="K29" s="188">
        <v>958.8</v>
      </c>
      <c r="L29" s="189"/>
      <c r="M29" s="112"/>
      <c r="N29" s="113"/>
    </row>
    <row r="30" spans="2:25" ht="26.45" customHeight="1" x14ac:dyDescent="0.2">
      <c r="B30" s="122" t="s">
        <v>192</v>
      </c>
      <c r="C30" s="184" t="s">
        <v>164</v>
      </c>
      <c r="D30" s="122" t="s">
        <v>534</v>
      </c>
      <c r="E30" s="184" t="s">
        <v>535</v>
      </c>
      <c r="F30" s="185" t="s">
        <v>196</v>
      </c>
      <c r="G30" s="186"/>
      <c r="H30" s="186"/>
      <c r="I30" s="186"/>
      <c r="J30" s="187">
        <v>0</v>
      </c>
      <c r="K30" s="188">
        <v>141</v>
      </c>
      <c r="L30" s="189"/>
      <c r="M30" s="112"/>
      <c r="N30" s="113"/>
    </row>
    <row r="31" spans="2:25" ht="26.45" customHeight="1" x14ac:dyDescent="0.2">
      <c r="B31" s="122" t="s">
        <v>192</v>
      </c>
      <c r="C31" s="184" t="s">
        <v>164</v>
      </c>
      <c r="D31" s="122" t="s">
        <v>536</v>
      </c>
      <c r="E31" s="184" t="s">
        <v>537</v>
      </c>
      <c r="F31" s="185" t="s">
        <v>208</v>
      </c>
      <c r="G31" s="186"/>
      <c r="H31" s="186"/>
      <c r="I31" s="186"/>
      <c r="J31" s="187">
        <v>0</v>
      </c>
      <c r="K31" s="188">
        <v>1361.25</v>
      </c>
      <c r="L31" s="189"/>
      <c r="M31" s="112"/>
      <c r="N31" s="113"/>
    </row>
    <row r="32" spans="2:25" ht="15" customHeight="1" x14ac:dyDescent="0.2">
      <c r="B32" s="122" t="s">
        <v>197</v>
      </c>
      <c r="C32" s="184" t="s">
        <v>164</v>
      </c>
      <c r="D32" s="122" t="s">
        <v>538</v>
      </c>
      <c r="E32" s="184" t="s">
        <v>193</v>
      </c>
      <c r="F32" s="185" t="s">
        <v>312</v>
      </c>
      <c r="G32" s="186"/>
      <c r="H32" s="186"/>
      <c r="I32" s="186"/>
      <c r="J32" s="192">
        <v>2.5</v>
      </c>
      <c r="K32" s="187">
        <v>0</v>
      </c>
      <c r="L32" s="193"/>
      <c r="M32" s="112"/>
      <c r="N32" s="113"/>
    </row>
    <row r="33" spans="2:14" ht="16.350000000000001" customHeight="1" x14ac:dyDescent="0.2">
      <c r="B33" s="114" t="s">
        <v>79</v>
      </c>
      <c r="C33" s="115" t="s">
        <v>79</v>
      </c>
      <c r="D33" s="116"/>
      <c r="E33" s="117" t="s">
        <v>79</v>
      </c>
      <c r="F33" s="118" t="s">
        <v>80</v>
      </c>
      <c r="G33" s="119"/>
      <c r="H33" s="119"/>
      <c r="I33" s="119"/>
      <c r="J33" s="190">
        <v>85.15</v>
      </c>
      <c r="K33" s="191">
        <v>256358.44999999998</v>
      </c>
      <c r="L33" s="130"/>
      <c r="M33" s="120"/>
      <c r="N33" s="121"/>
    </row>
    <row r="34" spans="2:14" x14ac:dyDescent="0.2">
      <c r="J34" s="131"/>
      <c r="K34" s="131"/>
      <c r="L34" s="131"/>
    </row>
    <row r="35" spans="2:14" ht="15" x14ac:dyDescent="0.25">
      <c r="J35" s="132" t="s">
        <v>81</v>
      </c>
      <c r="K35" s="132"/>
      <c r="L35" s="132">
        <v>256273.3</v>
      </c>
      <c r="M35" s="125"/>
    </row>
    <row r="36" spans="2:14" ht="15" x14ac:dyDescent="0.25">
      <c r="J36" s="132"/>
      <c r="K36" s="132"/>
      <c r="L36" s="132"/>
      <c r="M36" s="125"/>
    </row>
    <row r="37" spans="2:14" ht="15" x14ac:dyDescent="0.25">
      <c r="J37" s="133" t="s">
        <v>82</v>
      </c>
      <c r="K37" s="133"/>
      <c r="L37" s="133"/>
      <c r="M37" s="127"/>
    </row>
    <row r="38" spans="2:14" ht="15" x14ac:dyDescent="0.25">
      <c r="J38" s="132"/>
      <c r="K38" s="132"/>
      <c r="L38" s="132"/>
      <c r="M38" s="125"/>
    </row>
    <row r="39" spans="2:14" ht="15.75" thickBot="1" x14ac:dyDescent="0.3">
      <c r="J39" s="134" t="s">
        <v>83</v>
      </c>
      <c r="K39" s="134"/>
      <c r="L39" s="134">
        <f>L35-L37</f>
        <v>256273.3</v>
      </c>
      <c r="M39" s="126"/>
    </row>
    <row r="40" spans="2:14" ht="15" thickTop="1" x14ac:dyDescent="0.2"/>
  </sheetData>
  <mergeCells count="77">
    <mergeCell ref="C33:D33"/>
    <mergeCell ref="F33:I33"/>
    <mergeCell ref="K33:L33"/>
    <mergeCell ref="M33:N33"/>
    <mergeCell ref="F32:I32"/>
    <mergeCell ref="M32:N32"/>
    <mergeCell ref="F30:I30"/>
    <mergeCell ref="K30:L30"/>
    <mergeCell ref="M30:N30"/>
    <mergeCell ref="F31:I31"/>
    <mergeCell ref="K31:L31"/>
    <mergeCell ref="M31:N31"/>
    <mergeCell ref="F28:I28"/>
    <mergeCell ref="K28:L28"/>
    <mergeCell ref="M28:N28"/>
    <mergeCell ref="F29:I29"/>
    <mergeCell ref="K29:L29"/>
    <mergeCell ref="M29:N29"/>
    <mergeCell ref="F26:I26"/>
    <mergeCell ref="K26:L26"/>
    <mergeCell ref="M26:N26"/>
    <mergeCell ref="F27:I27"/>
    <mergeCell ref="K27:L27"/>
    <mergeCell ref="M27:N27"/>
    <mergeCell ref="F24:I24"/>
    <mergeCell ref="K24:L24"/>
    <mergeCell ref="M24:N24"/>
    <mergeCell ref="F25:I25"/>
    <mergeCell ref="K25:L25"/>
    <mergeCell ref="M25:N25"/>
    <mergeCell ref="F22:I22"/>
    <mergeCell ref="K22:L22"/>
    <mergeCell ref="M22:N22"/>
    <mergeCell ref="F23:I23"/>
    <mergeCell ref="K23:L23"/>
    <mergeCell ref="M23:N23"/>
    <mergeCell ref="F20:I20"/>
    <mergeCell ref="K20:L20"/>
    <mergeCell ref="M20:N20"/>
    <mergeCell ref="F21:I21"/>
    <mergeCell ref="K21:L21"/>
    <mergeCell ref="M21:N21"/>
    <mergeCell ref="F18:I18"/>
    <mergeCell ref="K18:L18"/>
    <mergeCell ref="M18:N18"/>
    <mergeCell ref="F19:I19"/>
    <mergeCell ref="K19:L19"/>
    <mergeCell ref="M19:N19"/>
    <mergeCell ref="F16:I16"/>
    <mergeCell ref="K16:L16"/>
    <mergeCell ref="M16:N16"/>
    <mergeCell ref="F17:I17"/>
    <mergeCell ref="K17:L17"/>
    <mergeCell ref="M17:N17"/>
    <mergeCell ref="F14:I14"/>
    <mergeCell ref="M14:N14"/>
    <mergeCell ref="F15:I15"/>
    <mergeCell ref="K15:L15"/>
    <mergeCell ref="M15:N15"/>
    <mergeCell ref="F12:I12"/>
    <mergeCell ref="K12:L12"/>
    <mergeCell ref="M12:N12"/>
    <mergeCell ref="F13:I13"/>
    <mergeCell ref="K13:L13"/>
    <mergeCell ref="M13:N13"/>
    <mergeCell ref="C10:D10"/>
    <mergeCell ref="K10:L10"/>
    <mergeCell ref="M10:N10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fitToHeight="2" orientation="portrait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Title="ATTENTION !!!" error="Veuillez utiliser la liste déroulante !!!!!!!!!!!">
          <x14:formula1>
            <xm:f>[1]Fournisseurs!#REF!</xm:f>
          </x14:formula1>
          <xm:sqref>Q11:Q28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39"/>
  <sheetViews>
    <sheetView topLeftCell="A18" zoomScaleNormal="100" workbookViewId="0">
      <selection activeCell="A1000" sqref="A1000"/>
    </sheetView>
  </sheetViews>
  <sheetFormatPr baseColWidth="10" defaultRowHeight="14.25" x14ac:dyDescent="0.2"/>
  <cols>
    <col min="1" max="1" width="10.5703125" style="93" customWidth="1"/>
    <col min="2" max="2" width="7.42578125" style="93" customWidth="1"/>
    <col min="3" max="3" width="3.85546875" style="93" customWidth="1"/>
    <col min="4" max="4" width="5.85546875" style="93" customWidth="1"/>
    <col min="5" max="6" width="10.5703125" style="93" customWidth="1"/>
    <col min="7" max="7" width="12.7109375" style="93" customWidth="1"/>
    <col min="8" max="8" width="0.85546875" style="93" customWidth="1"/>
    <col min="9" max="9" width="7" style="93" customWidth="1"/>
    <col min="10" max="10" width="14.28515625" style="93" customWidth="1"/>
    <col min="11" max="11" width="4.7109375" style="93" customWidth="1"/>
    <col min="12" max="12" width="14.7109375" style="93" customWidth="1"/>
    <col min="13" max="13" width="10.140625" style="93" customWidth="1"/>
    <col min="14" max="14" width="4.85546875" style="93" customWidth="1"/>
    <col min="15" max="15" width="11.42578125" style="93"/>
    <col min="16" max="16" width="10.140625" style="135" bestFit="1" customWidth="1"/>
    <col min="17" max="17" width="19.5703125" style="135" bestFit="1" customWidth="1"/>
    <col min="18" max="18" width="24" style="135" bestFit="1" customWidth="1"/>
    <col min="19" max="19" width="11.140625" style="135" bestFit="1" customWidth="1"/>
    <col min="20" max="20" width="14.28515625" style="135" bestFit="1" customWidth="1"/>
    <col min="21" max="21" width="8.85546875" style="135" bestFit="1" customWidth="1"/>
    <col min="22" max="22" width="6.5703125" style="135" bestFit="1" customWidth="1"/>
    <col min="23" max="23" width="21.85546875" style="135" bestFit="1" customWidth="1"/>
    <col min="24" max="24" width="17.42578125" style="135" bestFit="1" customWidth="1"/>
    <col min="25" max="25" width="30.28515625" style="135" bestFit="1" customWidth="1"/>
    <col min="26" max="16384" width="11.42578125" style="93"/>
  </cols>
  <sheetData>
    <row r="1" spans="2:25" ht="51" customHeight="1" x14ac:dyDescent="0.2"/>
    <row r="2" spans="2:25" ht="13.35" customHeight="1" x14ac:dyDescent="0.2">
      <c r="B2" s="94" t="s">
        <v>64</v>
      </c>
      <c r="C2" s="95"/>
      <c r="D2" s="95"/>
      <c r="E2" s="95"/>
      <c r="F2" s="95"/>
      <c r="G2" s="95"/>
      <c r="I2" s="96" t="s">
        <v>65</v>
      </c>
      <c r="J2" s="95"/>
      <c r="K2" s="95"/>
      <c r="L2" s="95"/>
      <c r="M2" s="95"/>
      <c r="N2" s="95"/>
    </row>
    <row r="3" spans="2:25" ht="0.95" customHeight="1" x14ac:dyDescent="0.2">
      <c r="B3" s="95"/>
      <c r="C3" s="95"/>
      <c r="D3" s="95"/>
      <c r="E3" s="95"/>
      <c r="F3" s="95"/>
      <c r="G3" s="95"/>
    </row>
    <row r="4" spans="2:25" ht="7.9" customHeight="1" x14ac:dyDescent="0.2"/>
    <row r="5" spans="2:25" ht="5.0999999999999996" customHeight="1" x14ac:dyDescent="0.2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2:25" ht="13.35" customHeight="1" x14ac:dyDescent="0.2">
      <c r="B6" s="98" t="s">
        <v>66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2:25" ht="20.65" customHeight="1" x14ac:dyDescent="0.2"/>
    <row r="8" spans="2:25" ht="21.4" customHeight="1" x14ac:dyDescent="0.2">
      <c r="B8" s="99" t="s">
        <v>437</v>
      </c>
      <c r="C8" s="100"/>
      <c r="D8" s="100"/>
      <c r="E8" s="100"/>
      <c r="F8" s="99" t="s">
        <v>438</v>
      </c>
      <c r="G8" s="100"/>
      <c r="H8" s="100"/>
      <c r="I8" s="100"/>
      <c r="J8" s="101" t="s">
        <v>69</v>
      </c>
      <c r="K8" s="101" t="s">
        <v>70</v>
      </c>
      <c r="L8" s="102" t="s">
        <v>71</v>
      </c>
      <c r="M8" s="100"/>
      <c r="N8" s="103" t="s">
        <v>72</v>
      </c>
    </row>
    <row r="9" spans="2:25" ht="3.4" customHeight="1" x14ac:dyDescent="0.2"/>
    <row r="10" spans="2:25" ht="16.350000000000001" customHeight="1" x14ac:dyDescent="0.2">
      <c r="B10" s="104" t="s">
        <v>73</v>
      </c>
      <c r="C10" s="105" t="s">
        <v>74</v>
      </c>
      <c r="D10" s="106"/>
      <c r="E10" s="107" t="s">
        <v>75</v>
      </c>
      <c r="F10" s="107" t="s">
        <v>76</v>
      </c>
      <c r="G10" s="108"/>
      <c r="H10" s="108"/>
      <c r="I10" s="108"/>
      <c r="J10" s="109" t="s">
        <v>77</v>
      </c>
      <c r="K10" s="110" t="s">
        <v>78</v>
      </c>
      <c r="L10" s="106"/>
      <c r="M10" s="110" t="s">
        <v>84</v>
      </c>
      <c r="N10" s="111"/>
      <c r="P10" s="136" t="s">
        <v>85</v>
      </c>
      <c r="Q10" s="137" t="s">
        <v>86</v>
      </c>
      <c r="R10" s="137" t="s">
        <v>87</v>
      </c>
      <c r="S10" s="137" t="s">
        <v>88</v>
      </c>
      <c r="T10" s="137" t="s">
        <v>89</v>
      </c>
      <c r="U10" s="138" t="s">
        <v>1</v>
      </c>
      <c r="V10" s="137" t="s">
        <v>90</v>
      </c>
      <c r="W10" s="139" t="s">
        <v>91</v>
      </c>
      <c r="X10" s="136" t="s">
        <v>92</v>
      </c>
      <c r="Y10" s="136" t="s">
        <v>93</v>
      </c>
    </row>
    <row r="11" spans="2:25" ht="26.45" customHeight="1" x14ac:dyDescent="0.2">
      <c r="B11" s="122" t="s">
        <v>439</v>
      </c>
      <c r="C11" s="184" t="s">
        <v>164</v>
      </c>
      <c r="D11" s="122" t="s">
        <v>440</v>
      </c>
      <c r="E11" s="184" t="s">
        <v>441</v>
      </c>
      <c r="F11" s="185" t="s">
        <v>442</v>
      </c>
      <c r="G11" s="186"/>
      <c r="H11" s="186"/>
      <c r="I11" s="186"/>
      <c r="J11" s="187">
        <v>0</v>
      </c>
      <c r="K11" s="188">
        <v>75000</v>
      </c>
      <c r="L11" s="189"/>
      <c r="M11" s="112"/>
      <c r="N11" s="113"/>
      <c r="P11" s="140">
        <v>41519</v>
      </c>
      <c r="Q11" s="164" t="s">
        <v>34</v>
      </c>
      <c r="R11" s="141" t="s">
        <v>111</v>
      </c>
      <c r="S11" s="162">
        <v>23000</v>
      </c>
      <c r="T11" s="141" t="s">
        <v>24</v>
      </c>
      <c r="U11" s="160">
        <v>1150</v>
      </c>
      <c r="V11" s="141">
        <v>2077</v>
      </c>
      <c r="W11" s="163" t="s">
        <v>94</v>
      </c>
      <c r="X11" s="140">
        <v>41519</v>
      </c>
      <c r="Y11" s="165" t="s">
        <v>119</v>
      </c>
    </row>
    <row r="12" spans="2:25" ht="26.45" customHeight="1" x14ac:dyDescent="0.2">
      <c r="B12" s="122" t="s">
        <v>163</v>
      </c>
      <c r="C12" s="184" t="s">
        <v>164</v>
      </c>
      <c r="D12" s="122" t="s">
        <v>443</v>
      </c>
      <c r="E12" s="184" t="s">
        <v>444</v>
      </c>
      <c r="F12" s="185" t="s">
        <v>271</v>
      </c>
      <c r="G12" s="186"/>
      <c r="H12" s="186"/>
      <c r="I12" s="186"/>
      <c r="J12" s="187">
        <v>0</v>
      </c>
      <c r="K12" s="188">
        <v>61000</v>
      </c>
      <c r="L12" s="189"/>
      <c r="M12" s="112"/>
      <c r="N12" s="113"/>
      <c r="P12" s="140">
        <v>41519</v>
      </c>
      <c r="Q12" s="164" t="s">
        <v>34</v>
      </c>
      <c r="R12" s="141" t="s">
        <v>110</v>
      </c>
      <c r="S12" s="162">
        <v>27000</v>
      </c>
      <c r="T12" s="141" t="s">
        <v>24</v>
      </c>
      <c r="U12" s="160">
        <v>1350</v>
      </c>
      <c r="V12" s="141">
        <v>2078</v>
      </c>
      <c r="W12" s="143" t="s">
        <v>94</v>
      </c>
      <c r="X12" s="140">
        <v>41519</v>
      </c>
      <c r="Y12" s="165" t="s">
        <v>119</v>
      </c>
    </row>
    <row r="13" spans="2:25" ht="26.45" customHeight="1" x14ac:dyDescent="0.2">
      <c r="B13" s="122" t="s">
        <v>445</v>
      </c>
      <c r="C13" s="184" t="s">
        <v>164</v>
      </c>
      <c r="D13" s="122" t="s">
        <v>446</v>
      </c>
      <c r="E13" s="184" t="s">
        <v>447</v>
      </c>
      <c r="F13" s="185" t="s">
        <v>239</v>
      </c>
      <c r="G13" s="186"/>
      <c r="H13" s="186"/>
      <c r="I13" s="186"/>
      <c r="J13" s="187">
        <v>0</v>
      </c>
      <c r="K13" s="188">
        <v>14000</v>
      </c>
      <c r="L13" s="189"/>
      <c r="M13" s="112"/>
      <c r="N13" s="113"/>
      <c r="P13" s="171">
        <v>41597</v>
      </c>
      <c r="Q13" s="172" t="s">
        <v>34</v>
      </c>
      <c r="R13" s="175" t="s">
        <v>123</v>
      </c>
      <c r="S13" s="173">
        <v>328800</v>
      </c>
      <c r="T13" s="175" t="s">
        <v>24</v>
      </c>
      <c r="U13" s="174">
        <v>10200</v>
      </c>
      <c r="V13" s="175">
        <v>2093</v>
      </c>
      <c r="W13" s="176" t="s">
        <v>122</v>
      </c>
      <c r="X13" s="171">
        <v>41614</v>
      </c>
      <c r="Y13" s="177"/>
    </row>
    <row r="14" spans="2:25" ht="26.45" customHeight="1" x14ac:dyDescent="0.2">
      <c r="B14" s="122" t="s">
        <v>445</v>
      </c>
      <c r="C14" s="184" t="s">
        <v>164</v>
      </c>
      <c r="D14" s="122" t="s">
        <v>448</v>
      </c>
      <c r="E14" s="184" t="s">
        <v>449</v>
      </c>
      <c r="F14" s="185" t="s">
        <v>171</v>
      </c>
      <c r="G14" s="186"/>
      <c r="H14" s="186"/>
      <c r="I14" s="186"/>
      <c r="J14" s="187">
        <v>0</v>
      </c>
      <c r="K14" s="188">
        <v>553.95000000000005</v>
      </c>
      <c r="L14" s="189"/>
      <c r="M14" s="112"/>
      <c r="N14" s="113"/>
      <c r="P14" s="144">
        <v>41597</v>
      </c>
      <c r="Q14" s="145" t="s">
        <v>34</v>
      </c>
      <c r="R14" s="145" t="s">
        <v>123</v>
      </c>
      <c r="S14" s="146">
        <v>216300</v>
      </c>
      <c r="T14" s="145" t="s">
        <v>24</v>
      </c>
      <c r="U14" s="146">
        <v>6700</v>
      </c>
      <c r="V14" s="145">
        <v>2094</v>
      </c>
      <c r="W14" s="147" t="s">
        <v>122</v>
      </c>
      <c r="X14" s="144">
        <v>41614</v>
      </c>
      <c r="Y14" s="144"/>
    </row>
    <row r="15" spans="2:25" ht="26.45" customHeight="1" x14ac:dyDescent="0.2">
      <c r="B15" s="122" t="s">
        <v>445</v>
      </c>
      <c r="C15" s="184" t="s">
        <v>164</v>
      </c>
      <c r="D15" s="122" t="s">
        <v>450</v>
      </c>
      <c r="E15" s="184" t="s">
        <v>451</v>
      </c>
      <c r="F15" s="185" t="s">
        <v>452</v>
      </c>
      <c r="G15" s="186"/>
      <c r="H15" s="186"/>
      <c r="I15" s="186"/>
      <c r="J15" s="187">
        <v>0</v>
      </c>
      <c r="K15" s="188">
        <v>20000</v>
      </c>
      <c r="L15" s="189"/>
      <c r="M15" s="112"/>
      <c r="N15" s="113"/>
      <c r="P15" s="152">
        <v>41667</v>
      </c>
      <c r="Q15" s="178" t="s">
        <v>34</v>
      </c>
      <c r="R15" s="151" t="s">
        <v>116</v>
      </c>
      <c r="S15" s="179">
        <v>21000</v>
      </c>
      <c r="T15" s="151" t="s">
        <v>24</v>
      </c>
      <c r="U15" s="157">
        <v>500</v>
      </c>
      <c r="V15" s="151">
        <v>2095</v>
      </c>
      <c r="W15" s="180" t="s">
        <v>97</v>
      </c>
      <c r="X15" s="152">
        <v>41682</v>
      </c>
      <c r="Y15" s="181" t="s">
        <v>124</v>
      </c>
    </row>
    <row r="16" spans="2:25" ht="26.45" customHeight="1" x14ac:dyDescent="0.2">
      <c r="B16" s="122" t="s">
        <v>445</v>
      </c>
      <c r="C16" s="184" t="s">
        <v>164</v>
      </c>
      <c r="D16" s="122" t="s">
        <v>453</v>
      </c>
      <c r="E16" s="184" t="s">
        <v>454</v>
      </c>
      <c r="F16" s="185" t="s">
        <v>271</v>
      </c>
      <c r="G16" s="186"/>
      <c r="H16" s="186"/>
      <c r="I16" s="186"/>
      <c r="J16" s="187">
        <v>0</v>
      </c>
      <c r="K16" s="188">
        <v>517.75</v>
      </c>
      <c r="L16" s="189"/>
      <c r="M16" s="112"/>
      <c r="N16" s="113"/>
      <c r="P16" s="140">
        <v>41667</v>
      </c>
      <c r="Q16" s="164" t="s">
        <v>34</v>
      </c>
      <c r="R16" s="141" t="s">
        <v>126</v>
      </c>
      <c r="S16" s="162">
        <v>22000</v>
      </c>
      <c r="T16" s="141" t="s">
        <v>24</v>
      </c>
      <c r="U16" s="160">
        <v>500</v>
      </c>
      <c r="V16" s="141">
        <v>2097</v>
      </c>
      <c r="W16" s="163" t="s">
        <v>97</v>
      </c>
      <c r="X16" s="140">
        <v>41682</v>
      </c>
      <c r="Y16" s="165" t="s">
        <v>124</v>
      </c>
    </row>
    <row r="17" spans="2:25" ht="26.45" customHeight="1" x14ac:dyDescent="0.2">
      <c r="B17" s="122" t="s">
        <v>180</v>
      </c>
      <c r="C17" s="184" t="s">
        <v>164</v>
      </c>
      <c r="D17" s="122" t="s">
        <v>455</v>
      </c>
      <c r="E17" s="184" t="s">
        <v>456</v>
      </c>
      <c r="F17" s="185" t="s">
        <v>214</v>
      </c>
      <c r="G17" s="186"/>
      <c r="H17" s="186"/>
      <c r="I17" s="186"/>
      <c r="J17" s="187">
        <v>0</v>
      </c>
      <c r="K17" s="188">
        <v>12000</v>
      </c>
      <c r="L17" s="189"/>
      <c r="M17" s="112"/>
      <c r="N17" s="113"/>
      <c r="P17" s="140">
        <v>41667</v>
      </c>
      <c r="Q17" s="164" t="s">
        <v>34</v>
      </c>
      <c r="R17" s="141" t="s">
        <v>115</v>
      </c>
      <c r="S17" s="162">
        <v>21500</v>
      </c>
      <c r="T17" s="141" t="s">
        <v>24</v>
      </c>
      <c r="U17" s="160">
        <v>500</v>
      </c>
      <c r="V17" s="141">
        <v>2103</v>
      </c>
      <c r="W17" s="163" t="s">
        <v>97</v>
      </c>
      <c r="X17" s="140">
        <v>41682</v>
      </c>
      <c r="Y17" s="165" t="s">
        <v>124</v>
      </c>
    </row>
    <row r="18" spans="2:25" ht="26.45" customHeight="1" x14ac:dyDescent="0.2">
      <c r="B18" s="122" t="s">
        <v>180</v>
      </c>
      <c r="C18" s="184" t="s">
        <v>164</v>
      </c>
      <c r="D18" s="122" t="s">
        <v>457</v>
      </c>
      <c r="E18" s="184" t="s">
        <v>458</v>
      </c>
      <c r="F18" s="185" t="s">
        <v>232</v>
      </c>
      <c r="G18" s="186"/>
      <c r="H18" s="186"/>
      <c r="I18" s="186"/>
      <c r="J18" s="187">
        <v>0</v>
      </c>
      <c r="K18" s="188">
        <v>12000</v>
      </c>
      <c r="L18" s="189"/>
      <c r="M18" s="112"/>
      <c r="N18" s="113"/>
      <c r="P18" s="140">
        <v>41667</v>
      </c>
      <c r="Q18" s="164" t="s">
        <v>34</v>
      </c>
      <c r="R18" s="141" t="s">
        <v>130</v>
      </c>
      <c r="S18" s="162">
        <v>22800</v>
      </c>
      <c r="T18" s="141" t="s">
        <v>24</v>
      </c>
      <c r="U18" s="160">
        <v>500</v>
      </c>
      <c r="V18" s="141">
        <v>2104</v>
      </c>
      <c r="W18" s="163" t="s">
        <v>97</v>
      </c>
      <c r="X18" s="140">
        <v>41682</v>
      </c>
      <c r="Y18" s="165" t="s">
        <v>124</v>
      </c>
    </row>
    <row r="19" spans="2:25" ht="26.45" customHeight="1" x14ac:dyDescent="0.2">
      <c r="B19" s="122" t="s">
        <v>233</v>
      </c>
      <c r="C19" s="184" t="s">
        <v>164</v>
      </c>
      <c r="D19" s="122" t="s">
        <v>459</v>
      </c>
      <c r="E19" s="184" t="s">
        <v>460</v>
      </c>
      <c r="F19" s="185" t="s">
        <v>362</v>
      </c>
      <c r="G19" s="186"/>
      <c r="H19" s="186"/>
      <c r="I19" s="186"/>
      <c r="J19" s="187">
        <v>0</v>
      </c>
      <c r="K19" s="188">
        <v>96000</v>
      </c>
      <c r="L19" s="189"/>
      <c r="M19" s="112"/>
      <c r="N19" s="113"/>
      <c r="P19" s="152">
        <v>41726</v>
      </c>
      <c r="Q19" s="178" t="s">
        <v>34</v>
      </c>
      <c r="R19" s="151" t="s">
        <v>123</v>
      </c>
      <c r="S19" s="179">
        <v>16000</v>
      </c>
      <c r="T19" s="151" t="s">
        <v>24</v>
      </c>
      <c r="U19" s="157">
        <v>480</v>
      </c>
      <c r="V19" s="151">
        <v>2119</v>
      </c>
      <c r="W19" s="180" t="s">
        <v>122</v>
      </c>
      <c r="X19" s="152">
        <v>41737</v>
      </c>
      <c r="Y19" s="152" t="s">
        <v>135</v>
      </c>
    </row>
    <row r="20" spans="2:25" ht="26.45" customHeight="1" x14ac:dyDescent="0.2">
      <c r="B20" s="122" t="s">
        <v>236</v>
      </c>
      <c r="C20" s="184" t="s">
        <v>164</v>
      </c>
      <c r="D20" s="122" t="s">
        <v>461</v>
      </c>
      <c r="E20" s="184" t="s">
        <v>462</v>
      </c>
      <c r="F20" s="185" t="s">
        <v>359</v>
      </c>
      <c r="G20" s="186"/>
      <c r="H20" s="186"/>
      <c r="I20" s="186"/>
      <c r="J20" s="187">
        <v>0</v>
      </c>
      <c r="K20" s="188">
        <v>9980</v>
      </c>
      <c r="L20" s="189"/>
      <c r="M20" s="112"/>
      <c r="N20" s="113"/>
      <c r="P20" s="140">
        <v>41827</v>
      </c>
      <c r="Q20" s="164" t="s">
        <v>34</v>
      </c>
      <c r="R20" s="141" t="s">
        <v>139</v>
      </c>
      <c r="S20" s="162">
        <v>41500</v>
      </c>
      <c r="T20" s="141" t="s">
        <v>24</v>
      </c>
      <c r="U20" s="160">
        <v>500</v>
      </c>
      <c r="V20" s="141">
        <v>2127</v>
      </c>
      <c r="W20" s="163" t="s">
        <v>97</v>
      </c>
      <c r="X20" s="140">
        <v>41862</v>
      </c>
      <c r="Y20" s="165" t="s">
        <v>140</v>
      </c>
    </row>
    <row r="21" spans="2:25" ht="26.45" customHeight="1" x14ac:dyDescent="0.2">
      <c r="B21" s="122" t="s">
        <v>236</v>
      </c>
      <c r="C21" s="184" t="s">
        <v>164</v>
      </c>
      <c r="D21" s="122" t="s">
        <v>463</v>
      </c>
      <c r="E21" s="184" t="s">
        <v>464</v>
      </c>
      <c r="F21" s="185" t="s">
        <v>387</v>
      </c>
      <c r="G21" s="186"/>
      <c r="H21" s="186"/>
      <c r="I21" s="186"/>
      <c r="J21" s="187">
        <v>0</v>
      </c>
      <c r="K21" s="188">
        <v>2950</v>
      </c>
      <c r="L21" s="189"/>
      <c r="M21" s="112"/>
      <c r="N21" s="113"/>
      <c r="P21" s="140">
        <v>41827</v>
      </c>
      <c r="Q21" s="164" t="s">
        <v>34</v>
      </c>
      <c r="R21" s="141" t="s">
        <v>136</v>
      </c>
      <c r="S21" s="162">
        <v>21500</v>
      </c>
      <c r="T21" s="141" t="s">
        <v>24</v>
      </c>
      <c r="U21" s="160">
        <v>500</v>
      </c>
      <c r="V21" s="141">
        <v>2128</v>
      </c>
      <c r="W21" s="163" t="s">
        <v>97</v>
      </c>
      <c r="X21" s="140">
        <v>41862</v>
      </c>
      <c r="Y21" s="165" t="s">
        <v>140</v>
      </c>
    </row>
    <row r="22" spans="2:25" ht="26.45" customHeight="1" x14ac:dyDescent="0.2">
      <c r="B22" s="122" t="s">
        <v>236</v>
      </c>
      <c r="C22" s="184" t="s">
        <v>164</v>
      </c>
      <c r="D22" s="122" t="s">
        <v>465</v>
      </c>
      <c r="E22" s="184" t="s">
        <v>466</v>
      </c>
      <c r="F22" s="185" t="s">
        <v>271</v>
      </c>
      <c r="G22" s="186"/>
      <c r="H22" s="186"/>
      <c r="I22" s="186"/>
      <c r="J22" s="187">
        <v>0</v>
      </c>
      <c r="K22" s="188">
        <v>5427.45</v>
      </c>
      <c r="L22" s="189"/>
      <c r="M22" s="112"/>
      <c r="N22" s="113"/>
      <c r="P22" s="140">
        <v>41827</v>
      </c>
      <c r="Q22" s="164" t="s">
        <v>34</v>
      </c>
      <c r="R22" s="141" t="s">
        <v>141</v>
      </c>
      <c r="S22" s="162">
        <v>21500</v>
      </c>
      <c r="T22" s="141" t="s">
        <v>24</v>
      </c>
      <c r="U22" s="160">
        <v>500</v>
      </c>
      <c r="V22" s="141">
        <v>2129</v>
      </c>
      <c r="W22" s="163" t="s">
        <v>97</v>
      </c>
      <c r="X22" s="140">
        <v>41862</v>
      </c>
      <c r="Y22" s="165" t="s">
        <v>140</v>
      </c>
    </row>
    <row r="23" spans="2:25" ht="26.45" customHeight="1" x14ac:dyDescent="0.2">
      <c r="B23" s="122" t="s">
        <v>236</v>
      </c>
      <c r="C23" s="184" t="s">
        <v>164</v>
      </c>
      <c r="D23" s="122" t="s">
        <v>467</v>
      </c>
      <c r="E23" s="184" t="s">
        <v>468</v>
      </c>
      <c r="F23" s="185" t="s">
        <v>362</v>
      </c>
      <c r="G23" s="186"/>
      <c r="H23" s="186"/>
      <c r="I23" s="186"/>
      <c r="J23" s="187">
        <v>0</v>
      </c>
      <c r="K23" s="188">
        <v>35000</v>
      </c>
      <c r="L23" s="189"/>
      <c r="M23" s="112"/>
      <c r="N23" s="113"/>
      <c r="P23" s="140">
        <v>41827</v>
      </c>
      <c r="Q23" s="164" t="s">
        <v>34</v>
      </c>
      <c r="R23" s="141" t="s">
        <v>132</v>
      </c>
      <c r="S23" s="162">
        <v>25500</v>
      </c>
      <c r="T23" s="141" t="s">
        <v>24</v>
      </c>
      <c r="U23" s="160">
        <v>500</v>
      </c>
      <c r="V23" s="141">
        <v>2130</v>
      </c>
      <c r="W23" s="163" t="s">
        <v>97</v>
      </c>
      <c r="X23" s="140">
        <v>41862</v>
      </c>
      <c r="Y23" s="165" t="s">
        <v>140</v>
      </c>
    </row>
    <row r="24" spans="2:25" ht="26.45" customHeight="1" x14ac:dyDescent="0.2">
      <c r="B24" s="122" t="s">
        <v>272</v>
      </c>
      <c r="C24" s="184" t="s">
        <v>164</v>
      </c>
      <c r="D24" s="122" t="s">
        <v>469</v>
      </c>
      <c r="E24" s="184" t="s">
        <v>470</v>
      </c>
      <c r="F24" s="185" t="s">
        <v>362</v>
      </c>
      <c r="G24" s="186"/>
      <c r="H24" s="186"/>
      <c r="I24" s="186"/>
      <c r="J24" s="187">
        <v>0</v>
      </c>
      <c r="K24" s="188">
        <v>30000</v>
      </c>
      <c r="L24" s="189"/>
      <c r="M24" s="112"/>
      <c r="N24" s="113"/>
      <c r="P24" s="140">
        <v>41827</v>
      </c>
      <c r="Q24" s="164" t="s">
        <v>34</v>
      </c>
      <c r="R24" s="141" t="s">
        <v>142</v>
      </c>
      <c r="S24" s="162">
        <v>45500</v>
      </c>
      <c r="T24" s="141" t="s">
        <v>24</v>
      </c>
      <c r="U24" s="160">
        <v>500</v>
      </c>
      <c r="V24" s="141">
        <v>2131</v>
      </c>
      <c r="W24" s="163" t="s">
        <v>97</v>
      </c>
      <c r="X24" s="140">
        <v>41862</v>
      </c>
      <c r="Y24" s="165" t="s">
        <v>140</v>
      </c>
    </row>
    <row r="25" spans="2:25" ht="26.45" customHeight="1" x14ac:dyDescent="0.2">
      <c r="B25" s="122" t="s">
        <v>471</v>
      </c>
      <c r="C25" s="184" t="s">
        <v>164</v>
      </c>
      <c r="D25" s="122" t="s">
        <v>472</v>
      </c>
      <c r="E25" s="184" t="s">
        <v>473</v>
      </c>
      <c r="F25" s="185" t="s">
        <v>474</v>
      </c>
      <c r="G25" s="186"/>
      <c r="H25" s="186"/>
      <c r="I25" s="186"/>
      <c r="J25" s="187">
        <v>0</v>
      </c>
      <c r="K25" s="188">
        <v>33101.550000000003</v>
      </c>
      <c r="L25" s="189"/>
      <c r="M25" s="112"/>
      <c r="N25" s="113"/>
      <c r="P25" s="152">
        <v>41941</v>
      </c>
      <c r="Q25" s="178" t="s">
        <v>34</v>
      </c>
      <c r="R25" s="151" t="s">
        <v>145</v>
      </c>
      <c r="S25" s="179">
        <v>22000</v>
      </c>
      <c r="T25" s="151" t="s">
        <v>24</v>
      </c>
      <c r="U25" s="157">
        <v>500</v>
      </c>
      <c r="V25" s="151">
        <v>2140</v>
      </c>
      <c r="W25" s="180" t="s">
        <v>97</v>
      </c>
      <c r="X25" s="152">
        <v>41960</v>
      </c>
      <c r="Y25" s="181" t="s">
        <v>146</v>
      </c>
    </row>
    <row r="26" spans="2:25" ht="26.45" customHeight="1" x14ac:dyDescent="0.2">
      <c r="B26" s="122" t="s">
        <v>406</v>
      </c>
      <c r="C26" s="184" t="s">
        <v>164</v>
      </c>
      <c r="D26" s="122" t="s">
        <v>475</v>
      </c>
      <c r="E26" s="184" t="s">
        <v>476</v>
      </c>
      <c r="F26" s="185" t="s">
        <v>359</v>
      </c>
      <c r="G26" s="186"/>
      <c r="H26" s="186"/>
      <c r="I26" s="186"/>
      <c r="J26" s="187">
        <v>0</v>
      </c>
      <c r="K26" s="188">
        <v>421.05</v>
      </c>
      <c r="L26" s="189"/>
      <c r="M26" s="112"/>
      <c r="N26" s="113"/>
      <c r="P26" s="140">
        <v>42276</v>
      </c>
      <c r="Q26" s="164" t="s">
        <v>34</v>
      </c>
      <c r="R26" s="141" t="s">
        <v>157</v>
      </c>
      <c r="S26" s="162">
        <v>49900</v>
      </c>
      <c r="T26" s="141" t="s">
        <v>24</v>
      </c>
      <c r="U26" s="160">
        <v>1000</v>
      </c>
      <c r="V26" s="151">
        <v>2161</v>
      </c>
      <c r="W26" s="182" t="s">
        <v>97</v>
      </c>
      <c r="X26" s="140">
        <v>42290</v>
      </c>
      <c r="Y26" s="183" t="s">
        <v>158</v>
      </c>
    </row>
    <row r="27" spans="2:25" ht="26.45" customHeight="1" x14ac:dyDescent="0.2">
      <c r="B27" s="122" t="s">
        <v>406</v>
      </c>
      <c r="C27" s="184" t="s">
        <v>164</v>
      </c>
      <c r="D27" s="122" t="s">
        <v>477</v>
      </c>
      <c r="E27" s="184" t="s">
        <v>478</v>
      </c>
      <c r="F27" s="185" t="s">
        <v>479</v>
      </c>
      <c r="G27" s="186"/>
      <c r="H27" s="186"/>
      <c r="I27" s="186"/>
      <c r="J27" s="187">
        <v>0</v>
      </c>
      <c r="K27" s="188">
        <v>9400</v>
      </c>
      <c r="L27" s="189"/>
      <c r="M27" s="112"/>
      <c r="N27" s="113"/>
    </row>
    <row r="28" spans="2:25" ht="26.45" customHeight="1" x14ac:dyDescent="0.2">
      <c r="B28" s="122" t="s">
        <v>406</v>
      </c>
      <c r="C28" s="184" t="s">
        <v>164</v>
      </c>
      <c r="D28" s="122" t="s">
        <v>480</v>
      </c>
      <c r="E28" s="184" t="s">
        <v>481</v>
      </c>
      <c r="F28" s="185" t="s">
        <v>359</v>
      </c>
      <c r="G28" s="186"/>
      <c r="H28" s="186"/>
      <c r="I28" s="186"/>
      <c r="J28" s="187">
        <v>0</v>
      </c>
      <c r="K28" s="188">
        <v>10000</v>
      </c>
      <c r="L28" s="189"/>
      <c r="M28" s="112"/>
      <c r="N28" s="113"/>
    </row>
    <row r="29" spans="2:25" ht="26.45" customHeight="1" x14ac:dyDescent="0.2">
      <c r="B29" s="122" t="s">
        <v>202</v>
      </c>
      <c r="C29" s="184" t="s">
        <v>164</v>
      </c>
      <c r="D29" s="122" t="s">
        <v>482</v>
      </c>
      <c r="E29" s="184" t="s">
        <v>483</v>
      </c>
      <c r="F29" s="185" t="s">
        <v>484</v>
      </c>
      <c r="G29" s="186"/>
      <c r="H29" s="186"/>
      <c r="I29" s="186"/>
      <c r="J29" s="187">
        <v>0</v>
      </c>
      <c r="K29" s="188">
        <v>3477.3</v>
      </c>
      <c r="L29" s="189"/>
      <c r="M29" s="112"/>
      <c r="N29" s="113"/>
    </row>
    <row r="30" spans="2:25" ht="26.45" customHeight="1" x14ac:dyDescent="0.2">
      <c r="B30" s="122" t="s">
        <v>202</v>
      </c>
      <c r="C30" s="184" t="s">
        <v>164</v>
      </c>
      <c r="D30" s="122" t="s">
        <v>485</v>
      </c>
      <c r="E30" s="184" t="s">
        <v>486</v>
      </c>
      <c r="F30" s="185" t="s">
        <v>366</v>
      </c>
      <c r="G30" s="186"/>
      <c r="H30" s="186"/>
      <c r="I30" s="186"/>
      <c r="J30" s="187">
        <v>0</v>
      </c>
      <c r="K30" s="188">
        <v>12000</v>
      </c>
      <c r="L30" s="189"/>
      <c r="M30" s="112"/>
      <c r="N30" s="113"/>
    </row>
    <row r="31" spans="2:25" ht="26.45" customHeight="1" x14ac:dyDescent="0.2">
      <c r="B31" s="122" t="s">
        <v>328</v>
      </c>
      <c r="C31" s="184" t="s">
        <v>164</v>
      </c>
      <c r="D31" s="122" t="s">
        <v>487</v>
      </c>
      <c r="E31" s="184" t="s">
        <v>488</v>
      </c>
      <c r="F31" s="185" t="s">
        <v>489</v>
      </c>
      <c r="G31" s="186"/>
      <c r="H31" s="186"/>
      <c r="I31" s="186"/>
      <c r="J31" s="187">
        <v>0</v>
      </c>
      <c r="K31" s="188">
        <v>30000</v>
      </c>
      <c r="L31" s="189"/>
      <c r="M31" s="112"/>
      <c r="N31" s="113"/>
    </row>
    <row r="32" spans="2:25" ht="16.350000000000001" customHeight="1" x14ac:dyDescent="0.2">
      <c r="B32" s="114" t="s">
        <v>79</v>
      </c>
      <c r="C32" s="115" t="s">
        <v>79</v>
      </c>
      <c r="D32" s="116"/>
      <c r="E32" s="117" t="s">
        <v>79</v>
      </c>
      <c r="F32" s="118" t="s">
        <v>80</v>
      </c>
      <c r="G32" s="119"/>
      <c r="H32" s="119"/>
      <c r="I32" s="119"/>
      <c r="J32" s="190">
        <v>0</v>
      </c>
      <c r="K32" s="191">
        <v>472829.05</v>
      </c>
      <c r="L32" s="130"/>
      <c r="M32" s="120"/>
      <c r="N32" s="121"/>
    </row>
    <row r="33" spans="10:13" ht="409.5" customHeight="1" x14ac:dyDescent="0.2">
      <c r="J33" s="131"/>
      <c r="K33" s="131"/>
      <c r="L33" s="131"/>
    </row>
    <row r="34" spans="10:13" ht="15" x14ac:dyDescent="0.25">
      <c r="J34" s="132" t="s">
        <v>81</v>
      </c>
      <c r="K34" s="132"/>
      <c r="L34" s="132">
        <v>472829.05</v>
      </c>
      <c r="M34" s="125"/>
    </row>
    <row r="35" spans="10:13" ht="15" x14ac:dyDescent="0.25">
      <c r="J35" s="132"/>
      <c r="K35" s="132"/>
      <c r="L35" s="132"/>
      <c r="M35" s="125"/>
    </row>
    <row r="36" spans="10:13" ht="15" x14ac:dyDescent="0.25">
      <c r="J36" s="133" t="s">
        <v>82</v>
      </c>
      <c r="K36" s="133"/>
      <c r="L36" s="133"/>
      <c r="M36" s="127"/>
    </row>
    <row r="37" spans="10:13" ht="15" x14ac:dyDescent="0.25">
      <c r="J37" s="132"/>
      <c r="K37" s="132"/>
      <c r="L37" s="132"/>
      <c r="M37" s="125"/>
    </row>
    <row r="38" spans="10:13" ht="15.75" thickBot="1" x14ac:dyDescent="0.3">
      <c r="J38" s="134" t="s">
        <v>83</v>
      </c>
      <c r="K38" s="134"/>
      <c r="L38" s="134">
        <f>L34-L36</f>
        <v>472829.05</v>
      </c>
      <c r="M38" s="126"/>
    </row>
    <row r="39" spans="10:13" ht="15" thickTop="1" x14ac:dyDescent="0.2"/>
  </sheetData>
  <mergeCells count="76">
    <mergeCell ref="C32:D32"/>
    <mergeCell ref="F32:I32"/>
    <mergeCell ref="K32:L32"/>
    <mergeCell ref="M32:N32"/>
    <mergeCell ref="F30:I30"/>
    <mergeCell ref="K30:L30"/>
    <mergeCell ref="M30:N30"/>
    <mergeCell ref="F31:I31"/>
    <mergeCell ref="K31:L31"/>
    <mergeCell ref="M31:N31"/>
    <mergeCell ref="F29:I29"/>
    <mergeCell ref="K29:L29"/>
    <mergeCell ref="M29:N29"/>
    <mergeCell ref="F27:I27"/>
    <mergeCell ref="K27:L27"/>
    <mergeCell ref="M27:N27"/>
    <mergeCell ref="F28:I28"/>
    <mergeCell ref="K28:L28"/>
    <mergeCell ref="M28:N28"/>
    <mergeCell ref="F25:I25"/>
    <mergeCell ref="K25:L25"/>
    <mergeCell ref="M25:N25"/>
    <mergeCell ref="F26:I26"/>
    <mergeCell ref="K26:L26"/>
    <mergeCell ref="M26:N26"/>
    <mergeCell ref="F23:I23"/>
    <mergeCell ref="K23:L23"/>
    <mergeCell ref="M23:N23"/>
    <mergeCell ref="F24:I24"/>
    <mergeCell ref="K24:L24"/>
    <mergeCell ref="M24:N24"/>
    <mergeCell ref="F21:I21"/>
    <mergeCell ref="K21:L21"/>
    <mergeCell ref="M21:N21"/>
    <mergeCell ref="F22:I22"/>
    <mergeCell ref="K22:L22"/>
    <mergeCell ref="M22:N22"/>
    <mergeCell ref="F19:I19"/>
    <mergeCell ref="K19:L19"/>
    <mergeCell ref="M19:N19"/>
    <mergeCell ref="F20:I20"/>
    <mergeCell ref="K20:L20"/>
    <mergeCell ref="M20:N20"/>
    <mergeCell ref="F17:I17"/>
    <mergeCell ref="K17:L17"/>
    <mergeCell ref="M17:N17"/>
    <mergeCell ref="F18:I18"/>
    <mergeCell ref="K18:L18"/>
    <mergeCell ref="M18:N18"/>
    <mergeCell ref="F16:I16"/>
    <mergeCell ref="K16:L16"/>
    <mergeCell ref="M16:N16"/>
    <mergeCell ref="F14:I14"/>
    <mergeCell ref="K14:L14"/>
    <mergeCell ref="M14:N14"/>
    <mergeCell ref="F15:I15"/>
    <mergeCell ref="K15:L15"/>
    <mergeCell ref="M15:N15"/>
    <mergeCell ref="F12:I12"/>
    <mergeCell ref="K12:L12"/>
    <mergeCell ref="M12:N12"/>
    <mergeCell ref="F13:I13"/>
    <mergeCell ref="K13:L13"/>
    <mergeCell ref="M13:N13"/>
    <mergeCell ref="C10:D10"/>
    <mergeCell ref="K10:L10"/>
    <mergeCell ref="M10:N10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fitToHeight="2" orientation="portrait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Title="ATTENTION !!!" error="Veuillez utiliser la liste déroulante !!!!!!!!!!!">
          <x14:formula1>
            <xm:f>[1]Fournisseurs!#REF!</xm:f>
          </x14:formula1>
          <xm:sqref>Q11:Q26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51"/>
  <sheetViews>
    <sheetView zoomScaleNormal="100" workbookViewId="0">
      <selection activeCell="A1000" sqref="A1000"/>
    </sheetView>
  </sheetViews>
  <sheetFormatPr baseColWidth="10" defaultRowHeight="14.25" x14ac:dyDescent="0.2"/>
  <cols>
    <col min="1" max="1" width="10.5703125" style="93" customWidth="1"/>
    <col min="2" max="2" width="7.42578125" style="93" customWidth="1"/>
    <col min="3" max="3" width="3.85546875" style="93" customWidth="1"/>
    <col min="4" max="4" width="5.85546875" style="93" customWidth="1"/>
    <col min="5" max="6" width="10.5703125" style="93" customWidth="1"/>
    <col min="7" max="7" width="12.7109375" style="93" customWidth="1"/>
    <col min="8" max="8" width="0.85546875" style="93" customWidth="1"/>
    <col min="9" max="9" width="7" style="93" customWidth="1"/>
    <col min="10" max="10" width="14.28515625" style="93" customWidth="1"/>
    <col min="11" max="11" width="4.7109375" style="93" customWidth="1"/>
    <col min="12" max="12" width="14.7109375" style="93" customWidth="1"/>
    <col min="13" max="13" width="10.140625" style="93" customWidth="1"/>
    <col min="14" max="14" width="4.85546875" style="93" customWidth="1"/>
    <col min="15" max="15" width="11.42578125" style="93"/>
    <col min="16" max="16" width="10.140625" style="135" bestFit="1" customWidth="1"/>
    <col min="17" max="17" width="19.5703125" style="135" bestFit="1" customWidth="1"/>
    <col min="18" max="18" width="24" style="135" bestFit="1" customWidth="1"/>
    <col min="19" max="19" width="11.140625" style="135" bestFit="1" customWidth="1"/>
    <col min="20" max="20" width="14.28515625" style="135" bestFit="1" customWidth="1"/>
    <col min="21" max="21" width="8.85546875" style="135" bestFit="1" customWidth="1"/>
    <col min="22" max="22" width="6.5703125" style="135" bestFit="1" customWidth="1"/>
    <col min="23" max="23" width="21.85546875" style="135" bestFit="1" customWidth="1"/>
    <col min="24" max="24" width="17.42578125" style="135" bestFit="1" customWidth="1"/>
    <col min="25" max="25" width="30.28515625" style="135" bestFit="1" customWidth="1"/>
    <col min="26" max="16384" width="11.42578125" style="93"/>
  </cols>
  <sheetData>
    <row r="1" spans="2:25" ht="51" customHeight="1" x14ac:dyDescent="0.2"/>
    <row r="2" spans="2:25" ht="13.35" customHeight="1" x14ac:dyDescent="0.2">
      <c r="B2" s="94" t="s">
        <v>64</v>
      </c>
      <c r="C2" s="95"/>
      <c r="D2" s="95"/>
      <c r="E2" s="95"/>
      <c r="F2" s="95"/>
      <c r="G2" s="95"/>
      <c r="I2" s="96" t="s">
        <v>65</v>
      </c>
      <c r="J2" s="95"/>
      <c r="K2" s="95"/>
      <c r="L2" s="95"/>
      <c r="M2" s="95"/>
      <c r="N2" s="95"/>
    </row>
    <row r="3" spans="2:25" ht="0.95" customHeight="1" x14ac:dyDescent="0.2">
      <c r="B3" s="95"/>
      <c r="C3" s="95"/>
      <c r="D3" s="95"/>
      <c r="E3" s="95"/>
      <c r="F3" s="95"/>
      <c r="G3" s="95"/>
    </row>
    <row r="4" spans="2:25" ht="7.9" customHeight="1" x14ac:dyDescent="0.2"/>
    <row r="5" spans="2:25" ht="5.0999999999999996" customHeight="1" x14ac:dyDescent="0.2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2:25" ht="13.35" customHeight="1" x14ac:dyDescent="0.2">
      <c r="B6" s="98" t="s">
        <v>66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2:25" ht="20.65" customHeight="1" x14ac:dyDescent="0.2"/>
    <row r="8" spans="2:25" ht="21.4" customHeight="1" x14ac:dyDescent="0.2">
      <c r="B8" s="99" t="s">
        <v>371</v>
      </c>
      <c r="C8" s="100"/>
      <c r="D8" s="100"/>
      <c r="E8" s="100"/>
      <c r="F8" s="99" t="s">
        <v>372</v>
      </c>
      <c r="G8" s="100"/>
      <c r="H8" s="100"/>
      <c r="I8" s="100"/>
      <c r="J8" s="101" t="s">
        <v>69</v>
      </c>
      <c r="K8" s="101" t="s">
        <v>70</v>
      </c>
      <c r="L8" s="102" t="s">
        <v>71</v>
      </c>
      <c r="M8" s="100"/>
      <c r="N8" s="103" t="s">
        <v>72</v>
      </c>
    </row>
    <row r="9" spans="2:25" ht="3.4" customHeight="1" x14ac:dyDescent="0.2"/>
    <row r="10" spans="2:25" ht="16.350000000000001" customHeight="1" x14ac:dyDescent="0.2">
      <c r="B10" s="104" t="s">
        <v>73</v>
      </c>
      <c r="C10" s="105" t="s">
        <v>74</v>
      </c>
      <c r="D10" s="106"/>
      <c r="E10" s="107" t="s">
        <v>75</v>
      </c>
      <c r="F10" s="107" t="s">
        <v>76</v>
      </c>
      <c r="G10" s="108"/>
      <c r="H10" s="108"/>
      <c r="I10" s="108"/>
      <c r="J10" s="109" t="s">
        <v>77</v>
      </c>
      <c r="K10" s="110" t="s">
        <v>78</v>
      </c>
      <c r="L10" s="106"/>
      <c r="M10" s="110" t="s">
        <v>84</v>
      </c>
      <c r="N10" s="111"/>
      <c r="P10" s="136" t="s">
        <v>85</v>
      </c>
      <c r="Q10" s="137" t="s">
        <v>86</v>
      </c>
      <c r="R10" s="137" t="s">
        <v>87</v>
      </c>
      <c r="S10" s="137" t="s">
        <v>88</v>
      </c>
      <c r="T10" s="137" t="s">
        <v>89</v>
      </c>
      <c r="U10" s="138" t="s">
        <v>1</v>
      </c>
      <c r="V10" s="137" t="s">
        <v>90</v>
      </c>
      <c r="W10" s="139" t="s">
        <v>91</v>
      </c>
      <c r="X10" s="136" t="s">
        <v>92</v>
      </c>
      <c r="Y10" s="136" t="s">
        <v>93</v>
      </c>
    </row>
    <row r="11" spans="2:25" ht="15" customHeight="1" x14ac:dyDescent="0.2">
      <c r="B11" s="122" t="s">
        <v>229</v>
      </c>
      <c r="C11" s="184" t="s">
        <v>164</v>
      </c>
      <c r="D11" s="122" t="s">
        <v>373</v>
      </c>
      <c r="E11" s="184" t="s">
        <v>374</v>
      </c>
      <c r="F11" s="185" t="s">
        <v>321</v>
      </c>
      <c r="G11" s="186"/>
      <c r="H11" s="186"/>
      <c r="I11" s="186"/>
      <c r="J11" s="187">
        <v>0</v>
      </c>
      <c r="K11" s="188">
        <v>48</v>
      </c>
      <c r="L11" s="189"/>
      <c r="M11" s="112"/>
      <c r="N11" s="113"/>
    </row>
    <row r="12" spans="2:25" ht="15" customHeight="1" x14ac:dyDescent="0.2">
      <c r="B12" s="122" t="s">
        <v>229</v>
      </c>
      <c r="C12" s="184" t="s">
        <v>164</v>
      </c>
      <c r="D12" s="122" t="s">
        <v>375</v>
      </c>
      <c r="E12" s="184" t="s">
        <v>376</v>
      </c>
      <c r="F12" s="185" t="s">
        <v>321</v>
      </c>
      <c r="G12" s="186"/>
      <c r="H12" s="186"/>
      <c r="I12" s="186"/>
      <c r="J12" s="187">
        <v>0</v>
      </c>
      <c r="K12" s="188">
        <v>40.049999999999997</v>
      </c>
      <c r="L12" s="189"/>
      <c r="M12" s="112"/>
      <c r="N12" s="113"/>
    </row>
    <row r="13" spans="2:25" ht="15" customHeight="1" x14ac:dyDescent="0.2">
      <c r="B13" s="122" t="s">
        <v>229</v>
      </c>
      <c r="C13" s="184" t="s">
        <v>164</v>
      </c>
      <c r="D13" s="122" t="s">
        <v>377</v>
      </c>
      <c r="E13" s="184" t="s">
        <v>378</v>
      </c>
      <c r="F13" s="185" t="s">
        <v>321</v>
      </c>
      <c r="G13" s="186"/>
      <c r="H13" s="186"/>
      <c r="I13" s="186"/>
      <c r="J13" s="187">
        <v>0</v>
      </c>
      <c r="K13" s="188">
        <v>37.9</v>
      </c>
      <c r="L13" s="189"/>
      <c r="M13" s="112"/>
      <c r="N13" s="113"/>
    </row>
    <row r="14" spans="2:25" ht="15" customHeight="1" x14ac:dyDescent="0.2">
      <c r="B14" s="122" t="s">
        <v>229</v>
      </c>
      <c r="C14" s="184" t="s">
        <v>164</v>
      </c>
      <c r="D14" s="122" t="s">
        <v>379</v>
      </c>
      <c r="E14" s="184" t="s">
        <v>380</v>
      </c>
      <c r="F14" s="185" t="s">
        <v>321</v>
      </c>
      <c r="G14" s="186"/>
      <c r="H14" s="186"/>
      <c r="I14" s="186"/>
      <c r="J14" s="187">
        <v>0</v>
      </c>
      <c r="K14" s="188">
        <v>52.15</v>
      </c>
      <c r="L14" s="189"/>
      <c r="M14" s="112"/>
      <c r="N14" s="113"/>
    </row>
    <row r="15" spans="2:25" ht="15" customHeight="1" x14ac:dyDescent="0.2">
      <c r="B15" s="122" t="s">
        <v>229</v>
      </c>
      <c r="C15" s="184" t="s">
        <v>164</v>
      </c>
      <c r="D15" s="122" t="s">
        <v>381</v>
      </c>
      <c r="E15" s="184" t="s">
        <v>382</v>
      </c>
      <c r="F15" s="185" t="s">
        <v>321</v>
      </c>
      <c r="G15" s="186"/>
      <c r="H15" s="186"/>
      <c r="I15" s="186"/>
      <c r="J15" s="187">
        <v>0</v>
      </c>
      <c r="K15" s="188">
        <v>24.55</v>
      </c>
      <c r="L15" s="189"/>
      <c r="M15" s="112"/>
      <c r="N15" s="113"/>
    </row>
    <row r="16" spans="2:25" ht="15" customHeight="1" x14ac:dyDescent="0.2">
      <c r="B16" s="122" t="s">
        <v>229</v>
      </c>
      <c r="C16" s="184" t="s">
        <v>164</v>
      </c>
      <c r="D16" s="122" t="s">
        <v>383</v>
      </c>
      <c r="E16" s="184" t="s">
        <v>384</v>
      </c>
      <c r="F16" s="185" t="s">
        <v>321</v>
      </c>
      <c r="G16" s="186"/>
      <c r="H16" s="186"/>
      <c r="I16" s="186"/>
      <c r="J16" s="187">
        <v>0</v>
      </c>
      <c r="K16" s="188">
        <v>32.65</v>
      </c>
      <c r="L16" s="189"/>
      <c r="M16" s="112"/>
      <c r="N16" s="113"/>
    </row>
    <row r="17" spans="2:14" ht="26.45" customHeight="1" x14ac:dyDescent="0.2">
      <c r="B17" s="122" t="s">
        <v>336</v>
      </c>
      <c r="C17" s="184" t="s">
        <v>164</v>
      </c>
      <c r="D17" s="122" t="s">
        <v>385</v>
      </c>
      <c r="E17" s="184" t="s">
        <v>386</v>
      </c>
      <c r="F17" s="185" t="s">
        <v>387</v>
      </c>
      <c r="G17" s="186"/>
      <c r="H17" s="186"/>
      <c r="I17" s="186"/>
      <c r="J17" s="187">
        <v>0</v>
      </c>
      <c r="K17" s="188">
        <v>105.85</v>
      </c>
      <c r="L17" s="189"/>
      <c r="M17" s="112"/>
      <c r="N17" s="113"/>
    </row>
    <row r="18" spans="2:14" ht="26.45" customHeight="1" x14ac:dyDescent="0.2">
      <c r="B18" s="122" t="s">
        <v>388</v>
      </c>
      <c r="C18" s="184" t="s">
        <v>164</v>
      </c>
      <c r="D18" s="122" t="s">
        <v>389</v>
      </c>
      <c r="E18" s="184" t="s">
        <v>390</v>
      </c>
      <c r="F18" s="185" t="s">
        <v>359</v>
      </c>
      <c r="G18" s="186"/>
      <c r="H18" s="186"/>
      <c r="I18" s="186"/>
      <c r="J18" s="187">
        <v>0</v>
      </c>
      <c r="K18" s="188">
        <v>1864.8</v>
      </c>
      <c r="L18" s="189"/>
      <c r="M18" s="112"/>
      <c r="N18" s="113"/>
    </row>
    <row r="19" spans="2:14" ht="15" customHeight="1" x14ac:dyDescent="0.2">
      <c r="B19" s="122" t="s">
        <v>318</v>
      </c>
      <c r="C19" s="184" t="s">
        <v>164</v>
      </c>
      <c r="D19" s="122" t="s">
        <v>391</v>
      </c>
      <c r="E19" s="184" t="s">
        <v>392</v>
      </c>
      <c r="F19" s="185" t="s">
        <v>321</v>
      </c>
      <c r="G19" s="186"/>
      <c r="H19" s="186"/>
      <c r="I19" s="186"/>
      <c r="J19" s="187">
        <v>0</v>
      </c>
      <c r="K19" s="188">
        <v>26.25</v>
      </c>
      <c r="L19" s="189"/>
      <c r="M19" s="112"/>
      <c r="N19" s="113"/>
    </row>
    <row r="20" spans="2:14" ht="15" customHeight="1" x14ac:dyDescent="0.2">
      <c r="B20" s="122" t="s">
        <v>178</v>
      </c>
      <c r="C20" s="184" t="s">
        <v>164</v>
      </c>
      <c r="D20" s="122" t="s">
        <v>393</v>
      </c>
      <c r="E20" s="184" t="s">
        <v>179</v>
      </c>
      <c r="F20" s="185" t="s">
        <v>312</v>
      </c>
      <c r="G20" s="186"/>
      <c r="H20" s="186"/>
      <c r="I20" s="186"/>
      <c r="J20" s="192">
        <v>2.2999999999999998</v>
      </c>
      <c r="K20" s="187">
        <v>0</v>
      </c>
      <c r="L20" s="193"/>
      <c r="M20" s="112"/>
      <c r="N20" s="113"/>
    </row>
    <row r="21" spans="2:14" ht="26.45" customHeight="1" x14ac:dyDescent="0.2">
      <c r="B21" s="122" t="s">
        <v>260</v>
      </c>
      <c r="C21" s="184" t="s">
        <v>164</v>
      </c>
      <c r="D21" s="122" t="s">
        <v>394</v>
      </c>
      <c r="E21" s="184" t="s">
        <v>395</v>
      </c>
      <c r="F21" s="185" t="s">
        <v>265</v>
      </c>
      <c r="G21" s="186"/>
      <c r="H21" s="186"/>
      <c r="I21" s="186"/>
      <c r="J21" s="187">
        <v>0</v>
      </c>
      <c r="K21" s="188">
        <v>10307.75</v>
      </c>
      <c r="L21" s="189"/>
      <c r="M21" s="112"/>
      <c r="N21" s="113"/>
    </row>
    <row r="22" spans="2:14" ht="26.45" customHeight="1" x14ac:dyDescent="0.2">
      <c r="B22" s="122" t="s">
        <v>396</v>
      </c>
      <c r="C22" s="184" t="s">
        <v>164</v>
      </c>
      <c r="D22" s="122" t="s">
        <v>397</v>
      </c>
      <c r="E22" s="184" t="s">
        <v>398</v>
      </c>
      <c r="F22" s="185" t="s">
        <v>265</v>
      </c>
      <c r="G22" s="186"/>
      <c r="H22" s="186"/>
      <c r="I22" s="186"/>
      <c r="J22" s="187">
        <v>0</v>
      </c>
      <c r="K22" s="188">
        <v>186.3</v>
      </c>
      <c r="L22" s="189"/>
      <c r="M22" s="112"/>
      <c r="N22" s="113"/>
    </row>
    <row r="23" spans="2:14" ht="26.45" customHeight="1" x14ac:dyDescent="0.2">
      <c r="B23" s="122" t="s">
        <v>396</v>
      </c>
      <c r="C23" s="184" t="s">
        <v>164</v>
      </c>
      <c r="D23" s="122" t="s">
        <v>399</v>
      </c>
      <c r="E23" s="184" t="s">
        <v>400</v>
      </c>
      <c r="F23" s="185" t="s">
        <v>359</v>
      </c>
      <c r="G23" s="186"/>
      <c r="H23" s="186"/>
      <c r="I23" s="186"/>
      <c r="J23" s="187">
        <v>0</v>
      </c>
      <c r="K23" s="188">
        <v>160.30000000000001</v>
      </c>
      <c r="L23" s="189"/>
      <c r="M23" s="112"/>
      <c r="N23" s="113"/>
    </row>
    <row r="24" spans="2:14" ht="15" customHeight="1" x14ac:dyDescent="0.2">
      <c r="B24" s="122" t="s">
        <v>233</v>
      </c>
      <c r="C24" s="184" t="s">
        <v>164</v>
      </c>
      <c r="D24" s="122" t="s">
        <v>401</v>
      </c>
      <c r="E24" s="184" t="s">
        <v>402</v>
      </c>
      <c r="F24" s="185" t="s">
        <v>321</v>
      </c>
      <c r="G24" s="186"/>
      <c r="H24" s="186"/>
      <c r="I24" s="186"/>
      <c r="J24" s="187">
        <v>0</v>
      </c>
      <c r="K24" s="188">
        <v>16.649999999999999</v>
      </c>
      <c r="L24" s="189"/>
      <c r="M24" s="112"/>
      <c r="N24" s="113"/>
    </row>
    <row r="25" spans="2:14" ht="26.45" customHeight="1" x14ac:dyDescent="0.2">
      <c r="B25" s="122" t="s">
        <v>403</v>
      </c>
      <c r="C25" s="184" t="s">
        <v>164</v>
      </c>
      <c r="D25" s="122" t="s">
        <v>404</v>
      </c>
      <c r="E25" s="184" t="s">
        <v>405</v>
      </c>
      <c r="F25" s="185" t="s">
        <v>359</v>
      </c>
      <c r="G25" s="186"/>
      <c r="H25" s="186"/>
      <c r="I25" s="186"/>
      <c r="J25" s="187">
        <v>0</v>
      </c>
      <c r="K25" s="188">
        <v>266.60000000000002</v>
      </c>
      <c r="L25" s="189"/>
      <c r="M25" s="112"/>
      <c r="N25" s="113"/>
    </row>
    <row r="26" spans="2:14" ht="26.45" customHeight="1" x14ac:dyDescent="0.2">
      <c r="B26" s="122" t="s">
        <v>406</v>
      </c>
      <c r="C26" s="184" t="s">
        <v>164</v>
      </c>
      <c r="D26" s="122" t="s">
        <v>407</v>
      </c>
      <c r="E26" s="184" t="s">
        <v>408</v>
      </c>
      <c r="F26" s="185" t="s">
        <v>409</v>
      </c>
      <c r="G26" s="186"/>
      <c r="H26" s="186"/>
      <c r="I26" s="186"/>
      <c r="J26" s="187">
        <v>0</v>
      </c>
      <c r="K26" s="188">
        <v>20.95</v>
      </c>
      <c r="L26" s="189"/>
      <c r="M26" s="112"/>
      <c r="N26" s="113"/>
    </row>
    <row r="27" spans="2:14" ht="26.45" customHeight="1" x14ac:dyDescent="0.2">
      <c r="B27" s="122" t="s">
        <v>406</v>
      </c>
      <c r="C27" s="184" t="s">
        <v>164</v>
      </c>
      <c r="D27" s="122" t="s">
        <v>410</v>
      </c>
      <c r="E27" s="184" t="s">
        <v>411</v>
      </c>
      <c r="F27" s="185" t="s">
        <v>359</v>
      </c>
      <c r="G27" s="186"/>
      <c r="H27" s="186"/>
      <c r="I27" s="186"/>
      <c r="J27" s="187">
        <v>0</v>
      </c>
      <c r="K27" s="188">
        <v>132.30000000000001</v>
      </c>
      <c r="L27" s="189"/>
      <c r="M27" s="112"/>
      <c r="N27" s="113"/>
    </row>
    <row r="28" spans="2:14" ht="15" customHeight="1" x14ac:dyDescent="0.2">
      <c r="B28" s="122" t="s">
        <v>192</v>
      </c>
      <c r="C28" s="184" t="s">
        <v>164</v>
      </c>
      <c r="D28" s="122" t="s">
        <v>412</v>
      </c>
      <c r="E28" s="184" t="s">
        <v>327</v>
      </c>
      <c r="F28" s="185" t="s">
        <v>312</v>
      </c>
      <c r="G28" s="186"/>
      <c r="H28" s="186"/>
      <c r="I28" s="186"/>
      <c r="J28" s="192">
        <v>0.5</v>
      </c>
      <c r="K28" s="187">
        <v>0</v>
      </c>
      <c r="L28" s="193"/>
      <c r="M28" s="112"/>
      <c r="N28" s="113"/>
    </row>
    <row r="29" spans="2:14" ht="15" customHeight="1" x14ac:dyDescent="0.2">
      <c r="B29" s="122" t="s">
        <v>192</v>
      </c>
      <c r="C29" s="184" t="s">
        <v>164</v>
      </c>
      <c r="D29" s="122" t="s">
        <v>413</v>
      </c>
      <c r="E29" s="184" t="s">
        <v>327</v>
      </c>
      <c r="F29" s="185" t="s">
        <v>312</v>
      </c>
      <c r="G29" s="186"/>
      <c r="H29" s="186"/>
      <c r="I29" s="186"/>
      <c r="J29" s="192">
        <v>1.05</v>
      </c>
      <c r="K29" s="187">
        <v>0</v>
      </c>
      <c r="L29" s="193"/>
      <c r="M29" s="112"/>
      <c r="N29" s="113"/>
    </row>
    <row r="30" spans="2:14" ht="15" customHeight="1" x14ac:dyDescent="0.2">
      <c r="B30" s="122" t="s">
        <v>192</v>
      </c>
      <c r="C30" s="184" t="s">
        <v>164</v>
      </c>
      <c r="D30" s="122" t="s">
        <v>414</v>
      </c>
      <c r="E30" s="184" t="s">
        <v>327</v>
      </c>
      <c r="F30" s="185" t="s">
        <v>312</v>
      </c>
      <c r="G30" s="186"/>
      <c r="H30" s="186"/>
      <c r="I30" s="186"/>
      <c r="J30" s="192">
        <v>0.75</v>
      </c>
      <c r="K30" s="187">
        <v>0</v>
      </c>
      <c r="L30" s="193"/>
      <c r="M30" s="112"/>
      <c r="N30" s="113"/>
    </row>
    <row r="31" spans="2:14" ht="15" customHeight="1" x14ac:dyDescent="0.2">
      <c r="B31" s="122" t="s">
        <v>192</v>
      </c>
      <c r="C31" s="184" t="s">
        <v>164</v>
      </c>
      <c r="D31" s="122" t="s">
        <v>415</v>
      </c>
      <c r="E31" s="184" t="s">
        <v>327</v>
      </c>
      <c r="F31" s="185" t="s">
        <v>312</v>
      </c>
      <c r="G31" s="186"/>
      <c r="H31" s="186"/>
      <c r="I31" s="186"/>
      <c r="J31" s="192">
        <v>0.8</v>
      </c>
      <c r="K31" s="187">
        <v>0</v>
      </c>
      <c r="L31" s="193"/>
      <c r="M31" s="112"/>
      <c r="N31" s="113"/>
    </row>
    <row r="32" spans="2:14" ht="15" customHeight="1" x14ac:dyDescent="0.2">
      <c r="B32" s="122" t="s">
        <v>192</v>
      </c>
      <c r="C32" s="184" t="s">
        <v>164</v>
      </c>
      <c r="D32" s="122" t="s">
        <v>416</v>
      </c>
      <c r="E32" s="184" t="s">
        <v>327</v>
      </c>
      <c r="F32" s="185" t="s">
        <v>312</v>
      </c>
      <c r="G32" s="186"/>
      <c r="H32" s="186"/>
      <c r="I32" s="186"/>
      <c r="J32" s="192">
        <v>0.95</v>
      </c>
      <c r="K32" s="187">
        <v>0</v>
      </c>
      <c r="L32" s="193"/>
      <c r="M32" s="112"/>
      <c r="N32" s="113"/>
    </row>
    <row r="33" spans="2:14" ht="15" customHeight="1" x14ac:dyDescent="0.2">
      <c r="B33" s="122" t="s">
        <v>192</v>
      </c>
      <c r="C33" s="184" t="s">
        <v>164</v>
      </c>
      <c r="D33" s="122" t="s">
        <v>417</v>
      </c>
      <c r="E33" s="184" t="s">
        <v>327</v>
      </c>
      <c r="F33" s="185" t="s">
        <v>312</v>
      </c>
      <c r="G33" s="186"/>
      <c r="H33" s="186"/>
      <c r="I33" s="186"/>
      <c r="J33" s="192">
        <v>0.6</v>
      </c>
      <c r="K33" s="187">
        <v>0</v>
      </c>
      <c r="L33" s="193"/>
      <c r="M33" s="112"/>
      <c r="N33" s="113"/>
    </row>
    <row r="34" spans="2:14" ht="15" customHeight="1" x14ac:dyDescent="0.2">
      <c r="B34" s="122" t="s">
        <v>192</v>
      </c>
      <c r="C34" s="184" t="s">
        <v>164</v>
      </c>
      <c r="D34" s="122" t="s">
        <v>418</v>
      </c>
      <c r="E34" s="184" t="s">
        <v>327</v>
      </c>
      <c r="F34" s="185" t="s">
        <v>312</v>
      </c>
      <c r="G34" s="186"/>
      <c r="H34" s="186"/>
      <c r="I34" s="186"/>
      <c r="J34" s="192">
        <v>0.55000000000000004</v>
      </c>
      <c r="K34" s="187">
        <v>0</v>
      </c>
      <c r="L34" s="193"/>
      <c r="M34" s="112"/>
      <c r="N34" s="113"/>
    </row>
    <row r="35" spans="2:14" ht="15" customHeight="1" x14ac:dyDescent="0.2">
      <c r="B35" s="122" t="s">
        <v>192</v>
      </c>
      <c r="C35" s="184" t="s">
        <v>164</v>
      </c>
      <c r="D35" s="122" t="s">
        <v>419</v>
      </c>
      <c r="E35" s="184" t="s">
        <v>327</v>
      </c>
      <c r="F35" s="185" t="s">
        <v>312</v>
      </c>
      <c r="G35" s="186"/>
      <c r="H35" s="186"/>
      <c r="I35" s="186"/>
      <c r="J35" s="192">
        <v>0.35</v>
      </c>
      <c r="K35" s="187">
        <v>0</v>
      </c>
      <c r="L35" s="193"/>
      <c r="M35" s="112"/>
      <c r="N35" s="113"/>
    </row>
    <row r="36" spans="2:14" ht="15" customHeight="1" x14ac:dyDescent="0.2">
      <c r="B36" s="122" t="s">
        <v>197</v>
      </c>
      <c r="C36" s="184" t="s">
        <v>164</v>
      </c>
      <c r="D36" s="122" t="s">
        <v>420</v>
      </c>
      <c r="E36" s="184" t="s">
        <v>199</v>
      </c>
      <c r="F36" s="185" t="s">
        <v>312</v>
      </c>
      <c r="G36" s="186"/>
      <c r="H36" s="186"/>
      <c r="I36" s="186"/>
      <c r="J36" s="192">
        <v>2.1</v>
      </c>
      <c r="K36" s="187">
        <v>0</v>
      </c>
      <c r="L36" s="193"/>
      <c r="M36" s="112"/>
      <c r="N36" s="113"/>
    </row>
    <row r="37" spans="2:14" ht="26.45" customHeight="1" x14ac:dyDescent="0.2">
      <c r="B37" s="122" t="s">
        <v>197</v>
      </c>
      <c r="C37" s="184" t="s">
        <v>164</v>
      </c>
      <c r="D37" s="122" t="s">
        <v>421</v>
      </c>
      <c r="E37" s="184" t="s">
        <v>422</v>
      </c>
      <c r="F37" s="185" t="s">
        <v>265</v>
      </c>
      <c r="G37" s="186"/>
      <c r="H37" s="186"/>
      <c r="I37" s="186"/>
      <c r="J37" s="187">
        <v>0</v>
      </c>
      <c r="K37" s="188">
        <v>516.9</v>
      </c>
      <c r="L37" s="189"/>
      <c r="M37" s="112"/>
      <c r="N37" s="113"/>
    </row>
    <row r="38" spans="2:14" ht="26.45" customHeight="1" x14ac:dyDescent="0.2">
      <c r="B38" s="122" t="s">
        <v>197</v>
      </c>
      <c r="C38" s="184" t="s">
        <v>164</v>
      </c>
      <c r="D38" s="122" t="s">
        <v>423</v>
      </c>
      <c r="E38" s="184" t="s">
        <v>424</v>
      </c>
      <c r="F38" s="185" t="s">
        <v>425</v>
      </c>
      <c r="G38" s="186"/>
      <c r="H38" s="186"/>
      <c r="I38" s="186"/>
      <c r="J38" s="187">
        <v>0</v>
      </c>
      <c r="K38" s="188">
        <v>5.05</v>
      </c>
      <c r="L38" s="189"/>
      <c r="M38" s="112"/>
      <c r="N38" s="113"/>
    </row>
    <row r="39" spans="2:14" ht="26.45" customHeight="1" x14ac:dyDescent="0.2">
      <c r="B39" s="122" t="s">
        <v>197</v>
      </c>
      <c r="C39" s="184" t="s">
        <v>164</v>
      </c>
      <c r="D39" s="122" t="s">
        <v>426</v>
      </c>
      <c r="E39" s="184" t="s">
        <v>427</v>
      </c>
      <c r="F39" s="185" t="s">
        <v>409</v>
      </c>
      <c r="G39" s="186"/>
      <c r="H39" s="186"/>
      <c r="I39" s="186"/>
      <c r="J39" s="187">
        <v>0</v>
      </c>
      <c r="K39" s="188">
        <v>32.65</v>
      </c>
      <c r="L39" s="189"/>
      <c r="M39" s="112"/>
      <c r="N39" s="113"/>
    </row>
    <row r="40" spans="2:14" ht="15" customHeight="1" x14ac:dyDescent="0.2">
      <c r="B40" s="122" t="s">
        <v>197</v>
      </c>
      <c r="C40" s="184" t="s">
        <v>164</v>
      </c>
      <c r="D40" s="122" t="s">
        <v>428</v>
      </c>
      <c r="E40" s="184" t="s">
        <v>193</v>
      </c>
      <c r="F40" s="185" t="s">
        <v>312</v>
      </c>
      <c r="G40" s="186"/>
      <c r="H40" s="186"/>
      <c r="I40" s="186"/>
      <c r="J40" s="192">
        <v>3.7</v>
      </c>
      <c r="K40" s="187">
        <v>0</v>
      </c>
      <c r="L40" s="193"/>
      <c r="M40" s="112"/>
      <c r="N40" s="113"/>
    </row>
    <row r="41" spans="2:14" ht="26.45" customHeight="1" x14ac:dyDescent="0.2">
      <c r="B41" s="122" t="s">
        <v>197</v>
      </c>
      <c r="C41" s="184" t="s">
        <v>164</v>
      </c>
      <c r="D41" s="122" t="s">
        <v>429</v>
      </c>
      <c r="E41" s="184" t="s">
        <v>430</v>
      </c>
      <c r="F41" s="185" t="s">
        <v>431</v>
      </c>
      <c r="G41" s="186"/>
      <c r="H41" s="186"/>
      <c r="I41" s="186"/>
      <c r="J41" s="192">
        <v>853.15</v>
      </c>
      <c r="K41" s="187">
        <v>0</v>
      </c>
      <c r="L41" s="193"/>
      <c r="M41" s="112"/>
      <c r="N41" s="113"/>
    </row>
    <row r="42" spans="2:14" ht="15" customHeight="1" x14ac:dyDescent="0.2">
      <c r="B42" s="122" t="s">
        <v>432</v>
      </c>
      <c r="C42" s="184" t="s">
        <v>164</v>
      </c>
      <c r="D42" s="122" t="s">
        <v>433</v>
      </c>
      <c r="E42" s="184" t="s">
        <v>434</v>
      </c>
      <c r="F42" s="185" t="s">
        <v>312</v>
      </c>
      <c r="G42" s="186"/>
      <c r="H42" s="186"/>
      <c r="I42" s="186"/>
      <c r="J42" s="192">
        <v>0.45</v>
      </c>
      <c r="K42" s="187">
        <v>0</v>
      </c>
      <c r="L42" s="193"/>
      <c r="M42" s="112"/>
      <c r="N42" s="113"/>
    </row>
    <row r="43" spans="2:14" ht="26.45" customHeight="1" x14ac:dyDescent="0.2">
      <c r="B43" s="122" t="s">
        <v>328</v>
      </c>
      <c r="C43" s="184" t="s">
        <v>164</v>
      </c>
      <c r="D43" s="122" t="s">
        <v>435</v>
      </c>
      <c r="E43" s="184" t="s">
        <v>436</v>
      </c>
      <c r="F43" s="185" t="s">
        <v>265</v>
      </c>
      <c r="G43" s="186"/>
      <c r="H43" s="186"/>
      <c r="I43" s="186"/>
      <c r="J43" s="187">
        <v>0</v>
      </c>
      <c r="K43" s="188">
        <v>413.05</v>
      </c>
      <c r="L43" s="189"/>
      <c r="M43" s="112"/>
      <c r="N43" s="113"/>
    </row>
    <row r="44" spans="2:14" ht="16.350000000000001" customHeight="1" x14ac:dyDescent="0.2">
      <c r="B44" s="114" t="s">
        <v>79</v>
      </c>
      <c r="C44" s="115" t="s">
        <v>79</v>
      </c>
      <c r="D44" s="116"/>
      <c r="E44" s="117" t="s">
        <v>79</v>
      </c>
      <c r="F44" s="118" t="s">
        <v>80</v>
      </c>
      <c r="G44" s="119"/>
      <c r="H44" s="119"/>
      <c r="I44" s="119"/>
      <c r="J44" s="190">
        <v>867.25</v>
      </c>
      <c r="K44" s="191">
        <v>14290.699999999997</v>
      </c>
      <c r="L44" s="130"/>
      <c r="M44" s="120"/>
      <c r="N44" s="121"/>
    </row>
    <row r="45" spans="2:14" ht="409.5" customHeight="1" x14ac:dyDescent="0.2">
      <c r="J45" s="131"/>
      <c r="K45" s="131"/>
      <c r="L45" s="131"/>
    </row>
    <row r="46" spans="2:14" ht="15" x14ac:dyDescent="0.25">
      <c r="J46" s="132" t="s">
        <v>81</v>
      </c>
      <c r="K46" s="132"/>
      <c r="L46" s="132">
        <v>13423.449999999997</v>
      </c>
      <c r="M46" s="125"/>
    </row>
    <row r="47" spans="2:14" ht="15" x14ac:dyDescent="0.25">
      <c r="J47" s="132"/>
      <c r="K47" s="132"/>
      <c r="L47" s="132"/>
      <c r="M47" s="125"/>
    </row>
    <row r="48" spans="2:14" ht="15" x14ac:dyDescent="0.25">
      <c r="J48" s="133" t="s">
        <v>82</v>
      </c>
      <c r="K48" s="133"/>
      <c r="L48" s="133"/>
      <c r="M48" s="127"/>
    </row>
    <row r="49" spans="10:13" ht="15" x14ac:dyDescent="0.25">
      <c r="J49" s="132"/>
      <c r="K49" s="132"/>
      <c r="L49" s="132"/>
      <c r="M49" s="125"/>
    </row>
    <row r="50" spans="10:13" ht="15.75" thickBot="1" x14ac:dyDescent="0.3">
      <c r="J50" s="134" t="s">
        <v>83</v>
      </c>
      <c r="K50" s="134"/>
      <c r="L50" s="134">
        <f>L46-L48</f>
        <v>13423.449999999997</v>
      </c>
      <c r="M50" s="126"/>
    </row>
    <row r="51" spans="10:13" ht="15" thickTop="1" x14ac:dyDescent="0.2"/>
  </sheetData>
  <mergeCells count="99">
    <mergeCell ref="C44:D44"/>
    <mergeCell ref="F44:I44"/>
    <mergeCell ref="K44:L44"/>
    <mergeCell ref="M44:N44"/>
    <mergeCell ref="F42:I42"/>
    <mergeCell ref="M42:N42"/>
    <mergeCell ref="F43:I43"/>
    <mergeCell ref="K43:L43"/>
    <mergeCell ref="M43:N43"/>
    <mergeCell ref="F41:I41"/>
    <mergeCell ref="M41:N41"/>
    <mergeCell ref="F40:I40"/>
    <mergeCell ref="M40:N40"/>
    <mergeCell ref="F39:I39"/>
    <mergeCell ref="K39:L39"/>
    <mergeCell ref="M39:N39"/>
    <mergeCell ref="F37:I37"/>
    <mergeCell ref="K37:L37"/>
    <mergeCell ref="M37:N37"/>
    <mergeCell ref="F38:I38"/>
    <mergeCell ref="K38:L38"/>
    <mergeCell ref="M38:N38"/>
    <mergeCell ref="F35:I35"/>
    <mergeCell ref="M35:N35"/>
    <mergeCell ref="F36:I36"/>
    <mergeCell ref="M36:N36"/>
    <mergeCell ref="F34:I34"/>
    <mergeCell ref="M34:N34"/>
    <mergeCell ref="F32:I32"/>
    <mergeCell ref="M32:N32"/>
    <mergeCell ref="F33:I33"/>
    <mergeCell ref="M33:N33"/>
    <mergeCell ref="F31:I31"/>
    <mergeCell ref="M31:N31"/>
    <mergeCell ref="F29:I29"/>
    <mergeCell ref="M29:N29"/>
    <mergeCell ref="F30:I30"/>
    <mergeCell ref="M30:N30"/>
    <mergeCell ref="F28:I28"/>
    <mergeCell ref="M28:N28"/>
    <mergeCell ref="F26:I26"/>
    <mergeCell ref="K26:L26"/>
    <mergeCell ref="M26:N26"/>
    <mergeCell ref="F27:I27"/>
    <mergeCell ref="K27:L27"/>
    <mergeCell ref="M27:N27"/>
    <mergeCell ref="F24:I24"/>
    <mergeCell ref="K24:L24"/>
    <mergeCell ref="M24:N24"/>
    <mergeCell ref="F25:I25"/>
    <mergeCell ref="K25:L25"/>
    <mergeCell ref="M25:N25"/>
    <mergeCell ref="F22:I22"/>
    <mergeCell ref="K22:L22"/>
    <mergeCell ref="M22:N22"/>
    <mergeCell ref="F23:I23"/>
    <mergeCell ref="K23:L23"/>
    <mergeCell ref="M23:N23"/>
    <mergeCell ref="F20:I20"/>
    <mergeCell ref="M20:N20"/>
    <mergeCell ref="F21:I21"/>
    <mergeCell ref="K21:L21"/>
    <mergeCell ref="M21:N21"/>
    <mergeCell ref="F18:I18"/>
    <mergeCell ref="K18:L18"/>
    <mergeCell ref="M18:N18"/>
    <mergeCell ref="F19:I19"/>
    <mergeCell ref="K19:L19"/>
    <mergeCell ref="M19:N19"/>
    <mergeCell ref="F16:I16"/>
    <mergeCell ref="K16:L16"/>
    <mergeCell ref="M16:N16"/>
    <mergeCell ref="F17:I17"/>
    <mergeCell ref="K17:L17"/>
    <mergeCell ref="M17:N17"/>
    <mergeCell ref="F14:I14"/>
    <mergeCell ref="K14:L14"/>
    <mergeCell ref="M14:N14"/>
    <mergeCell ref="F15:I15"/>
    <mergeCell ref="K15:L15"/>
    <mergeCell ref="M15:N15"/>
    <mergeCell ref="F12:I12"/>
    <mergeCell ref="K12:L12"/>
    <mergeCell ref="M12:N12"/>
    <mergeCell ref="F13:I13"/>
    <mergeCell ref="K13:L13"/>
    <mergeCell ref="M13:N13"/>
    <mergeCell ref="C10:D10"/>
    <mergeCell ref="K10:L10"/>
    <mergeCell ref="M10:N10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fitToHeight="2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4"/>
  <sheetViews>
    <sheetView topLeftCell="A3" zoomScaleNormal="100" workbookViewId="0">
      <selection activeCell="A1000" sqref="A1000"/>
    </sheetView>
  </sheetViews>
  <sheetFormatPr baseColWidth="10" defaultRowHeight="14.25" x14ac:dyDescent="0.2"/>
  <cols>
    <col min="1" max="1" width="10.5703125" style="93" customWidth="1"/>
    <col min="2" max="2" width="7.42578125" style="93" customWidth="1"/>
    <col min="3" max="3" width="3.85546875" style="93" customWidth="1"/>
    <col min="4" max="4" width="5.85546875" style="93" customWidth="1"/>
    <col min="5" max="6" width="10.5703125" style="93" customWidth="1"/>
    <col min="7" max="7" width="12.7109375" style="93" customWidth="1"/>
    <col min="8" max="8" width="0.85546875" style="93" customWidth="1"/>
    <col min="9" max="9" width="7" style="93" customWidth="1"/>
    <col min="10" max="10" width="14.28515625" style="93" customWidth="1"/>
    <col min="11" max="11" width="4.7109375" style="93" customWidth="1"/>
    <col min="12" max="12" width="14.7109375" style="93" customWidth="1"/>
    <col min="13" max="13" width="10.140625" style="93" customWidth="1"/>
    <col min="14" max="14" width="4.85546875" style="93" customWidth="1"/>
    <col min="15" max="15" width="11.42578125" style="93"/>
    <col min="16" max="16" width="10.140625" style="135" bestFit="1" customWidth="1"/>
    <col min="17" max="17" width="19.5703125" style="135" bestFit="1" customWidth="1"/>
    <col min="18" max="18" width="24" style="135" bestFit="1" customWidth="1"/>
    <col min="19" max="19" width="11.140625" style="135" bestFit="1" customWidth="1"/>
    <col min="20" max="20" width="14.28515625" style="135" bestFit="1" customWidth="1"/>
    <col min="21" max="21" width="8.85546875" style="135" bestFit="1" customWidth="1"/>
    <col min="22" max="22" width="6.5703125" style="135" bestFit="1" customWidth="1"/>
    <col min="23" max="23" width="21.85546875" style="135" bestFit="1" customWidth="1"/>
    <col min="24" max="24" width="17.42578125" style="135" bestFit="1" customWidth="1"/>
    <col min="25" max="25" width="30.28515625" style="135" bestFit="1" customWidth="1"/>
    <col min="26" max="16384" width="11.42578125" style="93"/>
  </cols>
  <sheetData>
    <row r="1" spans="2:25" ht="51" customHeight="1" x14ac:dyDescent="0.2"/>
    <row r="2" spans="2:25" ht="13.35" customHeight="1" x14ac:dyDescent="0.2">
      <c r="B2" s="94" t="s">
        <v>64</v>
      </c>
      <c r="C2" s="95"/>
      <c r="D2" s="95"/>
      <c r="E2" s="95"/>
      <c r="F2" s="95"/>
      <c r="G2" s="95"/>
      <c r="I2" s="96" t="s">
        <v>65</v>
      </c>
      <c r="J2" s="95"/>
      <c r="K2" s="95"/>
      <c r="L2" s="95"/>
      <c r="M2" s="95"/>
      <c r="N2" s="95"/>
    </row>
    <row r="3" spans="2:25" ht="0.95" customHeight="1" x14ac:dyDescent="0.2">
      <c r="B3" s="95"/>
      <c r="C3" s="95"/>
      <c r="D3" s="95"/>
      <c r="E3" s="95"/>
      <c r="F3" s="95"/>
      <c r="G3" s="95"/>
    </row>
    <row r="4" spans="2:25" ht="7.9" customHeight="1" x14ac:dyDescent="0.2"/>
    <row r="5" spans="2:25" ht="5.0999999999999996" customHeight="1" x14ac:dyDescent="0.2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2:25" ht="13.35" customHeight="1" x14ac:dyDescent="0.2">
      <c r="B6" s="98" t="s">
        <v>66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2:25" ht="20.65" customHeight="1" x14ac:dyDescent="0.2"/>
    <row r="8" spans="2:25" ht="21.4" customHeight="1" x14ac:dyDescent="0.2">
      <c r="B8" s="99" t="s">
        <v>352</v>
      </c>
      <c r="C8" s="100"/>
      <c r="D8" s="100"/>
      <c r="E8" s="100"/>
      <c r="F8" s="99" t="s">
        <v>353</v>
      </c>
      <c r="G8" s="100"/>
      <c r="H8" s="100"/>
      <c r="I8" s="100"/>
      <c r="J8" s="101" t="s">
        <v>69</v>
      </c>
      <c r="K8" s="101" t="s">
        <v>70</v>
      </c>
      <c r="L8" s="102" t="s">
        <v>71</v>
      </c>
      <c r="M8" s="100"/>
      <c r="N8" s="103" t="s">
        <v>72</v>
      </c>
    </row>
    <row r="9" spans="2:25" ht="3.4" customHeight="1" x14ac:dyDescent="0.2"/>
    <row r="10" spans="2:25" ht="16.350000000000001" customHeight="1" x14ac:dyDescent="0.2">
      <c r="B10" s="104" t="s">
        <v>73</v>
      </c>
      <c r="C10" s="105" t="s">
        <v>74</v>
      </c>
      <c r="D10" s="106"/>
      <c r="E10" s="107" t="s">
        <v>75</v>
      </c>
      <c r="F10" s="107" t="s">
        <v>76</v>
      </c>
      <c r="G10" s="108"/>
      <c r="H10" s="108"/>
      <c r="I10" s="108"/>
      <c r="J10" s="109" t="s">
        <v>77</v>
      </c>
      <c r="K10" s="110" t="s">
        <v>78</v>
      </c>
      <c r="L10" s="106"/>
      <c r="M10" s="110" t="s">
        <v>84</v>
      </c>
      <c r="N10" s="111"/>
      <c r="P10" s="136" t="s">
        <v>85</v>
      </c>
      <c r="Q10" s="137" t="s">
        <v>86</v>
      </c>
      <c r="R10" s="137" t="s">
        <v>87</v>
      </c>
      <c r="S10" s="137" t="s">
        <v>88</v>
      </c>
      <c r="T10" s="137" t="s">
        <v>89</v>
      </c>
      <c r="U10" s="138" t="s">
        <v>1</v>
      </c>
      <c r="V10" s="137" t="s">
        <v>90</v>
      </c>
      <c r="W10" s="139" t="s">
        <v>91</v>
      </c>
      <c r="X10" s="136" t="s">
        <v>92</v>
      </c>
      <c r="Y10" s="136" t="s">
        <v>93</v>
      </c>
    </row>
    <row r="11" spans="2:25" ht="26.45" customHeight="1" x14ac:dyDescent="0.2">
      <c r="B11" s="122" t="s">
        <v>211</v>
      </c>
      <c r="C11" s="184" t="s">
        <v>164</v>
      </c>
      <c r="D11" s="122" t="s">
        <v>354</v>
      </c>
      <c r="E11" s="184" t="s">
        <v>213</v>
      </c>
      <c r="F11" s="185" t="s">
        <v>214</v>
      </c>
      <c r="G11" s="186"/>
      <c r="H11" s="186"/>
      <c r="I11" s="186"/>
      <c r="J11" s="187">
        <v>0</v>
      </c>
      <c r="K11" s="188">
        <v>10000</v>
      </c>
      <c r="L11" s="189"/>
      <c r="M11" s="112"/>
      <c r="N11" s="113"/>
      <c r="P11" s="140">
        <v>41346</v>
      </c>
      <c r="Q11" s="164" t="s">
        <v>106</v>
      </c>
      <c r="R11" s="140" t="s">
        <v>103</v>
      </c>
      <c r="S11" s="162">
        <v>55000</v>
      </c>
      <c r="T11" s="140" t="s">
        <v>24</v>
      </c>
      <c r="U11" s="160">
        <v>500</v>
      </c>
      <c r="V11" s="141">
        <v>2052</v>
      </c>
      <c r="W11" s="163" t="s">
        <v>97</v>
      </c>
      <c r="X11" s="140">
        <v>41359</v>
      </c>
      <c r="Y11" s="165">
        <v>41373</v>
      </c>
    </row>
    <row r="12" spans="2:25" ht="26.45" customHeight="1" x14ac:dyDescent="0.2">
      <c r="B12" s="122" t="s">
        <v>236</v>
      </c>
      <c r="C12" s="184" t="s">
        <v>164</v>
      </c>
      <c r="D12" s="122" t="s">
        <v>355</v>
      </c>
      <c r="E12" s="184" t="s">
        <v>356</v>
      </c>
      <c r="F12" s="185" t="s">
        <v>265</v>
      </c>
      <c r="G12" s="186"/>
      <c r="H12" s="186"/>
      <c r="I12" s="186"/>
      <c r="J12" s="187">
        <v>0</v>
      </c>
      <c r="K12" s="188">
        <v>16000</v>
      </c>
      <c r="L12" s="189"/>
      <c r="M12" s="112"/>
      <c r="N12" s="113"/>
      <c r="P12" s="140">
        <v>41346</v>
      </c>
      <c r="Q12" s="164" t="s">
        <v>106</v>
      </c>
      <c r="R12" s="140" t="s">
        <v>103</v>
      </c>
      <c r="S12" s="162">
        <v>55000</v>
      </c>
      <c r="T12" s="140" t="s">
        <v>24</v>
      </c>
      <c r="U12" s="160">
        <v>500</v>
      </c>
      <c r="V12" s="141">
        <v>2053</v>
      </c>
      <c r="W12" s="163" t="s">
        <v>97</v>
      </c>
      <c r="X12" s="140">
        <v>41359</v>
      </c>
      <c r="Y12" s="165">
        <v>41373</v>
      </c>
    </row>
    <row r="13" spans="2:25" ht="26.45" customHeight="1" x14ac:dyDescent="0.2">
      <c r="B13" s="122" t="s">
        <v>236</v>
      </c>
      <c r="C13" s="184" t="s">
        <v>164</v>
      </c>
      <c r="D13" s="122" t="s">
        <v>357</v>
      </c>
      <c r="E13" s="184" t="s">
        <v>358</v>
      </c>
      <c r="F13" s="185" t="s">
        <v>359</v>
      </c>
      <c r="G13" s="186"/>
      <c r="H13" s="186"/>
      <c r="I13" s="186"/>
      <c r="J13" s="187">
        <v>0</v>
      </c>
      <c r="K13" s="188">
        <v>16000</v>
      </c>
      <c r="L13" s="189"/>
      <c r="M13" s="112"/>
      <c r="N13" s="113"/>
      <c r="P13" s="140">
        <v>41425</v>
      </c>
      <c r="Q13" s="164" t="s">
        <v>106</v>
      </c>
      <c r="R13" s="141" t="s">
        <v>110</v>
      </c>
      <c r="S13" s="162">
        <v>17000</v>
      </c>
      <c r="T13" s="141" t="s">
        <v>24</v>
      </c>
      <c r="U13" s="160">
        <v>500</v>
      </c>
      <c r="V13" s="141">
        <v>2065</v>
      </c>
      <c r="W13" s="163" t="s">
        <v>94</v>
      </c>
      <c r="X13" s="140">
        <v>41435</v>
      </c>
      <c r="Y13" s="165">
        <v>41600</v>
      </c>
    </row>
    <row r="14" spans="2:25" ht="26.45" customHeight="1" x14ac:dyDescent="0.2">
      <c r="B14" s="122" t="s">
        <v>236</v>
      </c>
      <c r="C14" s="184" t="s">
        <v>164</v>
      </c>
      <c r="D14" s="122" t="s">
        <v>360</v>
      </c>
      <c r="E14" s="184" t="s">
        <v>361</v>
      </c>
      <c r="F14" s="185" t="s">
        <v>362</v>
      </c>
      <c r="G14" s="186"/>
      <c r="H14" s="186"/>
      <c r="I14" s="186"/>
      <c r="J14" s="187">
        <v>0</v>
      </c>
      <c r="K14" s="188">
        <v>60000</v>
      </c>
      <c r="L14" s="189"/>
      <c r="M14" s="112"/>
      <c r="N14" s="113"/>
      <c r="P14" s="140">
        <v>41425</v>
      </c>
      <c r="Q14" s="141" t="s">
        <v>106</v>
      </c>
      <c r="R14" s="141" t="s">
        <v>111</v>
      </c>
      <c r="S14" s="162">
        <v>17000</v>
      </c>
      <c r="T14" s="141" t="s">
        <v>24</v>
      </c>
      <c r="U14" s="160">
        <v>500</v>
      </c>
      <c r="V14" s="141">
        <v>2066</v>
      </c>
      <c r="W14" s="163" t="s">
        <v>94</v>
      </c>
      <c r="X14" s="140">
        <v>41435</v>
      </c>
      <c r="Y14" s="165">
        <v>41600</v>
      </c>
    </row>
    <row r="15" spans="2:25" ht="26.45" customHeight="1" x14ac:dyDescent="0.2">
      <c r="B15" s="122" t="s">
        <v>363</v>
      </c>
      <c r="C15" s="184" t="s">
        <v>164</v>
      </c>
      <c r="D15" s="122" t="s">
        <v>364</v>
      </c>
      <c r="E15" s="184" t="s">
        <v>365</v>
      </c>
      <c r="F15" s="185" t="s">
        <v>366</v>
      </c>
      <c r="G15" s="186"/>
      <c r="H15" s="186"/>
      <c r="I15" s="186"/>
      <c r="J15" s="187">
        <v>0</v>
      </c>
      <c r="K15" s="188">
        <v>10000</v>
      </c>
      <c r="L15" s="189"/>
      <c r="M15" s="112"/>
      <c r="N15" s="113"/>
      <c r="P15" s="140">
        <v>41493</v>
      </c>
      <c r="Q15" s="164" t="s">
        <v>106</v>
      </c>
      <c r="R15" s="141" t="s">
        <v>118</v>
      </c>
      <c r="S15" s="162">
        <v>16000</v>
      </c>
      <c r="T15" s="141" t="s">
        <v>24</v>
      </c>
      <c r="U15" s="160">
        <v>500</v>
      </c>
      <c r="V15" s="141">
        <v>2081</v>
      </c>
      <c r="W15" s="163" t="s">
        <v>97</v>
      </c>
      <c r="X15" s="140">
        <v>41550</v>
      </c>
      <c r="Y15" s="165">
        <v>41600</v>
      </c>
    </row>
    <row r="16" spans="2:25" ht="26.45" customHeight="1" x14ac:dyDescent="0.2">
      <c r="B16" s="122" t="s">
        <v>367</v>
      </c>
      <c r="C16" s="184" t="s">
        <v>164</v>
      </c>
      <c r="D16" s="122" t="s">
        <v>368</v>
      </c>
      <c r="E16" s="184" t="s">
        <v>369</v>
      </c>
      <c r="F16" s="185" t="s">
        <v>370</v>
      </c>
      <c r="G16" s="186"/>
      <c r="H16" s="186"/>
      <c r="I16" s="186"/>
      <c r="J16" s="187">
        <v>0</v>
      </c>
      <c r="K16" s="188">
        <v>197.65</v>
      </c>
      <c r="L16" s="189"/>
      <c r="M16" s="112"/>
      <c r="N16" s="113"/>
      <c r="P16" s="140">
        <v>41493</v>
      </c>
      <c r="Q16" s="164" t="s">
        <v>106</v>
      </c>
      <c r="R16" s="141" t="s">
        <v>117</v>
      </c>
      <c r="S16" s="162">
        <v>16000</v>
      </c>
      <c r="T16" s="141" t="s">
        <v>24</v>
      </c>
      <c r="U16" s="160">
        <v>500</v>
      </c>
      <c r="V16" s="141">
        <v>2082</v>
      </c>
      <c r="W16" s="163" t="s">
        <v>97</v>
      </c>
      <c r="X16" s="140">
        <v>41550</v>
      </c>
      <c r="Y16" s="165">
        <v>41600</v>
      </c>
    </row>
    <row r="17" spans="2:25" ht="16.350000000000001" customHeight="1" x14ac:dyDescent="0.2">
      <c r="B17" s="114" t="s">
        <v>79</v>
      </c>
      <c r="C17" s="115" t="s">
        <v>79</v>
      </c>
      <c r="D17" s="116"/>
      <c r="E17" s="117" t="s">
        <v>79</v>
      </c>
      <c r="F17" s="118" t="s">
        <v>80</v>
      </c>
      <c r="G17" s="119"/>
      <c r="H17" s="119"/>
      <c r="I17" s="119"/>
      <c r="J17" s="190">
        <v>0</v>
      </c>
      <c r="K17" s="191">
        <v>112197.65</v>
      </c>
      <c r="L17" s="130"/>
      <c r="M17" s="120"/>
      <c r="N17" s="121"/>
      <c r="P17" s="140">
        <v>41556</v>
      </c>
      <c r="Q17" s="141" t="s">
        <v>106</v>
      </c>
      <c r="R17" s="141" t="s">
        <v>121</v>
      </c>
      <c r="S17" s="142">
        <v>26500</v>
      </c>
      <c r="T17" s="141" t="s">
        <v>24</v>
      </c>
      <c r="U17" s="142">
        <v>500</v>
      </c>
      <c r="V17" s="141">
        <v>2091</v>
      </c>
      <c r="W17" s="143" t="s">
        <v>122</v>
      </c>
      <c r="X17" s="140">
        <v>41598</v>
      </c>
      <c r="Y17" s="140">
        <v>41600</v>
      </c>
    </row>
    <row r="18" spans="2:25" ht="409.5" customHeight="1" x14ac:dyDescent="0.2">
      <c r="J18" s="131"/>
      <c r="K18" s="131"/>
      <c r="L18" s="131"/>
      <c r="P18" s="140">
        <v>41708</v>
      </c>
      <c r="Q18" s="141" t="s">
        <v>106</v>
      </c>
      <c r="R18" s="141" t="s">
        <v>126</v>
      </c>
      <c r="S18" s="142">
        <v>26000</v>
      </c>
      <c r="T18" s="141" t="s">
        <v>24</v>
      </c>
      <c r="U18" s="142">
        <v>500</v>
      </c>
      <c r="V18" s="141">
        <v>2113</v>
      </c>
      <c r="W18" s="143" t="s">
        <v>97</v>
      </c>
      <c r="X18" s="140">
        <v>41718</v>
      </c>
      <c r="Y18" s="140">
        <v>41970</v>
      </c>
    </row>
    <row r="19" spans="2:25" ht="15" x14ac:dyDescent="0.25">
      <c r="J19" s="132" t="s">
        <v>81</v>
      </c>
      <c r="K19" s="132"/>
      <c r="L19" s="132">
        <v>112197.65</v>
      </c>
      <c r="M19" s="125"/>
      <c r="P19" s="140">
        <v>41708</v>
      </c>
      <c r="Q19" s="164" t="s">
        <v>106</v>
      </c>
      <c r="R19" s="141" t="s">
        <v>115</v>
      </c>
      <c r="S19" s="162">
        <v>27000</v>
      </c>
      <c r="T19" s="141" t="s">
        <v>24</v>
      </c>
      <c r="U19" s="160">
        <v>500</v>
      </c>
      <c r="V19" s="141">
        <v>2114</v>
      </c>
      <c r="W19" s="163" t="s">
        <v>97</v>
      </c>
      <c r="X19" s="140">
        <v>41718</v>
      </c>
      <c r="Y19" s="165">
        <v>41970</v>
      </c>
    </row>
    <row r="20" spans="2:25" ht="15" x14ac:dyDescent="0.25">
      <c r="J20" s="132"/>
      <c r="K20" s="132"/>
      <c r="L20" s="132"/>
      <c r="M20" s="125"/>
      <c r="P20" s="140">
        <v>41708</v>
      </c>
      <c r="Q20" s="141" t="s">
        <v>106</v>
      </c>
      <c r="R20" s="141" t="s">
        <v>114</v>
      </c>
      <c r="S20" s="142">
        <v>44000</v>
      </c>
      <c r="T20" s="141" t="s">
        <v>24</v>
      </c>
      <c r="U20" s="142">
        <v>500</v>
      </c>
      <c r="V20" s="141">
        <v>2116</v>
      </c>
      <c r="W20" s="143" t="s">
        <v>97</v>
      </c>
      <c r="X20" s="140">
        <v>41723</v>
      </c>
      <c r="Y20" s="140">
        <v>41970</v>
      </c>
    </row>
    <row r="21" spans="2:25" ht="15" x14ac:dyDescent="0.25">
      <c r="J21" s="133" t="s">
        <v>82</v>
      </c>
      <c r="K21" s="133"/>
      <c r="L21" s="133"/>
      <c r="M21" s="127"/>
      <c r="P21" s="140">
        <v>41723</v>
      </c>
      <c r="Q21" s="164" t="s">
        <v>106</v>
      </c>
      <c r="R21" s="141" t="s">
        <v>136</v>
      </c>
      <c r="S21" s="162">
        <v>26000</v>
      </c>
      <c r="T21" s="141" t="s">
        <v>24</v>
      </c>
      <c r="U21" s="160">
        <v>500</v>
      </c>
      <c r="V21" s="141">
        <v>2121</v>
      </c>
      <c r="W21" s="163" t="s">
        <v>97</v>
      </c>
      <c r="X21" s="140">
        <v>41744</v>
      </c>
      <c r="Y21" s="165">
        <v>41970</v>
      </c>
    </row>
    <row r="22" spans="2:25" ht="15" x14ac:dyDescent="0.25">
      <c r="J22" s="132"/>
      <c r="K22" s="132"/>
      <c r="L22" s="132"/>
      <c r="M22" s="125"/>
      <c r="P22" s="140">
        <v>41774</v>
      </c>
      <c r="Q22" s="164" t="s">
        <v>106</v>
      </c>
      <c r="R22" s="141" t="s">
        <v>141</v>
      </c>
      <c r="S22" s="162">
        <v>26000</v>
      </c>
      <c r="T22" s="141" t="s">
        <v>24</v>
      </c>
      <c r="U22" s="160">
        <v>500</v>
      </c>
      <c r="V22" s="141">
        <v>2132</v>
      </c>
      <c r="W22" s="163" t="s">
        <v>97</v>
      </c>
      <c r="X22" s="140">
        <v>41862</v>
      </c>
      <c r="Y22" s="165">
        <v>41970</v>
      </c>
    </row>
    <row r="23" spans="2:25" ht="15.75" thickBot="1" x14ac:dyDescent="0.3">
      <c r="J23" s="134" t="s">
        <v>83</v>
      </c>
      <c r="K23" s="134"/>
      <c r="L23" s="134">
        <f>L19-L21</f>
        <v>112197.65</v>
      </c>
      <c r="M23" s="126"/>
      <c r="P23" s="140">
        <v>41926</v>
      </c>
      <c r="Q23" s="164" t="s">
        <v>106</v>
      </c>
      <c r="R23" s="141" t="s">
        <v>145</v>
      </c>
      <c r="S23" s="162">
        <v>26000</v>
      </c>
      <c r="T23" s="141" t="s">
        <v>24</v>
      </c>
      <c r="U23" s="160">
        <v>500</v>
      </c>
      <c r="V23" s="141">
        <v>2138</v>
      </c>
      <c r="W23" s="163" t="s">
        <v>97</v>
      </c>
      <c r="X23" s="140">
        <v>41942</v>
      </c>
      <c r="Y23" s="165">
        <v>41970</v>
      </c>
    </row>
    <row r="24" spans="2:25" ht="15" thickTop="1" x14ac:dyDescent="0.2"/>
  </sheetData>
  <mergeCells count="31">
    <mergeCell ref="F16:I16"/>
    <mergeCell ref="K16:L16"/>
    <mergeCell ref="M16:N16"/>
    <mergeCell ref="C17:D17"/>
    <mergeCell ref="F17:I17"/>
    <mergeCell ref="K17:L17"/>
    <mergeCell ref="M17:N17"/>
    <mergeCell ref="F14:I14"/>
    <mergeCell ref="K14:L14"/>
    <mergeCell ref="M14:N14"/>
    <mergeCell ref="F15:I15"/>
    <mergeCell ref="K15:L15"/>
    <mergeCell ref="M15:N15"/>
    <mergeCell ref="F12:I12"/>
    <mergeCell ref="K12:L12"/>
    <mergeCell ref="M12:N12"/>
    <mergeCell ref="F13:I13"/>
    <mergeCell ref="K13:L13"/>
    <mergeCell ref="M13:N13"/>
    <mergeCell ref="C10:D10"/>
    <mergeCell ref="K10:L10"/>
    <mergeCell ref="M10:N10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Title="ATTENTION !!!" error="Veuillez utiliser la liste déroulante !!!!!!!!!!!">
          <x14:formula1>
            <xm:f>[1]Fournisseurs!#REF!</xm:f>
          </x14:formula1>
          <xm:sqref>Q11:Q23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0"/>
  <sheetViews>
    <sheetView zoomScaleNormal="100" workbookViewId="0">
      <selection activeCell="A1000" sqref="A1000"/>
    </sheetView>
  </sheetViews>
  <sheetFormatPr baseColWidth="10" defaultRowHeight="14.25" x14ac:dyDescent="0.2"/>
  <cols>
    <col min="1" max="1" width="10.5703125" style="93" customWidth="1"/>
    <col min="2" max="2" width="7.42578125" style="93" customWidth="1"/>
    <col min="3" max="3" width="3.85546875" style="93" customWidth="1"/>
    <col min="4" max="4" width="5.85546875" style="93" customWidth="1"/>
    <col min="5" max="6" width="10.5703125" style="93" customWidth="1"/>
    <col min="7" max="7" width="12.7109375" style="93" customWidth="1"/>
    <col min="8" max="8" width="0.85546875" style="93" customWidth="1"/>
    <col min="9" max="9" width="7" style="93" customWidth="1"/>
    <col min="10" max="10" width="14.28515625" style="93" customWidth="1"/>
    <col min="11" max="11" width="4.7109375" style="93" customWidth="1"/>
    <col min="12" max="12" width="14.7109375" style="93" customWidth="1"/>
    <col min="13" max="13" width="10.140625" style="93" customWidth="1"/>
    <col min="14" max="14" width="4.85546875" style="93" customWidth="1"/>
    <col min="15" max="15" width="11.42578125" style="93"/>
    <col min="16" max="16" width="10.140625" style="135" bestFit="1" customWidth="1"/>
    <col min="17" max="17" width="19.5703125" style="135" bestFit="1" customWidth="1"/>
    <col min="18" max="18" width="24" style="135" bestFit="1" customWidth="1"/>
    <col min="19" max="19" width="11.140625" style="135" bestFit="1" customWidth="1"/>
    <col min="20" max="20" width="14.28515625" style="135" bestFit="1" customWidth="1"/>
    <col min="21" max="21" width="8.85546875" style="135" bestFit="1" customWidth="1"/>
    <col min="22" max="22" width="6.5703125" style="135" bestFit="1" customWidth="1"/>
    <col min="23" max="23" width="21.85546875" style="135" bestFit="1" customWidth="1"/>
    <col min="24" max="24" width="17.42578125" style="135" bestFit="1" customWidth="1"/>
    <col min="25" max="25" width="30.28515625" style="135" bestFit="1" customWidth="1"/>
    <col min="26" max="16384" width="11.42578125" style="93"/>
  </cols>
  <sheetData>
    <row r="1" spans="2:25" ht="51" customHeight="1" x14ac:dyDescent="0.2"/>
    <row r="2" spans="2:25" ht="13.35" customHeight="1" x14ac:dyDescent="0.2">
      <c r="B2" s="94" t="s">
        <v>64</v>
      </c>
      <c r="C2" s="95"/>
      <c r="D2" s="95"/>
      <c r="E2" s="95"/>
      <c r="F2" s="95"/>
      <c r="G2" s="95"/>
      <c r="I2" s="96" t="s">
        <v>65</v>
      </c>
      <c r="J2" s="95"/>
      <c r="K2" s="95"/>
      <c r="L2" s="95"/>
      <c r="M2" s="95"/>
      <c r="N2" s="95"/>
    </row>
    <row r="3" spans="2:25" ht="0.95" customHeight="1" x14ac:dyDescent="0.2">
      <c r="B3" s="95"/>
      <c r="C3" s="95"/>
      <c r="D3" s="95"/>
      <c r="E3" s="95"/>
      <c r="F3" s="95"/>
      <c r="G3" s="95"/>
    </row>
    <row r="4" spans="2:25" ht="7.9" customHeight="1" x14ac:dyDescent="0.2"/>
    <row r="5" spans="2:25" ht="5.0999999999999996" customHeight="1" x14ac:dyDescent="0.2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2:25" ht="13.35" customHeight="1" x14ac:dyDescent="0.2">
      <c r="B6" s="98" t="s">
        <v>66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2:25" ht="20.65" customHeight="1" x14ac:dyDescent="0.2"/>
    <row r="8" spans="2:25" ht="21.4" customHeight="1" x14ac:dyDescent="0.2">
      <c r="B8" s="99" t="s">
        <v>346</v>
      </c>
      <c r="C8" s="100"/>
      <c r="D8" s="100"/>
      <c r="E8" s="100"/>
      <c r="F8" s="99" t="s">
        <v>347</v>
      </c>
      <c r="G8" s="100"/>
      <c r="H8" s="100"/>
      <c r="I8" s="100"/>
      <c r="J8" s="101" t="s">
        <v>69</v>
      </c>
      <c r="K8" s="101" t="s">
        <v>70</v>
      </c>
      <c r="L8" s="102" t="s">
        <v>71</v>
      </c>
      <c r="M8" s="100"/>
      <c r="N8" s="103" t="s">
        <v>72</v>
      </c>
    </row>
    <row r="9" spans="2:25" ht="3.4" customHeight="1" x14ac:dyDescent="0.2"/>
    <row r="10" spans="2:25" ht="16.350000000000001" customHeight="1" x14ac:dyDescent="0.2">
      <c r="B10" s="104" t="s">
        <v>73</v>
      </c>
      <c r="C10" s="105" t="s">
        <v>74</v>
      </c>
      <c r="D10" s="106"/>
      <c r="E10" s="107" t="s">
        <v>75</v>
      </c>
      <c r="F10" s="107" t="s">
        <v>76</v>
      </c>
      <c r="G10" s="108"/>
      <c r="H10" s="108"/>
      <c r="I10" s="108"/>
      <c r="J10" s="109" t="s">
        <v>77</v>
      </c>
      <c r="K10" s="110" t="s">
        <v>78</v>
      </c>
      <c r="L10" s="106"/>
      <c r="M10" s="110" t="s">
        <v>84</v>
      </c>
      <c r="N10" s="111"/>
      <c r="P10" s="136" t="s">
        <v>85</v>
      </c>
      <c r="Q10" s="137" t="s">
        <v>86</v>
      </c>
      <c r="R10" s="137" t="s">
        <v>87</v>
      </c>
      <c r="S10" s="137" t="s">
        <v>88</v>
      </c>
      <c r="T10" s="137" t="s">
        <v>89</v>
      </c>
      <c r="U10" s="138" t="s">
        <v>1</v>
      </c>
      <c r="V10" s="137" t="s">
        <v>90</v>
      </c>
      <c r="W10" s="139" t="s">
        <v>91</v>
      </c>
      <c r="X10" s="136" t="s">
        <v>92</v>
      </c>
      <c r="Y10" s="136" t="s">
        <v>93</v>
      </c>
    </row>
    <row r="11" spans="2:25" ht="26.45" customHeight="1" x14ac:dyDescent="0.2">
      <c r="B11" s="122" t="s">
        <v>260</v>
      </c>
      <c r="C11" s="184" t="s">
        <v>164</v>
      </c>
      <c r="D11" s="122" t="s">
        <v>348</v>
      </c>
      <c r="E11" s="184" t="s">
        <v>349</v>
      </c>
      <c r="F11" s="185" t="s">
        <v>350</v>
      </c>
      <c r="G11" s="186"/>
      <c r="H11" s="186"/>
      <c r="I11" s="186"/>
      <c r="J11" s="187">
        <v>0</v>
      </c>
      <c r="K11" s="188">
        <v>826.2</v>
      </c>
      <c r="L11" s="189"/>
      <c r="M11" s="112"/>
      <c r="N11" s="113"/>
    </row>
    <row r="12" spans="2:25" ht="15" customHeight="1" x14ac:dyDescent="0.2">
      <c r="B12" s="122" t="s">
        <v>192</v>
      </c>
      <c r="C12" s="184" t="s">
        <v>164</v>
      </c>
      <c r="D12" s="122" t="s">
        <v>351</v>
      </c>
      <c r="E12" s="184" t="s">
        <v>193</v>
      </c>
      <c r="F12" s="185" t="s">
        <v>312</v>
      </c>
      <c r="G12" s="186"/>
      <c r="H12" s="186"/>
      <c r="I12" s="186"/>
      <c r="J12" s="192">
        <v>6.2</v>
      </c>
      <c r="K12" s="187">
        <v>0</v>
      </c>
      <c r="L12" s="193"/>
      <c r="M12" s="112"/>
      <c r="N12" s="113"/>
    </row>
    <row r="13" spans="2:25" ht="16.350000000000001" customHeight="1" x14ac:dyDescent="0.2">
      <c r="B13" s="114" t="s">
        <v>79</v>
      </c>
      <c r="C13" s="115" t="s">
        <v>79</v>
      </c>
      <c r="D13" s="116"/>
      <c r="E13" s="117" t="s">
        <v>79</v>
      </c>
      <c r="F13" s="118" t="s">
        <v>80</v>
      </c>
      <c r="G13" s="119"/>
      <c r="H13" s="119"/>
      <c r="I13" s="119"/>
      <c r="J13" s="190">
        <v>6.2</v>
      </c>
      <c r="K13" s="191">
        <v>826.2</v>
      </c>
      <c r="L13" s="130"/>
      <c r="M13" s="120"/>
      <c r="N13" s="121"/>
    </row>
    <row r="14" spans="2:25" ht="409.5" customHeight="1" x14ac:dyDescent="0.2">
      <c r="J14" s="131"/>
      <c r="K14" s="131"/>
      <c r="L14" s="131"/>
    </row>
    <row r="15" spans="2:25" ht="15" x14ac:dyDescent="0.25">
      <c r="J15" s="132" t="s">
        <v>81</v>
      </c>
      <c r="K15" s="132"/>
      <c r="L15" s="132">
        <v>820</v>
      </c>
      <c r="M15" s="125"/>
    </row>
    <row r="16" spans="2:25" ht="15" x14ac:dyDescent="0.25">
      <c r="J16" s="132"/>
      <c r="K16" s="132"/>
      <c r="L16" s="132"/>
      <c r="M16" s="125"/>
    </row>
    <row r="17" spans="10:13" ht="15" x14ac:dyDescent="0.25">
      <c r="J17" s="133" t="s">
        <v>82</v>
      </c>
      <c r="K17" s="133"/>
      <c r="L17" s="133"/>
      <c r="M17" s="127"/>
    </row>
    <row r="18" spans="10:13" ht="15" x14ac:dyDescent="0.25">
      <c r="J18" s="132"/>
      <c r="K18" s="132"/>
      <c r="L18" s="132"/>
      <c r="M18" s="125"/>
    </row>
    <row r="19" spans="10:13" ht="15.75" thickBot="1" x14ac:dyDescent="0.3">
      <c r="J19" s="134" t="s">
        <v>83</v>
      </c>
      <c r="K19" s="134"/>
      <c r="L19" s="134">
        <f>L15-L17</f>
        <v>820</v>
      </c>
      <c r="M19" s="126"/>
    </row>
    <row r="20" spans="10:13" ht="15" thickTop="1" x14ac:dyDescent="0.2"/>
  </sheetData>
  <mergeCells count="18">
    <mergeCell ref="F12:I12"/>
    <mergeCell ref="M12:N12"/>
    <mergeCell ref="C13:D13"/>
    <mergeCell ref="F13:I13"/>
    <mergeCell ref="K13:L13"/>
    <mergeCell ref="M13:N13"/>
    <mergeCell ref="C10:D10"/>
    <mergeCell ref="K10:L10"/>
    <mergeCell ref="M10:N10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1"/>
  <sheetViews>
    <sheetView zoomScaleNormal="100" workbookViewId="0">
      <selection activeCell="A1000" sqref="A1000"/>
    </sheetView>
  </sheetViews>
  <sheetFormatPr baseColWidth="10" defaultRowHeight="14.25" x14ac:dyDescent="0.2"/>
  <cols>
    <col min="1" max="1" width="10.5703125" style="93" customWidth="1"/>
    <col min="2" max="2" width="7.42578125" style="93" customWidth="1"/>
    <col min="3" max="3" width="3.85546875" style="93" customWidth="1"/>
    <col min="4" max="4" width="5.85546875" style="93" customWidth="1"/>
    <col min="5" max="6" width="10.5703125" style="93" customWidth="1"/>
    <col min="7" max="7" width="12.7109375" style="93" customWidth="1"/>
    <col min="8" max="8" width="0.85546875" style="93" customWidth="1"/>
    <col min="9" max="9" width="7" style="93" customWidth="1"/>
    <col min="10" max="10" width="14.28515625" style="93" customWidth="1"/>
    <col min="11" max="11" width="4.7109375" style="93" customWidth="1"/>
    <col min="12" max="12" width="14.7109375" style="93" customWidth="1"/>
    <col min="13" max="13" width="10.140625" style="93" customWidth="1"/>
    <col min="14" max="14" width="4.85546875" style="93" customWidth="1"/>
    <col min="15" max="15" width="11.42578125" style="93"/>
    <col min="16" max="16" width="10.140625" style="135" bestFit="1" customWidth="1"/>
    <col min="17" max="17" width="19.5703125" style="135" bestFit="1" customWidth="1"/>
    <col min="18" max="18" width="24" style="135" bestFit="1" customWidth="1"/>
    <col min="19" max="19" width="11.140625" style="135" bestFit="1" customWidth="1"/>
    <col min="20" max="20" width="14.28515625" style="135" bestFit="1" customWidth="1"/>
    <col min="21" max="21" width="8.85546875" style="135" bestFit="1" customWidth="1"/>
    <col min="22" max="22" width="6.5703125" style="135" bestFit="1" customWidth="1"/>
    <col min="23" max="23" width="21.85546875" style="135" bestFit="1" customWidth="1"/>
    <col min="24" max="24" width="17.42578125" style="135" bestFit="1" customWidth="1"/>
    <col min="25" max="25" width="30.28515625" style="135" bestFit="1" customWidth="1"/>
    <col min="26" max="16384" width="11.42578125" style="93"/>
  </cols>
  <sheetData>
    <row r="1" spans="2:25" ht="51" customHeight="1" x14ac:dyDescent="0.2"/>
    <row r="2" spans="2:25" ht="13.35" customHeight="1" x14ac:dyDescent="0.2">
      <c r="B2" s="94" t="s">
        <v>64</v>
      </c>
      <c r="C2" s="95"/>
      <c r="D2" s="95"/>
      <c r="E2" s="95"/>
      <c r="F2" s="95"/>
      <c r="G2" s="95"/>
      <c r="I2" s="96" t="s">
        <v>65</v>
      </c>
      <c r="J2" s="95"/>
      <c r="K2" s="95"/>
      <c r="L2" s="95"/>
      <c r="M2" s="95"/>
      <c r="N2" s="95"/>
    </row>
    <row r="3" spans="2:25" ht="0.95" customHeight="1" x14ac:dyDescent="0.2">
      <c r="B3" s="95"/>
      <c r="C3" s="95"/>
      <c r="D3" s="95"/>
      <c r="E3" s="95"/>
      <c r="F3" s="95"/>
      <c r="G3" s="95"/>
    </row>
    <row r="4" spans="2:25" ht="7.9" customHeight="1" x14ac:dyDescent="0.2"/>
    <row r="5" spans="2:25" ht="5.0999999999999996" customHeight="1" x14ac:dyDescent="0.2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2:25" ht="13.35" customHeight="1" x14ac:dyDescent="0.2">
      <c r="B6" s="98" t="s">
        <v>66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2:25" ht="20.65" customHeight="1" x14ac:dyDescent="0.2"/>
    <row r="8" spans="2:25" ht="21.4" customHeight="1" x14ac:dyDescent="0.2">
      <c r="B8" s="99" t="s">
        <v>334</v>
      </c>
      <c r="C8" s="100"/>
      <c r="D8" s="100"/>
      <c r="E8" s="100"/>
      <c r="F8" s="99" t="s">
        <v>335</v>
      </c>
      <c r="G8" s="100"/>
      <c r="H8" s="100"/>
      <c r="I8" s="100"/>
      <c r="J8" s="101" t="s">
        <v>69</v>
      </c>
      <c r="K8" s="101" t="s">
        <v>70</v>
      </c>
      <c r="L8" s="102" t="s">
        <v>71</v>
      </c>
      <c r="M8" s="100"/>
      <c r="N8" s="103" t="s">
        <v>72</v>
      </c>
    </row>
    <row r="9" spans="2:25" ht="3.4" customHeight="1" x14ac:dyDescent="0.2"/>
    <row r="10" spans="2:25" ht="16.350000000000001" customHeight="1" x14ac:dyDescent="0.2">
      <c r="B10" s="104" t="s">
        <v>73</v>
      </c>
      <c r="C10" s="105" t="s">
        <v>74</v>
      </c>
      <c r="D10" s="106"/>
      <c r="E10" s="107" t="s">
        <v>75</v>
      </c>
      <c r="F10" s="107" t="s">
        <v>76</v>
      </c>
      <c r="G10" s="108"/>
      <c r="H10" s="108"/>
      <c r="I10" s="108"/>
      <c r="J10" s="109" t="s">
        <v>77</v>
      </c>
      <c r="K10" s="110" t="s">
        <v>78</v>
      </c>
      <c r="L10" s="106"/>
      <c r="M10" s="110" t="s">
        <v>84</v>
      </c>
      <c r="N10" s="111"/>
      <c r="P10" s="136" t="s">
        <v>85</v>
      </c>
      <c r="Q10" s="137" t="s">
        <v>86</v>
      </c>
      <c r="R10" s="137" t="s">
        <v>87</v>
      </c>
      <c r="S10" s="137" t="s">
        <v>88</v>
      </c>
      <c r="T10" s="137" t="s">
        <v>89</v>
      </c>
      <c r="U10" s="138" t="s">
        <v>1</v>
      </c>
      <c r="V10" s="137" t="s">
        <v>90</v>
      </c>
      <c r="W10" s="139" t="s">
        <v>91</v>
      </c>
      <c r="X10" s="136" t="s">
        <v>92</v>
      </c>
      <c r="Y10" s="136" t="s">
        <v>93</v>
      </c>
    </row>
    <row r="11" spans="2:25" ht="26.45" customHeight="1" x14ac:dyDescent="0.2">
      <c r="B11" s="122" t="s">
        <v>336</v>
      </c>
      <c r="C11" s="184" t="s">
        <v>164</v>
      </c>
      <c r="D11" s="122" t="s">
        <v>337</v>
      </c>
      <c r="E11" s="184" t="s">
        <v>338</v>
      </c>
      <c r="F11" s="185" t="s">
        <v>339</v>
      </c>
      <c r="G11" s="186"/>
      <c r="H11" s="186"/>
      <c r="I11" s="186"/>
      <c r="J11" s="187">
        <v>0</v>
      </c>
      <c r="K11" s="188">
        <v>682.5</v>
      </c>
      <c r="L11" s="189"/>
      <c r="M11" s="112"/>
      <c r="N11" s="113"/>
    </row>
    <row r="12" spans="2:25" ht="26.45" customHeight="1" x14ac:dyDescent="0.2">
      <c r="B12" s="122" t="s">
        <v>215</v>
      </c>
      <c r="C12" s="184" t="s">
        <v>164</v>
      </c>
      <c r="D12" s="122" t="s">
        <v>340</v>
      </c>
      <c r="E12" s="184" t="s">
        <v>341</v>
      </c>
      <c r="F12" s="185" t="s">
        <v>342</v>
      </c>
      <c r="G12" s="186"/>
      <c r="H12" s="186"/>
      <c r="I12" s="186"/>
      <c r="J12" s="187">
        <v>0</v>
      </c>
      <c r="K12" s="188">
        <v>2059.1999999999998</v>
      </c>
      <c r="L12" s="189"/>
      <c r="M12" s="112"/>
      <c r="N12" s="113"/>
    </row>
    <row r="13" spans="2:25" ht="26.45" customHeight="1" x14ac:dyDescent="0.2">
      <c r="B13" s="122" t="s">
        <v>192</v>
      </c>
      <c r="C13" s="184" t="s">
        <v>164</v>
      </c>
      <c r="D13" s="122" t="s">
        <v>343</v>
      </c>
      <c r="E13" s="184" t="s">
        <v>344</v>
      </c>
      <c r="F13" s="185" t="s">
        <v>345</v>
      </c>
      <c r="G13" s="186"/>
      <c r="H13" s="186"/>
      <c r="I13" s="186"/>
      <c r="J13" s="187">
        <v>0</v>
      </c>
      <c r="K13" s="188">
        <v>62.75</v>
      </c>
      <c r="L13" s="189"/>
      <c r="M13" s="112"/>
      <c r="N13" s="113"/>
    </row>
    <row r="14" spans="2:25" ht="16.350000000000001" customHeight="1" x14ac:dyDescent="0.2">
      <c r="B14" s="114" t="s">
        <v>79</v>
      </c>
      <c r="C14" s="115" t="s">
        <v>79</v>
      </c>
      <c r="D14" s="116"/>
      <c r="E14" s="117" t="s">
        <v>79</v>
      </c>
      <c r="F14" s="118" t="s">
        <v>80</v>
      </c>
      <c r="G14" s="119"/>
      <c r="H14" s="119"/>
      <c r="I14" s="119"/>
      <c r="J14" s="190">
        <v>0</v>
      </c>
      <c r="K14" s="191">
        <v>2804.45</v>
      </c>
      <c r="L14" s="130"/>
      <c r="M14" s="120"/>
      <c r="N14" s="121"/>
    </row>
    <row r="15" spans="2:25" ht="409.5" customHeight="1" x14ac:dyDescent="0.2">
      <c r="J15" s="131"/>
      <c r="K15" s="131"/>
      <c r="L15" s="131"/>
    </row>
    <row r="16" spans="2:25" ht="15" x14ac:dyDescent="0.25">
      <c r="J16" s="132" t="s">
        <v>81</v>
      </c>
      <c r="K16" s="132"/>
      <c r="L16" s="132">
        <v>2804.45</v>
      </c>
      <c r="M16" s="125"/>
    </row>
    <row r="17" spans="10:13" ht="15" x14ac:dyDescent="0.25">
      <c r="J17" s="132"/>
      <c r="K17" s="132"/>
      <c r="L17" s="132"/>
      <c r="M17" s="125"/>
    </row>
    <row r="18" spans="10:13" ht="15" x14ac:dyDescent="0.25">
      <c r="J18" s="133" t="s">
        <v>82</v>
      </c>
      <c r="K18" s="133"/>
      <c r="L18" s="133"/>
      <c r="M18" s="127"/>
    </row>
    <row r="19" spans="10:13" ht="15" x14ac:dyDescent="0.25">
      <c r="J19" s="132"/>
      <c r="K19" s="132"/>
      <c r="L19" s="132"/>
      <c r="M19" s="125"/>
    </row>
    <row r="20" spans="10:13" ht="15.75" thickBot="1" x14ac:dyDescent="0.3">
      <c r="J20" s="134" t="s">
        <v>83</v>
      </c>
      <c r="K20" s="134"/>
      <c r="L20" s="134">
        <f>L16-L18</f>
        <v>2804.45</v>
      </c>
      <c r="M20" s="126"/>
    </row>
    <row r="21" spans="10:13" ht="15" thickTop="1" x14ac:dyDescent="0.2"/>
  </sheetData>
  <mergeCells count="22">
    <mergeCell ref="C14:D14"/>
    <mergeCell ref="F14:I14"/>
    <mergeCell ref="K14:L14"/>
    <mergeCell ref="M14:N14"/>
    <mergeCell ref="F12:I12"/>
    <mergeCell ref="K12:L12"/>
    <mergeCell ref="M12:N12"/>
    <mergeCell ref="F13:I13"/>
    <mergeCell ref="K13:L13"/>
    <mergeCell ref="M13:N13"/>
    <mergeCell ref="C10:D10"/>
    <mergeCell ref="K10:L10"/>
    <mergeCell ref="M10:N10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"/>
  <sheetViews>
    <sheetView zoomScaleNormal="100" workbookViewId="0">
      <selection activeCell="A1000" sqref="A1000"/>
    </sheetView>
  </sheetViews>
  <sheetFormatPr baseColWidth="10" defaultRowHeight="14.25" x14ac:dyDescent="0.2"/>
  <cols>
    <col min="1" max="1" width="10.5703125" style="93" customWidth="1"/>
    <col min="2" max="2" width="7.42578125" style="93" customWidth="1"/>
    <col min="3" max="3" width="3.85546875" style="93" customWidth="1"/>
    <col min="4" max="4" width="5.85546875" style="93" customWidth="1"/>
    <col min="5" max="6" width="10.5703125" style="93" customWidth="1"/>
    <col min="7" max="7" width="12.7109375" style="93" customWidth="1"/>
    <col min="8" max="8" width="0.85546875" style="93" customWidth="1"/>
    <col min="9" max="9" width="7" style="93" customWidth="1"/>
    <col min="10" max="10" width="14.28515625" style="93" customWidth="1"/>
    <col min="11" max="11" width="4.7109375" style="93" customWidth="1"/>
    <col min="12" max="12" width="14.7109375" style="93" customWidth="1"/>
    <col min="13" max="13" width="10.140625" style="93" customWidth="1"/>
    <col min="14" max="14" width="4.85546875" style="93" customWidth="1"/>
    <col min="15" max="15" width="11.42578125" style="93"/>
    <col min="16" max="16" width="10.140625" style="135" bestFit="1" customWidth="1"/>
    <col min="17" max="17" width="19.5703125" style="135" bestFit="1" customWidth="1"/>
    <col min="18" max="18" width="24" style="135" bestFit="1" customWidth="1"/>
    <col min="19" max="19" width="11.140625" style="135" bestFit="1" customWidth="1"/>
    <col min="20" max="20" width="14.28515625" style="135" bestFit="1" customWidth="1"/>
    <col min="21" max="21" width="8.85546875" style="135" bestFit="1" customWidth="1"/>
    <col min="22" max="22" width="6.5703125" style="135" bestFit="1" customWidth="1"/>
    <col min="23" max="23" width="21.85546875" style="135" bestFit="1" customWidth="1"/>
    <col min="24" max="24" width="17.42578125" style="135" bestFit="1" customWidth="1"/>
    <col min="25" max="25" width="30.28515625" style="135" bestFit="1" customWidth="1"/>
    <col min="26" max="16384" width="11.42578125" style="93"/>
  </cols>
  <sheetData>
    <row r="1" spans="2:25" ht="51" customHeight="1" x14ac:dyDescent="0.2"/>
    <row r="2" spans="2:25" ht="13.35" customHeight="1" x14ac:dyDescent="0.2">
      <c r="B2" s="94" t="s">
        <v>64</v>
      </c>
      <c r="C2" s="95"/>
      <c r="D2" s="95"/>
      <c r="E2" s="95"/>
      <c r="F2" s="95"/>
      <c r="G2" s="95"/>
      <c r="I2" s="96" t="s">
        <v>65</v>
      </c>
      <c r="J2" s="95"/>
      <c r="K2" s="95"/>
      <c r="L2" s="95"/>
      <c r="M2" s="95"/>
      <c r="N2" s="95"/>
    </row>
    <row r="3" spans="2:25" ht="0.95" customHeight="1" x14ac:dyDescent="0.2">
      <c r="B3" s="95"/>
      <c r="C3" s="95"/>
      <c r="D3" s="95"/>
      <c r="E3" s="95"/>
      <c r="F3" s="95"/>
      <c r="G3" s="95"/>
    </row>
    <row r="4" spans="2:25" ht="7.9" customHeight="1" x14ac:dyDescent="0.2"/>
    <row r="5" spans="2:25" ht="5.0999999999999996" customHeight="1" x14ac:dyDescent="0.2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2:25" ht="13.35" customHeight="1" x14ac:dyDescent="0.2">
      <c r="B6" s="98" t="s">
        <v>66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2:25" ht="20.65" customHeight="1" x14ac:dyDescent="0.2"/>
    <row r="8" spans="2:25" ht="21.4" customHeight="1" x14ac:dyDescent="0.2">
      <c r="B8" s="99" t="s">
        <v>332</v>
      </c>
      <c r="C8" s="100"/>
      <c r="D8" s="100"/>
      <c r="E8" s="100"/>
      <c r="F8" s="99" t="s">
        <v>333</v>
      </c>
      <c r="G8" s="100"/>
      <c r="H8" s="100"/>
      <c r="I8" s="100"/>
      <c r="J8" s="101" t="s">
        <v>69</v>
      </c>
      <c r="K8" s="101" t="s">
        <v>70</v>
      </c>
      <c r="L8" s="102" t="s">
        <v>71</v>
      </c>
      <c r="M8" s="100"/>
      <c r="N8" s="103" t="s">
        <v>72</v>
      </c>
    </row>
    <row r="9" spans="2:25" ht="3.4" customHeight="1" x14ac:dyDescent="0.2"/>
    <row r="10" spans="2:25" ht="16.350000000000001" customHeight="1" x14ac:dyDescent="0.2">
      <c r="B10" s="104" t="s">
        <v>73</v>
      </c>
      <c r="C10" s="105" t="s">
        <v>74</v>
      </c>
      <c r="D10" s="106"/>
      <c r="E10" s="107" t="s">
        <v>75</v>
      </c>
      <c r="F10" s="107" t="s">
        <v>76</v>
      </c>
      <c r="G10" s="108"/>
      <c r="H10" s="108"/>
      <c r="I10" s="108"/>
      <c r="J10" s="123" t="s">
        <v>77</v>
      </c>
      <c r="K10" s="124" t="s">
        <v>78</v>
      </c>
      <c r="L10" s="106"/>
      <c r="M10" s="110" t="s">
        <v>84</v>
      </c>
      <c r="N10" s="111"/>
      <c r="P10" s="136" t="s">
        <v>85</v>
      </c>
      <c r="Q10" s="137" t="s">
        <v>86</v>
      </c>
      <c r="R10" s="137" t="s">
        <v>87</v>
      </c>
      <c r="S10" s="137" t="s">
        <v>88</v>
      </c>
      <c r="T10" s="137" t="s">
        <v>89</v>
      </c>
      <c r="U10" s="138" t="s">
        <v>1</v>
      </c>
      <c r="V10" s="137" t="s">
        <v>90</v>
      </c>
      <c r="W10" s="139" t="s">
        <v>91</v>
      </c>
      <c r="X10" s="136" t="s">
        <v>92</v>
      </c>
      <c r="Y10" s="136" t="s">
        <v>93</v>
      </c>
    </row>
    <row r="11" spans="2:25" ht="16.350000000000001" customHeight="1" x14ac:dyDescent="0.2">
      <c r="B11" s="114" t="s">
        <v>79</v>
      </c>
      <c r="C11" s="115" t="s">
        <v>79</v>
      </c>
      <c r="D11" s="116"/>
      <c r="E11" s="117" t="s">
        <v>79</v>
      </c>
      <c r="F11" s="118" t="s">
        <v>80</v>
      </c>
      <c r="G11" s="119"/>
      <c r="H11" s="119"/>
      <c r="I11" s="119"/>
      <c r="J11" s="128">
        <v>0</v>
      </c>
      <c r="K11" s="129">
        <v>0</v>
      </c>
      <c r="L11" s="130"/>
      <c r="M11" s="120"/>
      <c r="N11" s="121"/>
    </row>
    <row r="12" spans="2:25" ht="409.5" customHeight="1" x14ac:dyDescent="0.2">
      <c r="J12" s="131"/>
      <c r="K12" s="131"/>
      <c r="L12" s="131"/>
    </row>
    <row r="13" spans="2:25" ht="15" x14ac:dyDescent="0.25">
      <c r="J13" s="132" t="s">
        <v>81</v>
      </c>
      <c r="K13" s="132"/>
      <c r="L13" s="132">
        <v>0</v>
      </c>
      <c r="M13" s="125"/>
    </row>
    <row r="14" spans="2:25" ht="15" x14ac:dyDescent="0.25">
      <c r="J14" s="132"/>
      <c r="K14" s="132"/>
      <c r="L14" s="132"/>
      <c r="M14" s="125"/>
    </row>
    <row r="15" spans="2:25" ht="15" x14ac:dyDescent="0.25">
      <c r="J15" s="133" t="s">
        <v>82</v>
      </c>
      <c r="K15" s="133"/>
      <c r="L15" s="133"/>
      <c r="M15" s="127"/>
    </row>
    <row r="16" spans="2:25" ht="15" x14ac:dyDescent="0.25">
      <c r="J16" s="132"/>
      <c r="K16" s="132"/>
      <c r="L16" s="132"/>
      <c r="M16" s="125"/>
    </row>
    <row r="17" spans="10:13" ht="15.75" thickBot="1" x14ac:dyDescent="0.3">
      <c r="J17" s="134" t="s">
        <v>83</v>
      </c>
      <c r="K17" s="134"/>
      <c r="L17" s="134">
        <f>L13-L15</f>
        <v>0</v>
      </c>
      <c r="M17" s="126"/>
    </row>
    <row r="18" spans="10:13" ht="15" thickTop="1" x14ac:dyDescent="0.2"/>
  </sheetData>
  <mergeCells count="13">
    <mergeCell ref="C10:D10"/>
    <mergeCell ref="K10:L10"/>
    <mergeCell ref="M10:N10"/>
    <mergeCell ref="C11:D11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2"/>
  <sheetViews>
    <sheetView zoomScaleNormal="100" workbookViewId="0">
      <selection activeCell="A1000" sqref="A1000"/>
    </sheetView>
  </sheetViews>
  <sheetFormatPr baseColWidth="10" defaultRowHeight="14.25" x14ac:dyDescent="0.2"/>
  <cols>
    <col min="1" max="1" width="10.5703125" style="93" customWidth="1"/>
    <col min="2" max="2" width="7.42578125" style="93" customWidth="1"/>
    <col min="3" max="3" width="3.85546875" style="93" customWidth="1"/>
    <col min="4" max="4" width="5.85546875" style="93" customWidth="1"/>
    <col min="5" max="6" width="10.5703125" style="93" customWidth="1"/>
    <col min="7" max="7" width="12.7109375" style="93" customWidth="1"/>
    <col min="8" max="8" width="0.85546875" style="93" customWidth="1"/>
    <col min="9" max="9" width="7" style="93" customWidth="1"/>
    <col min="10" max="10" width="14.28515625" style="93" customWidth="1"/>
    <col min="11" max="11" width="4.7109375" style="93" customWidth="1"/>
    <col min="12" max="12" width="14.7109375" style="93" customWidth="1"/>
    <col min="13" max="13" width="10.140625" style="93" customWidth="1"/>
    <col min="14" max="14" width="4.85546875" style="93" customWidth="1"/>
    <col min="15" max="15" width="11.42578125" style="93"/>
    <col min="16" max="16" width="10.140625" style="135" bestFit="1" customWidth="1"/>
    <col min="17" max="17" width="19.5703125" style="135" bestFit="1" customWidth="1"/>
    <col min="18" max="18" width="24" style="135" bestFit="1" customWidth="1"/>
    <col min="19" max="19" width="11.140625" style="135" bestFit="1" customWidth="1"/>
    <col min="20" max="20" width="14.28515625" style="135" bestFit="1" customWidth="1"/>
    <col min="21" max="21" width="8.85546875" style="135" bestFit="1" customWidth="1"/>
    <col min="22" max="22" width="6.5703125" style="135" bestFit="1" customWidth="1"/>
    <col min="23" max="23" width="21.85546875" style="135" bestFit="1" customWidth="1"/>
    <col min="24" max="24" width="17.42578125" style="135" bestFit="1" customWidth="1"/>
    <col min="25" max="25" width="30.28515625" style="135" bestFit="1" customWidth="1"/>
    <col min="26" max="16384" width="11.42578125" style="93"/>
  </cols>
  <sheetData>
    <row r="1" spans="2:25" ht="51" customHeight="1" x14ac:dyDescent="0.2"/>
    <row r="2" spans="2:25" ht="13.35" customHeight="1" x14ac:dyDescent="0.2">
      <c r="B2" s="94" t="s">
        <v>64</v>
      </c>
      <c r="C2" s="95"/>
      <c r="D2" s="95"/>
      <c r="E2" s="95"/>
      <c r="F2" s="95"/>
      <c r="G2" s="95"/>
      <c r="I2" s="96" t="s">
        <v>65</v>
      </c>
      <c r="J2" s="95"/>
      <c r="K2" s="95"/>
      <c r="L2" s="95"/>
      <c r="M2" s="95"/>
      <c r="N2" s="95"/>
    </row>
    <row r="3" spans="2:25" ht="0.95" customHeight="1" x14ac:dyDescent="0.2">
      <c r="B3" s="95"/>
      <c r="C3" s="95"/>
      <c r="D3" s="95"/>
      <c r="E3" s="95"/>
      <c r="F3" s="95"/>
      <c r="G3" s="95"/>
    </row>
    <row r="4" spans="2:25" ht="7.9" customHeight="1" x14ac:dyDescent="0.2"/>
    <row r="5" spans="2:25" ht="5.0999999999999996" customHeight="1" x14ac:dyDescent="0.2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2:25" ht="13.35" customHeight="1" x14ac:dyDescent="0.2">
      <c r="B6" s="98" t="s">
        <v>66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2:25" ht="20.65" customHeight="1" x14ac:dyDescent="0.2"/>
    <row r="8" spans="2:25" ht="21.4" customHeight="1" x14ac:dyDescent="0.2">
      <c r="B8" s="99" t="s">
        <v>316</v>
      </c>
      <c r="C8" s="100"/>
      <c r="D8" s="100"/>
      <c r="E8" s="100"/>
      <c r="F8" s="99" t="s">
        <v>317</v>
      </c>
      <c r="G8" s="100"/>
      <c r="H8" s="100"/>
      <c r="I8" s="100"/>
      <c r="J8" s="101" t="s">
        <v>69</v>
      </c>
      <c r="K8" s="101" t="s">
        <v>70</v>
      </c>
      <c r="L8" s="102" t="s">
        <v>71</v>
      </c>
      <c r="M8" s="100"/>
      <c r="N8" s="103" t="s">
        <v>72</v>
      </c>
    </row>
    <row r="9" spans="2:25" ht="3.4" customHeight="1" x14ac:dyDescent="0.2"/>
    <row r="10" spans="2:25" ht="16.350000000000001" customHeight="1" x14ac:dyDescent="0.2">
      <c r="B10" s="104" t="s">
        <v>73</v>
      </c>
      <c r="C10" s="105" t="s">
        <v>74</v>
      </c>
      <c r="D10" s="106"/>
      <c r="E10" s="107" t="s">
        <v>75</v>
      </c>
      <c r="F10" s="107" t="s">
        <v>76</v>
      </c>
      <c r="G10" s="108"/>
      <c r="H10" s="108"/>
      <c r="I10" s="108"/>
      <c r="J10" s="109" t="s">
        <v>77</v>
      </c>
      <c r="K10" s="110" t="s">
        <v>78</v>
      </c>
      <c r="L10" s="106"/>
      <c r="M10" s="110" t="s">
        <v>84</v>
      </c>
      <c r="N10" s="111"/>
      <c r="P10" s="136" t="s">
        <v>85</v>
      </c>
      <c r="Q10" s="137" t="s">
        <v>86</v>
      </c>
      <c r="R10" s="137" t="s">
        <v>87</v>
      </c>
      <c r="S10" s="137" t="s">
        <v>88</v>
      </c>
      <c r="T10" s="137" t="s">
        <v>89</v>
      </c>
      <c r="U10" s="138" t="s">
        <v>1</v>
      </c>
      <c r="V10" s="137" t="s">
        <v>90</v>
      </c>
      <c r="W10" s="139" t="s">
        <v>91</v>
      </c>
      <c r="X10" s="136" t="s">
        <v>92</v>
      </c>
      <c r="Y10" s="136" t="s">
        <v>93</v>
      </c>
    </row>
    <row r="11" spans="2:25" ht="15" customHeight="1" x14ac:dyDescent="0.2">
      <c r="B11" s="122" t="s">
        <v>260</v>
      </c>
      <c r="C11" s="184" t="s">
        <v>164</v>
      </c>
      <c r="D11" s="122" t="s">
        <v>319</v>
      </c>
      <c r="E11" s="184" t="s">
        <v>320</v>
      </c>
      <c r="F11" s="185" t="s">
        <v>321</v>
      </c>
      <c r="G11" s="186"/>
      <c r="H11" s="186"/>
      <c r="I11" s="186"/>
      <c r="J11" s="187">
        <v>0</v>
      </c>
      <c r="K11" s="188">
        <v>18.600000000000001</v>
      </c>
      <c r="L11" s="189"/>
      <c r="M11" s="112"/>
      <c r="N11" s="113"/>
    </row>
    <row r="12" spans="2:25" ht="15" customHeight="1" x14ac:dyDescent="0.2">
      <c r="B12" s="122" t="s">
        <v>260</v>
      </c>
      <c r="C12" s="184" t="s">
        <v>164</v>
      </c>
      <c r="D12" s="122" t="s">
        <v>322</v>
      </c>
      <c r="E12" s="184" t="s">
        <v>323</v>
      </c>
      <c r="F12" s="185" t="s">
        <v>321</v>
      </c>
      <c r="G12" s="186"/>
      <c r="H12" s="186"/>
      <c r="I12" s="186"/>
      <c r="J12" s="187">
        <v>0</v>
      </c>
      <c r="K12" s="188">
        <v>177.3</v>
      </c>
      <c r="L12" s="189"/>
      <c r="M12" s="112"/>
      <c r="N12" s="113"/>
    </row>
    <row r="13" spans="2:25" ht="26.45" customHeight="1" x14ac:dyDescent="0.2">
      <c r="B13" s="122" t="s">
        <v>310</v>
      </c>
      <c r="C13" s="184" t="s">
        <v>164</v>
      </c>
      <c r="D13" s="122" t="s">
        <v>324</v>
      </c>
      <c r="E13" s="184" t="s">
        <v>325</v>
      </c>
      <c r="F13" s="185" t="s">
        <v>326</v>
      </c>
      <c r="G13" s="186"/>
      <c r="H13" s="186"/>
      <c r="I13" s="186"/>
      <c r="J13" s="187">
        <v>0</v>
      </c>
      <c r="K13" s="188">
        <v>538.85</v>
      </c>
      <c r="L13" s="189"/>
      <c r="M13" s="112"/>
      <c r="N13" s="113"/>
    </row>
    <row r="14" spans="2:25" ht="26.45" customHeight="1" x14ac:dyDescent="0.2">
      <c r="B14" s="122" t="s">
        <v>328</v>
      </c>
      <c r="C14" s="184" t="s">
        <v>164</v>
      </c>
      <c r="D14" s="122" t="s">
        <v>329</v>
      </c>
      <c r="E14" s="184" t="s">
        <v>330</v>
      </c>
      <c r="F14" s="185" t="s">
        <v>331</v>
      </c>
      <c r="G14" s="186"/>
      <c r="H14" s="186"/>
      <c r="I14" s="186"/>
      <c r="J14" s="187">
        <v>0</v>
      </c>
      <c r="K14" s="188">
        <v>31.45</v>
      </c>
      <c r="L14" s="189"/>
      <c r="M14" s="112"/>
      <c r="N14" s="113"/>
    </row>
    <row r="15" spans="2:25" ht="16.350000000000001" customHeight="1" x14ac:dyDescent="0.2">
      <c r="B15" s="114" t="s">
        <v>79</v>
      </c>
      <c r="C15" s="115" t="s">
        <v>79</v>
      </c>
      <c r="D15" s="116"/>
      <c r="E15" s="117" t="s">
        <v>79</v>
      </c>
      <c r="F15" s="118" t="s">
        <v>80</v>
      </c>
      <c r="G15" s="119"/>
      <c r="H15" s="119"/>
      <c r="I15" s="119"/>
      <c r="J15" s="190">
        <v>0</v>
      </c>
      <c r="K15" s="191">
        <v>766.2</v>
      </c>
      <c r="L15" s="130"/>
      <c r="M15" s="120"/>
      <c r="N15" s="121"/>
    </row>
    <row r="16" spans="2:25" ht="409.5" customHeight="1" x14ac:dyDescent="0.2">
      <c r="J16" s="131"/>
      <c r="K16" s="131"/>
      <c r="L16" s="131"/>
    </row>
    <row r="17" spans="10:13" ht="15" x14ac:dyDescent="0.25">
      <c r="J17" s="132" t="s">
        <v>81</v>
      </c>
      <c r="K17" s="132"/>
      <c r="L17" s="132">
        <v>766.2</v>
      </c>
      <c r="M17" s="125"/>
    </row>
    <row r="18" spans="10:13" ht="15" x14ac:dyDescent="0.25">
      <c r="J18" s="132"/>
      <c r="K18" s="132"/>
      <c r="L18" s="132"/>
      <c r="M18" s="125"/>
    </row>
    <row r="19" spans="10:13" ht="15" x14ac:dyDescent="0.25">
      <c r="J19" s="133" t="s">
        <v>82</v>
      </c>
      <c r="K19" s="133"/>
      <c r="L19" s="133"/>
      <c r="M19" s="127"/>
    </row>
    <row r="20" spans="10:13" ht="15" x14ac:dyDescent="0.25">
      <c r="J20" s="132"/>
      <c r="K20" s="132"/>
      <c r="L20" s="132"/>
      <c r="M20" s="125"/>
    </row>
    <row r="21" spans="10:13" ht="15.75" thickBot="1" x14ac:dyDescent="0.3">
      <c r="J21" s="134" t="s">
        <v>83</v>
      </c>
      <c r="K21" s="134"/>
      <c r="L21" s="134">
        <f>L17-L19</f>
        <v>766.2</v>
      </c>
      <c r="M21" s="126"/>
    </row>
    <row r="22" spans="10:13" ht="15" thickTop="1" x14ac:dyDescent="0.2"/>
  </sheetData>
  <mergeCells count="25">
    <mergeCell ref="F14:I14"/>
    <mergeCell ref="K14:L14"/>
    <mergeCell ref="M14:N14"/>
    <mergeCell ref="C15:D15"/>
    <mergeCell ref="F15:I15"/>
    <mergeCell ref="K15:L15"/>
    <mergeCell ref="M15:N15"/>
    <mergeCell ref="F13:I13"/>
    <mergeCell ref="K13:L13"/>
    <mergeCell ref="M13:N13"/>
    <mergeCell ref="F11:I11"/>
    <mergeCell ref="K11:L11"/>
    <mergeCell ref="M11:N11"/>
    <mergeCell ref="F12:I12"/>
    <mergeCell ref="K12:L12"/>
    <mergeCell ref="M12:N12"/>
    <mergeCell ref="C10:D10"/>
    <mergeCell ref="K10:L10"/>
    <mergeCell ref="M10:N10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"/>
  <sheetViews>
    <sheetView zoomScaleNormal="100" workbookViewId="0">
      <selection activeCell="A1000" sqref="A1000"/>
    </sheetView>
  </sheetViews>
  <sheetFormatPr baseColWidth="10" defaultRowHeight="14.25" x14ac:dyDescent="0.2"/>
  <cols>
    <col min="1" max="1" width="10.5703125" style="93" customWidth="1"/>
    <col min="2" max="2" width="7.42578125" style="93" customWidth="1"/>
    <col min="3" max="3" width="3.85546875" style="93" customWidth="1"/>
    <col min="4" max="4" width="5.85546875" style="93" customWidth="1"/>
    <col min="5" max="6" width="10.5703125" style="93" customWidth="1"/>
    <col min="7" max="7" width="12.7109375" style="93" customWidth="1"/>
    <col min="8" max="8" width="0.85546875" style="93" customWidth="1"/>
    <col min="9" max="9" width="7" style="93" customWidth="1"/>
    <col min="10" max="10" width="14.28515625" style="93" customWidth="1"/>
    <col min="11" max="11" width="4.7109375" style="93" customWidth="1"/>
    <col min="12" max="12" width="14.7109375" style="93" customWidth="1"/>
    <col min="13" max="13" width="10.140625" style="93" customWidth="1"/>
    <col min="14" max="14" width="4.85546875" style="93" customWidth="1"/>
    <col min="15" max="15" width="11.42578125" style="93"/>
    <col min="16" max="16" width="10.140625" style="135" bestFit="1" customWidth="1"/>
    <col min="17" max="17" width="19.5703125" style="135" bestFit="1" customWidth="1"/>
    <col min="18" max="18" width="24" style="135" bestFit="1" customWidth="1"/>
    <col min="19" max="19" width="11.140625" style="135" bestFit="1" customWidth="1"/>
    <col min="20" max="20" width="14.28515625" style="135" bestFit="1" customWidth="1"/>
    <col min="21" max="21" width="8.85546875" style="135" bestFit="1" customWidth="1"/>
    <col min="22" max="22" width="6.5703125" style="135" bestFit="1" customWidth="1"/>
    <col min="23" max="23" width="21.85546875" style="135" bestFit="1" customWidth="1"/>
    <col min="24" max="24" width="17.42578125" style="135" bestFit="1" customWidth="1"/>
    <col min="25" max="25" width="30.28515625" style="135" bestFit="1" customWidth="1"/>
    <col min="26" max="16384" width="11.42578125" style="93"/>
  </cols>
  <sheetData>
    <row r="1" spans="2:25" ht="51" customHeight="1" x14ac:dyDescent="0.2"/>
    <row r="2" spans="2:25" ht="13.35" customHeight="1" x14ac:dyDescent="0.2">
      <c r="B2" s="94" t="s">
        <v>64</v>
      </c>
      <c r="C2" s="95"/>
      <c r="D2" s="95"/>
      <c r="E2" s="95"/>
      <c r="F2" s="95"/>
      <c r="G2" s="95"/>
      <c r="I2" s="96" t="s">
        <v>65</v>
      </c>
      <c r="J2" s="95"/>
      <c r="K2" s="95"/>
      <c r="L2" s="95"/>
      <c r="M2" s="95"/>
      <c r="N2" s="95"/>
    </row>
    <row r="3" spans="2:25" ht="0.95" customHeight="1" x14ac:dyDescent="0.2">
      <c r="B3" s="95"/>
      <c r="C3" s="95"/>
      <c r="D3" s="95"/>
      <c r="E3" s="95"/>
      <c r="F3" s="95"/>
      <c r="G3" s="95"/>
    </row>
    <row r="4" spans="2:25" ht="7.9" customHeight="1" x14ac:dyDescent="0.2"/>
    <row r="5" spans="2:25" ht="5.0999999999999996" customHeight="1" x14ac:dyDescent="0.2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2:25" ht="13.35" customHeight="1" x14ac:dyDescent="0.2">
      <c r="B6" s="98" t="s">
        <v>66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2:25" ht="20.65" customHeight="1" x14ac:dyDescent="0.2"/>
    <row r="8" spans="2:25" ht="21.4" customHeight="1" x14ac:dyDescent="0.2">
      <c r="B8" s="99" t="s">
        <v>314</v>
      </c>
      <c r="C8" s="100"/>
      <c r="D8" s="100"/>
      <c r="E8" s="100"/>
      <c r="F8" s="99" t="s">
        <v>315</v>
      </c>
      <c r="G8" s="100"/>
      <c r="H8" s="100"/>
      <c r="I8" s="100"/>
      <c r="J8" s="101" t="s">
        <v>69</v>
      </c>
      <c r="K8" s="101" t="s">
        <v>70</v>
      </c>
      <c r="L8" s="102" t="s">
        <v>71</v>
      </c>
      <c r="M8" s="100"/>
      <c r="N8" s="103" t="s">
        <v>72</v>
      </c>
    </row>
    <row r="9" spans="2:25" ht="3.4" customHeight="1" x14ac:dyDescent="0.2"/>
    <row r="10" spans="2:25" ht="16.350000000000001" customHeight="1" x14ac:dyDescent="0.2">
      <c r="B10" s="104" t="s">
        <v>73</v>
      </c>
      <c r="C10" s="105" t="s">
        <v>74</v>
      </c>
      <c r="D10" s="106"/>
      <c r="E10" s="107" t="s">
        <v>75</v>
      </c>
      <c r="F10" s="107" t="s">
        <v>76</v>
      </c>
      <c r="G10" s="108"/>
      <c r="H10" s="108"/>
      <c r="I10" s="108"/>
      <c r="J10" s="123" t="s">
        <v>77</v>
      </c>
      <c r="K10" s="124" t="s">
        <v>78</v>
      </c>
      <c r="L10" s="106"/>
      <c r="M10" s="110" t="s">
        <v>84</v>
      </c>
      <c r="N10" s="111"/>
      <c r="P10" s="136" t="s">
        <v>85</v>
      </c>
      <c r="Q10" s="137" t="s">
        <v>86</v>
      </c>
      <c r="R10" s="137" t="s">
        <v>87</v>
      </c>
      <c r="S10" s="137" t="s">
        <v>88</v>
      </c>
      <c r="T10" s="137" t="s">
        <v>89</v>
      </c>
      <c r="U10" s="138" t="s">
        <v>1</v>
      </c>
      <c r="V10" s="137" t="s">
        <v>90</v>
      </c>
      <c r="W10" s="139" t="s">
        <v>91</v>
      </c>
      <c r="X10" s="136" t="s">
        <v>92</v>
      </c>
      <c r="Y10" s="136" t="s">
        <v>93</v>
      </c>
    </row>
    <row r="11" spans="2:25" ht="16.350000000000001" customHeight="1" x14ac:dyDescent="0.2">
      <c r="B11" s="114" t="s">
        <v>79</v>
      </c>
      <c r="C11" s="115" t="s">
        <v>79</v>
      </c>
      <c r="D11" s="116"/>
      <c r="E11" s="117" t="s">
        <v>79</v>
      </c>
      <c r="F11" s="118" t="s">
        <v>80</v>
      </c>
      <c r="G11" s="119"/>
      <c r="H11" s="119"/>
      <c r="I11" s="119"/>
      <c r="J11" s="128">
        <v>0</v>
      </c>
      <c r="K11" s="129">
        <v>0</v>
      </c>
      <c r="L11" s="130"/>
      <c r="M11" s="120"/>
      <c r="N11" s="121"/>
    </row>
    <row r="12" spans="2:25" ht="409.5" customHeight="1" x14ac:dyDescent="0.2">
      <c r="J12" s="131"/>
      <c r="K12" s="131"/>
      <c r="L12" s="131"/>
    </row>
    <row r="13" spans="2:25" ht="15" x14ac:dyDescent="0.25">
      <c r="J13" s="132" t="s">
        <v>81</v>
      </c>
      <c r="K13" s="132"/>
      <c r="L13" s="132">
        <v>0</v>
      </c>
      <c r="M13" s="125"/>
    </row>
    <row r="14" spans="2:25" ht="15" x14ac:dyDescent="0.25">
      <c r="J14" s="132"/>
      <c r="K14" s="132"/>
      <c r="L14" s="132"/>
      <c r="M14" s="125"/>
    </row>
    <row r="15" spans="2:25" ht="15" x14ac:dyDescent="0.25">
      <c r="J15" s="133" t="s">
        <v>82</v>
      </c>
      <c r="K15" s="133"/>
      <c r="L15" s="133"/>
      <c r="M15" s="127"/>
    </row>
    <row r="16" spans="2:25" ht="15" x14ac:dyDescent="0.25">
      <c r="J16" s="132"/>
      <c r="K16" s="132"/>
      <c r="L16" s="132"/>
      <c r="M16" s="125"/>
    </row>
    <row r="17" spans="10:13" ht="15.75" thickBot="1" x14ac:dyDescent="0.3">
      <c r="J17" s="134" t="s">
        <v>83</v>
      </c>
      <c r="K17" s="134"/>
      <c r="L17" s="134">
        <f>L13-L15</f>
        <v>0</v>
      </c>
      <c r="M17" s="126"/>
    </row>
    <row r="18" spans="10:13" ht="15" thickTop="1" x14ac:dyDescent="0.2"/>
  </sheetData>
  <mergeCells count="13">
    <mergeCell ref="C10:D10"/>
    <mergeCell ref="K10:L10"/>
    <mergeCell ref="M10:N10"/>
    <mergeCell ref="C11:D11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7"/>
  <sheetViews>
    <sheetView topLeftCell="A6" zoomScaleNormal="100" workbookViewId="0">
      <selection activeCell="A1000" sqref="A1000"/>
    </sheetView>
  </sheetViews>
  <sheetFormatPr baseColWidth="10" defaultRowHeight="14.25" x14ac:dyDescent="0.2"/>
  <cols>
    <col min="1" max="1" width="10.5703125" style="93" customWidth="1"/>
    <col min="2" max="2" width="7.42578125" style="93" customWidth="1"/>
    <col min="3" max="3" width="3.85546875" style="93" customWidth="1"/>
    <col min="4" max="4" width="5.85546875" style="93" customWidth="1"/>
    <col min="5" max="6" width="10.5703125" style="93" customWidth="1"/>
    <col min="7" max="7" width="12.7109375" style="93" customWidth="1"/>
    <col min="8" max="8" width="0.85546875" style="93" customWidth="1"/>
    <col min="9" max="9" width="7" style="93" customWidth="1"/>
    <col min="10" max="10" width="14.28515625" style="93" customWidth="1"/>
    <col min="11" max="11" width="4.7109375" style="93" customWidth="1"/>
    <col min="12" max="12" width="14.7109375" style="93" customWidth="1"/>
    <col min="13" max="13" width="10.140625" style="93" customWidth="1"/>
    <col min="14" max="14" width="4.85546875" style="93" customWidth="1"/>
    <col min="15" max="15" width="11.42578125" style="93"/>
    <col min="16" max="16" width="10.140625" style="135" bestFit="1" customWidth="1"/>
    <col min="17" max="17" width="19.5703125" style="135" bestFit="1" customWidth="1"/>
    <col min="18" max="18" width="24" style="135" bestFit="1" customWidth="1"/>
    <col min="19" max="19" width="11.140625" style="135" bestFit="1" customWidth="1"/>
    <col min="20" max="20" width="14.28515625" style="135" bestFit="1" customWidth="1"/>
    <col min="21" max="21" width="8.85546875" style="135" bestFit="1" customWidth="1"/>
    <col min="22" max="22" width="6.5703125" style="135" bestFit="1" customWidth="1"/>
    <col min="23" max="23" width="21.85546875" style="135" bestFit="1" customWidth="1"/>
    <col min="24" max="24" width="17.42578125" style="135" bestFit="1" customWidth="1"/>
    <col min="25" max="25" width="30.28515625" style="135" bestFit="1" customWidth="1"/>
    <col min="26" max="16384" width="11.42578125" style="93"/>
  </cols>
  <sheetData>
    <row r="1" spans="2:25" ht="51" customHeight="1" x14ac:dyDescent="0.2"/>
    <row r="2" spans="2:25" ht="13.35" customHeight="1" x14ac:dyDescent="0.2">
      <c r="B2" s="94" t="s">
        <v>64</v>
      </c>
      <c r="C2" s="95"/>
      <c r="D2" s="95"/>
      <c r="E2" s="95"/>
      <c r="F2" s="95"/>
      <c r="G2" s="95"/>
      <c r="I2" s="96" t="s">
        <v>65</v>
      </c>
      <c r="J2" s="95"/>
      <c r="K2" s="95"/>
      <c r="L2" s="95"/>
      <c r="M2" s="95"/>
      <c r="N2" s="95"/>
    </row>
    <row r="3" spans="2:25" ht="0.95" customHeight="1" x14ac:dyDescent="0.2">
      <c r="B3" s="95"/>
      <c r="C3" s="95"/>
      <c r="D3" s="95"/>
      <c r="E3" s="95"/>
      <c r="F3" s="95"/>
      <c r="G3" s="95"/>
    </row>
    <row r="4" spans="2:25" ht="7.9" customHeight="1" x14ac:dyDescent="0.2"/>
    <row r="5" spans="2:25" ht="5.0999999999999996" customHeight="1" x14ac:dyDescent="0.2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2:25" ht="13.35" customHeight="1" x14ac:dyDescent="0.2">
      <c r="B6" s="98" t="s">
        <v>66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2:25" ht="20.65" customHeight="1" x14ac:dyDescent="0.2"/>
    <row r="8" spans="2:25" ht="21.4" customHeight="1" x14ac:dyDescent="0.2">
      <c r="B8" s="99" t="s">
        <v>290</v>
      </c>
      <c r="C8" s="100"/>
      <c r="D8" s="100"/>
      <c r="E8" s="100"/>
      <c r="F8" s="99" t="s">
        <v>291</v>
      </c>
      <c r="G8" s="100"/>
      <c r="H8" s="100"/>
      <c r="I8" s="100"/>
      <c r="J8" s="101" t="s">
        <v>69</v>
      </c>
      <c r="K8" s="101" t="s">
        <v>70</v>
      </c>
      <c r="L8" s="102" t="s">
        <v>71</v>
      </c>
      <c r="M8" s="100"/>
      <c r="N8" s="103" t="s">
        <v>72</v>
      </c>
    </row>
    <row r="9" spans="2:25" ht="3.4" customHeight="1" x14ac:dyDescent="0.2"/>
    <row r="10" spans="2:25" ht="16.350000000000001" customHeight="1" x14ac:dyDescent="0.2">
      <c r="B10" s="104" t="s">
        <v>73</v>
      </c>
      <c r="C10" s="105" t="s">
        <v>74</v>
      </c>
      <c r="D10" s="106"/>
      <c r="E10" s="107" t="s">
        <v>75</v>
      </c>
      <c r="F10" s="107" t="s">
        <v>76</v>
      </c>
      <c r="G10" s="108"/>
      <c r="H10" s="108"/>
      <c r="I10" s="108"/>
      <c r="J10" s="109" t="s">
        <v>77</v>
      </c>
      <c r="K10" s="110" t="s">
        <v>78</v>
      </c>
      <c r="L10" s="106"/>
      <c r="M10" s="110" t="s">
        <v>84</v>
      </c>
      <c r="N10" s="111"/>
      <c r="P10" s="136" t="s">
        <v>85</v>
      </c>
      <c r="Q10" s="137" t="s">
        <v>86</v>
      </c>
      <c r="R10" s="137" t="s">
        <v>87</v>
      </c>
      <c r="S10" s="137" t="s">
        <v>88</v>
      </c>
      <c r="T10" s="137" t="s">
        <v>89</v>
      </c>
      <c r="U10" s="138" t="s">
        <v>1</v>
      </c>
      <c r="V10" s="137" t="s">
        <v>90</v>
      </c>
      <c r="W10" s="139" t="s">
        <v>91</v>
      </c>
      <c r="X10" s="136" t="s">
        <v>92</v>
      </c>
      <c r="Y10" s="136" t="s">
        <v>93</v>
      </c>
    </row>
    <row r="11" spans="2:25" ht="26.45" customHeight="1" x14ac:dyDescent="0.2">
      <c r="B11" s="122" t="s">
        <v>292</v>
      </c>
      <c r="C11" s="184" t="s">
        <v>164</v>
      </c>
      <c r="D11" s="122" t="s">
        <v>293</v>
      </c>
      <c r="E11" s="184" t="s">
        <v>294</v>
      </c>
      <c r="F11" s="185" t="s">
        <v>265</v>
      </c>
      <c r="G11" s="186"/>
      <c r="H11" s="186"/>
      <c r="I11" s="186"/>
      <c r="J11" s="187">
        <v>0</v>
      </c>
      <c r="K11" s="188">
        <v>5500</v>
      </c>
      <c r="L11" s="189"/>
      <c r="M11" s="112"/>
      <c r="N11" s="113"/>
      <c r="P11" s="144">
        <v>41372</v>
      </c>
      <c r="Q11" s="164" t="s">
        <v>43</v>
      </c>
      <c r="R11" s="141" t="s">
        <v>109</v>
      </c>
      <c r="S11" s="162">
        <v>27000</v>
      </c>
      <c r="T11" s="141" t="s">
        <v>24</v>
      </c>
      <c r="U11" s="160">
        <v>1350</v>
      </c>
      <c r="V11" s="141">
        <v>2062</v>
      </c>
      <c r="W11" s="163" t="s">
        <v>94</v>
      </c>
      <c r="X11" s="140">
        <v>41422</v>
      </c>
      <c r="Y11" s="165">
        <v>41577</v>
      </c>
    </row>
    <row r="12" spans="2:25" ht="26.45" customHeight="1" x14ac:dyDescent="0.2">
      <c r="B12" s="122" t="s">
        <v>292</v>
      </c>
      <c r="C12" s="184" t="s">
        <v>164</v>
      </c>
      <c r="D12" s="122" t="s">
        <v>295</v>
      </c>
      <c r="E12" s="184" t="s">
        <v>296</v>
      </c>
      <c r="F12" s="185" t="s">
        <v>265</v>
      </c>
      <c r="G12" s="186"/>
      <c r="H12" s="186"/>
      <c r="I12" s="186"/>
      <c r="J12" s="187">
        <v>0</v>
      </c>
      <c r="K12" s="188">
        <v>291.60000000000002</v>
      </c>
      <c r="L12" s="189"/>
      <c r="M12" s="112"/>
      <c r="N12" s="113"/>
      <c r="P12" s="144">
        <v>41624</v>
      </c>
      <c r="Q12" s="141" t="s">
        <v>43</v>
      </c>
      <c r="R12" s="141" t="s">
        <v>125</v>
      </c>
      <c r="S12" s="142"/>
      <c r="T12" s="141" t="s">
        <v>24</v>
      </c>
      <c r="U12" s="142">
        <v>1000</v>
      </c>
      <c r="V12" s="141">
        <v>2096</v>
      </c>
      <c r="W12" s="143" t="s">
        <v>97</v>
      </c>
      <c r="X12" s="140">
        <v>41624</v>
      </c>
      <c r="Y12" s="140">
        <v>41659</v>
      </c>
    </row>
    <row r="13" spans="2:25" ht="26.45" customHeight="1" x14ac:dyDescent="0.2">
      <c r="B13" s="122" t="s">
        <v>292</v>
      </c>
      <c r="C13" s="184" t="s">
        <v>164</v>
      </c>
      <c r="D13" s="122" t="s">
        <v>297</v>
      </c>
      <c r="E13" s="184" t="s">
        <v>298</v>
      </c>
      <c r="F13" s="185" t="s">
        <v>299</v>
      </c>
      <c r="G13" s="186"/>
      <c r="H13" s="186"/>
      <c r="I13" s="186"/>
      <c r="J13" s="187">
        <v>0</v>
      </c>
      <c r="K13" s="188">
        <v>22000</v>
      </c>
      <c r="L13" s="189"/>
      <c r="M13" s="112"/>
      <c r="N13" s="113"/>
      <c r="P13" s="144">
        <v>41568</v>
      </c>
      <c r="Q13" s="164" t="s">
        <v>43</v>
      </c>
      <c r="R13" s="141" t="s">
        <v>115</v>
      </c>
      <c r="S13" s="162">
        <v>23500</v>
      </c>
      <c r="T13" s="141" t="s">
        <v>24</v>
      </c>
      <c r="U13" s="160">
        <v>500</v>
      </c>
      <c r="V13" s="141">
        <v>2101</v>
      </c>
      <c r="W13" s="163" t="s">
        <v>97</v>
      </c>
      <c r="X13" s="140">
        <v>41648</v>
      </c>
      <c r="Y13" s="165">
        <v>41659</v>
      </c>
    </row>
    <row r="14" spans="2:25" ht="26.45" customHeight="1" x14ac:dyDescent="0.2">
      <c r="B14" s="122" t="s">
        <v>292</v>
      </c>
      <c r="C14" s="184" t="s">
        <v>164</v>
      </c>
      <c r="D14" s="122" t="s">
        <v>300</v>
      </c>
      <c r="E14" s="184" t="s">
        <v>301</v>
      </c>
      <c r="F14" s="185" t="s">
        <v>302</v>
      </c>
      <c r="G14" s="186"/>
      <c r="H14" s="186"/>
      <c r="I14" s="186"/>
      <c r="J14" s="187">
        <v>0</v>
      </c>
      <c r="K14" s="188">
        <v>23500</v>
      </c>
      <c r="L14" s="189"/>
      <c r="M14" s="112"/>
      <c r="N14" s="113"/>
      <c r="P14" s="144">
        <v>41568</v>
      </c>
      <c r="Q14" s="164" t="s">
        <v>43</v>
      </c>
      <c r="R14" s="141" t="s">
        <v>114</v>
      </c>
      <c r="S14" s="162">
        <v>23000</v>
      </c>
      <c r="T14" s="141" t="s">
        <v>24</v>
      </c>
      <c r="U14" s="160">
        <v>500</v>
      </c>
      <c r="V14" s="141">
        <v>2102</v>
      </c>
      <c r="W14" s="163" t="s">
        <v>97</v>
      </c>
      <c r="X14" s="140">
        <v>41648</v>
      </c>
      <c r="Y14" s="165">
        <v>41659</v>
      </c>
    </row>
    <row r="15" spans="2:25" ht="26.45" customHeight="1" x14ac:dyDescent="0.2">
      <c r="B15" s="122" t="s">
        <v>292</v>
      </c>
      <c r="C15" s="184" t="s">
        <v>164</v>
      </c>
      <c r="D15" s="122" t="s">
        <v>303</v>
      </c>
      <c r="E15" s="184" t="s">
        <v>304</v>
      </c>
      <c r="F15" s="185" t="s">
        <v>246</v>
      </c>
      <c r="G15" s="186"/>
      <c r="H15" s="186"/>
      <c r="I15" s="186"/>
      <c r="J15" s="187">
        <v>0</v>
      </c>
      <c r="K15" s="188">
        <v>8000</v>
      </c>
      <c r="L15" s="189"/>
      <c r="M15" s="112"/>
      <c r="N15" s="113"/>
      <c r="P15" s="152">
        <v>41711</v>
      </c>
      <c r="Q15" s="178" t="s">
        <v>43</v>
      </c>
      <c r="R15" s="151" t="s">
        <v>126</v>
      </c>
      <c r="S15" s="179">
        <v>22500</v>
      </c>
      <c r="T15" s="151" t="s">
        <v>24</v>
      </c>
      <c r="U15" s="157">
        <v>500</v>
      </c>
      <c r="V15" s="151">
        <v>2115</v>
      </c>
      <c r="W15" s="180" t="s">
        <v>97</v>
      </c>
      <c r="X15" s="152">
        <v>41718</v>
      </c>
      <c r="Y15" s="181" t="s">
        <v>134</v>
      </c>
    </row>
    <row r="16" spans="2:25" ht="26.45" customHeight="1" x14ac:dyDescent="0.2">
      <c r="B16" s="122" t="s">
        <v>292</v>
      </c>
      <c r="C16" s="184" t="s">
        <v>164</v>
      </c>
      <c r="D16" s="122" t="s">
        <v>305</v>
      </c>
      <c r="E16" s="184" t="s">
        <v>306</v>
      </c>
      <c r="F16" s="185" t="s">
        <v>243</v>
      </c>
      <c r="G16" s="186"/>
      <c r="H16" s="186"/>
      <c r="I16" s="186"/>
      <c r="J16" s="187">
        <v>0</v>
      </c>
      <c r="K16" s="188">
        <v>7500</v>
      </c>
      <c r="L16" s="189"/>
      <c r="M16" s="112"/>
      <c r="N16" s="113"/>
    </row>
    <row r="17" spans="2:14" ht="26.45" customHeight="1" x14ac:dyDescent="0.2">
      <c r="B17" s="122" t="s">
        <v>184</v>
      </c>
      <c r="C17" s="184" t="s">
        <v>164</v>
      </c>
      <c r="D17" s="122" t="s">
        <v>307</v>
      </c>
      <c r="E17" s="184" t="s">
        <v>308</v>
      </c>
      <c r="F17" s="185" t="s">
        <v>309</v>
      </c>
      <c r="G17" s="186"/>
      <c r="H17" s="186"/>
      <c r="I17" s="186"/>
      <c r="J17" s="187">
        <v>0</v>
      </c>
      <c r="K17" s="188">
        <v>653.4</v>
      </c>
      <c r="L17" s="189"/>
      <c r="M17" s="112"/>
      <c r="N17" s="113"/>
    </row>
    <row r="18" spans="2:14" ht="15" customHeight="1" x14ac:dyDescent="0.2">
      <c r="B18" s="122" t="s">
        <v>198</v>
      </c>
      <c r="C18" s="184" t="s">
        <v>164</v>
      </c>
      <c r="D18" s="122" t="s">
        <v>311</v>
      </c>
      <c r="E18" s="184" t="s">
        <v>199</v>
      </c>
      <c r="F18" s="185" t="s">
        <v>312</v>
      </c>
      <c r="G18" s="186"/>
      <c r="H18" s="186"/>
      <c r="I18" s="186"/>
      <c r="J18" s="192">
        <v>24.6</v>
      </c>
      <c r="K18" s="187">
        <v>0</v>
      </c>
      <c r="L18" s="193"/>
      <c r="M18" s="112"/>
      <c r="N18" s="113"/>
    </row>
    <row r="19" spans="2:14" ht="15" customHeight="1" x14ac:dyDescent="0.2">
      <c r="B19" s="122" t="s">
        <v>198</v>
      </c>
      <c r="C19" s="184" t="s">
        <v>164</v>
      </c>
      <c r="D19" s="122" t="s">
        <v>313</v>
      </c>
      <c r="E19" s="184" t="s">
        <v>199</v>
      </c>
      <c r="F19" s="185" t="s">
        <v>312</v>
      </c>
      <c r="G19" s="186"/>
      <c r="H19" s="186"/>
      <c r="I19" s="186"/>
      <c r="J19" s="192">
        <v>53.4</v>
      </c>
      <c r="K19" s="187">
        <v>0</v>
      </c>
      <c r="L19" s="193"/>
      <c r="M19" s="112"/>
      <c r="N19" s="113"/>
    </row>
    <row r="20" spans="2:14" ht="16.350000000000001" customHeight="1" x14ac:dyDescent="0.2">
      <c r="B20" s="114" t="s">
        <v>79</v>
      </c>
      <c r="C20" s="115" t="s">
        <v>79</v>
      </c>
      <c r="D20" s="116"/>
      <c r="E20" s="117" t="s">
        <v>79</v>
      </c>
      <c r="F20" s="118" t="s">
        <v>80</v>
      </c>
      <c r="G20" s="119"/>
      <c r="H20" s="119"/>
      <c r="I20" s="119"/>
      <c r="J20" s="190">
        <v>78</v>
      </c>
      <c r="K20" s="191">
        <v>67445</v>
      </c>
      <c r="L20" s="130"/>
      <c r="M20" s="120"/>
      <c r="N20" s="121"/>
    </row>
    <row r="21" spans="2:14" ht="409.5" customHeight="1" x14ac:dyDescent="0.2">
      <c r="J21" s="131"/>
      <c r="K21" s="131"/>
      <c r="L21" s="131"/>
    </row>
    <row r="22" spans="2:14" ht="15" x14ac:dyDescent="0.25">
      <c r="J22" s="132" t="s">
        <v>81</v>
      </c>
      <c r="K22" s="132"/>
      <c r="L22" s="132">
        <v>67367</v>
      </c>
      <c r="M22" s="125"/>
    </row>
    <row r="23" spans="2:14" ht="15" x14ac:dyDescent="0.25">
      <c r="J23" s="132"/>
      <c r="K23" s="132"/>
      <c r="L23" s="132"/>
      <c r="M23" s="125"/>
    </row>
    <row r="24" spans="2:14" ht="15" x14ac:dyDescent="0.25">
      <c r="J24" s="133" t="s">
        <v>82</v>
      </c>
      <c r="K24" s="133"/>
      <c r="L24" s="133"/>
      <c r="M24" s="127"/>
    </row>
    <row r="25" spans="2:14" ht="15" x14ac:dyDescent="0.25">
      <c r="J25" s="132"/>
      <c r="K25" s="132"/>
      <c r="L25" s="132"/>
      <c r="M25" s="125"/>
    </row>
    <row r="26" spans="2:14" ht="15.75" thickBot="1" x14ac:dyDescent="0.3">
      <c r="J26" s="134" t="s">
        <v>83</v>
      </c>
      <c r="K26" s="134"/>
      <c r="L26" s="134">
        <f>L22-L24</f>
        <v>67367</v>
      </c>
      <c r="M26" s="126"/>
    </row>
    <row r="27" spans="2:14" ht="15" thickTop="1" x14ac:dyDescent="0.2"/>
  </sheetData>
  <mergeCells count="38">
    <mergeCell ref="F19:I19"/>
    <mergeCell ref="M19:N19"/>
    <mergeCell ref="C20:D20"/>
    <mergeCell ref="F20:I20"/>
    <mergeCell ref="K20:L20"/>
    <mergeCell ref="M20:N20"/>
    <mergeCell ref="F18:I18"/>
    <mergeCell ref="M18:N18"/>
    <mergeCell ref="F16:I16"/>
    <mergeCell ref="K16:L16"/>
    <mergeCell ref="M16:N16"/>
    <mergeCell ref="F17:I17"/>
    <mergeCell ref="K17:L17"/>
    <mergeCell ref="M17:N17"/>
    <mergeCell ref="F14:I14"/>
    <mergeCell ref="K14:L14"/>
    <mergeCell ref="M14:N14"/>
    <mergeCell ref="F15:I15"/>
    <mergeCell ref="K15:L15"/>
    <mergeCell ref="M15:N15"/>
    <mergeCell ref="F12:I12"/>
    <mergeCell ref="K12:L12"/>
    <mergeCell ref="M12:N12"/>
    <mergeCell ref="F13:I13"/>
    <mergeCell ref="K13:L13"/>
    <mergeCell ref="M13:N13"/>
    <mergeCell ref="C10:D10"/>
    <mergeCell ref="K10:L10"/>
    <mergeCell ref="M10:N10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Title="ATTENTION !!!" error="Veuillez utiliser la liste déroulante !!!!!!!!!!!">
          <x14:formula1>
            <xm:f>[1]Fournisseurs!#REF!</xm:f>
          </x14:formula1>
          <xm:sqref>Q11:Q15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"/>
  <sheetViews>
    <sheetView zoomScaleNormal="100" workbookViewId="0">
      <selection activeCell="A1000" sqref="A1000"/>
    </sheetView>
  </sheetViews>
  <sheetFormatPr baseColWidth="10" defaultRowHeight="14.25" x14ac:dyDescent="0.2"/>
  <cols>
    <col min="1" max="1" width="10.5703125" style="93" customWidth="1"/>
    <col min="2" max="2" width="7.42578125" style="93" customWidth="1"/>
    <col min="3" max="3" width="3.85546875" style="93" customWidth="1"/>
    <col min="4" max="4" width="5.85546875" style="93" customWidth="1"/>
    <col min="5" max="6" width="10.5703125" style="93" customWidth="1"/>
    <col min="7" max="7" width="12.7109375" style="93" customWidth="1"/>
    <col min="8" max="8" width="0.85546875" style="93" customWidth="1"/>
    <col min="9" max="9" width="7" style="93" customWidth="1"/>
    <col min="10" max="10" width="14.28515625" style="93" customWidth="1"/>
    <col min="11" max="11" width="4.7109375" style="93" customWidth="1"/>
    <col min="12" max="12" width="14.7109375" style="93" customWidth="1"/>
    <col min="13" max="13" width="10.140625" style="93" customWidth="1"/>
    <col min="14" max="14" width="4.85546875" style="93" customWidth="1"/>
    <col min="15" max="15" width="11.42578125" style="93"/>
    <col min="16" max="16" width="10.140625" style="135" bestFit="1" customWidth="1"/>
    <col min="17" max="17" width="19.5703125" style="135" bestFit="1" customWidth="1"/>
    <col min="18" max="18" width="24" style="135" bestFit="1" customWidth="1"/>
    <col min="19" max="19" width="11.140625" style="135" bestFit="1" customWidth="1"/>
    <col min="20" max="20" width="14.28515625" style="135" bestFit="1" customWidth="1"/>
    <col min="21" max="21" width="8.85546875" style="135" bestFit="1" customWidth="1"/>
    <col min="22" max="22" width="6.5703125" style="135" bestFit="1" customWidth="1"/>
    <col min="23" max="23" width="21.85546875" style="135" bestFit="1" customWidth="1"/>
    <col min="24" max="24" width="17.42578125" style="135" bestFit="1" customWidth="1"/>
    <col min="25" max="25" width="30.28515625" style="135" bestFit="1" customWidth="1"/>
    <col min="26" max="16384" width="11.42578125" style="93"/>
  </cols>
  <sheetData>
    <row r="1" spans="2:25" ht="51" customHeight="1" x14ac:dyDescent="0.2"/>
    <row r="2" spans="2:25" ht="13.35" customHeight="1" x14ac:dyDescent="0.2">
      <c r="B2" s="94" t="s">
        <v>64</v>
      </c>
      <c r="C2" s="95"/>
      <c r="D2" s="95"/>
      <c r="E2" s="95"/>
      <c r="F2" s="95"/>
      <c r="G2" s="95"/>
      <c r="I2" s="96" t="s">
        <v>65</v>
      </c>
      <c r="J2" s="95"/>
      <c r="K2" s="95"/>
      <c r="L2" s="95"/>
      <c r="M2" s="95"/>
      <c r="N2" s="95"/>
    </row>
    <row r="3" spans="2:25" ht="0.95" customHeight="1" x14ac:dyDescent="0.2">
      <c r="B3" s="95"/>
      <c r="C3" s="95"/>
      <c r="D3" s="95"/>
      <c r="E3" s="95"/>
      <c r="F3" s="95"/>
      <c r="G3" s="95"/>
    </row>
    <row r="4" spans="2:25" ht="7.9" customHeight="1" x14ac:dyDescent="0.2"/>
    <row r="5" spans="2:25" ht="5.0999999999999996" customHeight="1" x14ac:dyDescent="0.2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2:25" ht="13.35" customHeight="1" x14ac:dyDescent="0.2">
      <c r="B6" s="98" t="s">
        <v>66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2:25" ht="20.65" customHeight="1" x14ac:dyDescent="0.2"/>
    <row r="8" spans="2:25" ht="21.4" customHeight="1" x14ac:dyDescent="0.2">
      <c r="B8" s="99" t="s">
        <v>288</v>
      </c>
      <c r="C8" s="100"/>
      <c r="D8" s="100"/>
      <c r="E8" s="100"/>
      <c r="F8" s="99" t="s">
        <v>289</v>
      </c>
      <c r="G8" s="100"/>
      <c r="H8" s="100"/>
      <c r="I8" s="100"/>
      <c r="J8" s="101" t="s">
        <v>69</v>
      </c>
      <c r="K8" s="101" t="s">
        <v>70</v>
      </c>
      <c r="L8" s="102" t="s">
        <v>71</v>
      </c>
      <c r="M8" s="100"/>
      <c r="N8" s="103" t="s">
        <v>72</v>
      </c>
    </row>
    <row r="9" spans="2:25" ht="3.4" customHeight="1" x14ac:dyDescent="0.2"/>
    <row r="10" spans="2:25" ht="16.350000000000001" customHeight="1" x14ac:dyDescent="0.2">
      <c r="B10" s="104" t="s">
        <v>73</v>
      </c>
      <c r="C10" s="105" t="s">
        <v>74</v>
      </c>
      <c r="D10" s="106"/>
      <c r="E10" s="107" t="s">
        <v>75</v>
      </c>
      <c r="F10" s="107" t="s">
        <v>76</v>
      </c>
      <c r="G10" s="108"/>
      <c r="H10" s="108"/>
      <c r="I10" s="108"/>
      <c r="J10" s="123" t="s">
        <v>77</v>
      </c>
      <c r="K10" s="124" t="s">
        <v>78</v>
      </c>
      <c r="L10" s="106"/>
      <c r="M10" s="110" t="s">
        <v>84</v>
      </c>
      <c r="N10" s="111"/>
      <c r="P10" s="136" t="s">
        <v>85</v>
      </c>
      <c r="Q10" s="137" t="s">
        <v>86</v>
      </c>
      <c r="R10" s="137" t="s">
        <v>87</v>
      </c>
      <c r="S10" s="137" t="s">
        <v>88</v>
      </c>
      <c r="T10" s="137" t="s">
        <v>89</v>
      </c>
      <c r="U10" s="138" t="s">
        <v>1</v>
      </c>
      <c r="V10" s="137" t="s">
        <v>90</v>
      </c>
      <c r="W10" s="139" t="s">
        <v>91</v>
      </c>
      <c r="X10" s="136" t="s">
        <v>92</v>
      </c>
      <c r="Y10" s="136" t="s">
        <v>93</v>
      </c>
    </row>
    <row r="11" spans="2:25" ht="16.350000000000001" customHeight="1" x14ac:dyDescent="0.2">
      <c r="B11" s="114" t="s">
        <v>79</v>
      </c>
      <c r="C11" s="115" t="s">
        <v>79</v>
      </c>
      <c r="D11" s="116"/>
      <c r="E11" s="117" t="s">
        <v>79</v>
      </c>
      <c r="F11" s="118" t="s">
        <v>80</v>
      </c>
      <c r="G11" s="119"/>
      <c r="H11" s="119"/>
      <c r="I11" s="119"/>
      <c r="J11" s="128">
        <v>0</v>
      </c>
      <c r="K11" s="129">
        <v>0</v>
      </c>
      <c r="L11" s="130"/>
      <c r="M11" s="120"/>
      <c r="N11" s="121"/>
    </row>
    <row r="12" spans="2:25" ht="409.5" customHeight="1" x14ac:dyDescent="0.2">
      <c r="J12" s="131"/>
      <c r="K12" s="131"/>
      <c r="L12" s="131"/>
    </row>
    <row r="13" spans="2:25" ht="15" x14ac:dyDescent="0.25">
      <c r="J13" s="132" t="s">
        <v>81</v>
      </c>
      <c r="K13" s="132"/>
      <c r="L13" s="132">
        <v>0</v>
      </c>
      <c r="M13" s="125"/>
    </row>
    <row r="14" spans="2:25" ht="15" x14ac:dyDescent="0.25">
      <c r="J14" s="132"/>
      <c r="K14" s="132"/>
      <c r="L14" s="132"/>
      <c r="M14" s="125"/>
    </row>
    <row r="15" spans="2:25" ht="15" x14ac:dyDescent="0.25">
      <c r="J15" s="133" t="s">
        <v>82</v>
      </c>
      <c r="K15" s="133"/>
      <c r="L15" s="133"/>
      <c r="M15" s="127"/>
    </row>
    <row r="16" spans="2:25" ht="15" x14ac:dyDescent="0.25">
      <c r="J16" s="132"/>
      <c r="K16" s="132"/>
      <c r="L16" s="132"/>
      <c r="M16" s="125"/>
    </row>
    <row r="17" spans="10:13" ht="15.75" thickBot="1" x14ac:dyDescent="0.3">
      <c r="J17" s="134" t="s">
        <v>83</v>
      </c>
      <c r="K17" s="134"/>
      <c r="L17" s="134">
        <f>L13-L15</f>
        <v>0</v>
      </c>
      <c r="M17" s="126"/>
    </row>
    <row r="18" spans="10:13" ht="15" thickTop="1" x14ac:dyDescent="0.2"/>
  </sheetData>
  <mergeCells count="13">
    <mergeCell ref="C10:D10"/>
    <mergeCell ref="K10:L10"/>
    <mergeCell ref="M10:N10"/>
    <mergeCell ref="C11:D11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8"/>
  <sheetViews>
    <sheetView topLeftCell="A7" zoomScaleNormal="100" workbookViewId="0">
      <selection activeCell="A1000" sqref="A1000"/>
    </sheetView>
  </sheetViews>
  <sheetFormatPr baseColWidth="10" defaultRowHeight="14.25" x14ac:dyDescent="0.2"/>
  <cols>
    <col min="1" max="1" width="10.5703125" style="93" customWidth="1"/>
    <col min="2" max="2" width="7.42578125" style="93" customWidth="1"/>
    <col min="3" max="3" width="3.85546875" style="93" customWidth="1"/>
    <col min="4" max="4" width="5.85546875" style="93" customWidth="1"/>
    <col min="5" max="6" width="10.5703125" style="93" customWidth="1"/>
    <col min="7" max="7" width="12.7109375" style="93" customWidth="1"/>
    <col min="8" max="8" width="0.85546875" style="93" customWidth="1"/>
    <col min="9" max="9" width="7" style="93" customWidth="1"/>
    <col min="10" max="10" width="14.28515625" style="93" customWidth="1"/>
    <col min="11" max="11" width="4.7109375" style="93" customWidth="1"/>
    <col min="12" max="12" width="14.7109375" style="93" customWidth="1"/>
    <col min="13" max="13" width="10.140625" style="93" customWidth="1"/>
    <col min="14" max="14" width="4.85546875" style="93" customWidth="1"/>
    <col min="15" max="15" width="11.42578125" style="93"/>
    <col min="16" max="16" width="10.140625" style="135" bestFit="1" customWidth="1"/>
    <col min="17" max="17" width="19.5703125" style="135" bestFit="1" customWidth="1"/>
    <col min="18" max="18" width="24" style="135" bestFit="1" customWidth="1"/>
    <col min="19" max="19" width="11.140625" style="135" bestFit="1" customWidth="1"/>
    <col min="20" max="20" width="14.28515625" style="135" bestFit="1" customWidth="1"/>
    <col min="21" max="21" width="8.85546875" style="135" bestFit="1" customWidth="1"/>
    <col min="22" max="22" width="6.5703125" style="135" bestFit="1" customWidth="1"/>
    <col min="23" max="23" width="21.85546875" style="135" bestFit="1" customWidth="1"/>
    <col min="24" max="24" width="17.42578125" style="135" bestFit="1" customWidth="1"/>
    <col min="25" max="25" width="30.28515625" style="135" bestFit="1" customWidth="1"/>
    <col min="26" max="16384" width="11.42578125" style="93"/>
  </cols>
  <sheetData>
    <row r="1" spans="2:25" ht="51" customHeight="1" x14ac:dyDescent="0.2"/>
    <row r="2" spans="2:25" ht="13.35" customHeight="1" x14ac:dyDescent="0.2">
      <c r="B2" s="94" t="s">
        <v>64</v>
      </c>
      <c r="C2" s="95"/>
      <c r="D2" s="95"/>
      <c r="E2" s="95"/>
      <c r="F2" s="95"/>
      <c r="G2" s="95"/>
      <c r="I2" s="96" t="s">
        <v>65</v>
      </c>
      <c r="J2" s="95"/>
      <c r="K2" s="95"/>
      <c r="L2" s="95"/>
      <c r="M2" s="95"/>
      <c r="N2" s="95"/>
    </row>
    <row r="3" spans="2:25" ht="0.95" customHeight="1" x14ac:dyDescent="0.2">
      <c r="B3" s="95"/>
      <c r="C3" s="95"/>
      <c r="D3" s="95"/>
      <c r="E3" s="95"/>
      <c r="F3" s="95"/>
      <c r="G3" s="95"/>
    </row>
    <row r="4" spans="2:25" ht="7.9" customHeight="1" x14ac:dyDescent="0.2"/>
    <row r="5" spans="2:25" ht="5.0999999999999996" customHeight="1" x14ac:dyDescent="0.2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2:25" ht="13.35" customHeight="1" x14ac:dyDescent="0.2">
      <c r="B6" s="98" t="s">
        <v>66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2:25" ht="20.65" customHeight="1" x14ac:dyDescent="0.2"/>
    <row r="8" spans="2:25" ht="21.4" customHeight="1" x14ac:dyDescent="0.2">
      <c r="B8" s="99" t="s">
        <v>255</v>
      </c>
      <c r="C8" s="100"/>
      <c r="D8" s="100"/>
      <c r="E8" s="100"/>
      <c r="F8" s="99" t="s">
        <v>256</v>
      </c>
      <c r="G8" s="100"/>
      <c r="H8" s="100"/>
      <c r="I8" s="100"/>
      <c r="J8" s="101" t="s">
        <v>69</v>
      </c>
      <c r="K8" s="101" t="s">
        <v>70</v>
      </c>
      <c r="L8" s="102" t="s">
        <v>71</v>
      </c>
      <c r="M8" s="100"/>
      <c r="N8" s="103" t="s">
        <v>72</v>
      </c>
    </row>
    <row r="9" spans="2:25" ht="3.4" customHeight="1" x14ac:dyDescent="0.2"/>
    <row r="10" spans="2:25" ht="16.350000000000001" customHeight="1" x14ac:dyDescent="0.2">
      <c r="B10" s="104" t="s">
        <v>73</v>
      </c>
      <c r="C10" s="105" t="s">
        <v>74</v>
      </c>
      <c r="D10" s="106"/>
      <c r="E10" s="107" t="s">
        <v>75</v>
      </c>
      <c r="F10" s="107" t="s">
        <v>76</v>
      </c>
      <c r="G10" s="108"/>
      <c r="H10" s="108"/>
      <c r="I10" s="108"/>
      <c r="J10" s="109" t="s">
        <v>77</v>
      </c>
      <c r="K10" s="110" t="s">
        <v>78</v>
      </c>
      <c r="L10" s="106"/>
      <c r="M10" s="110" t="s">
        <v>84</v>
      </c>
      <c r="N10" s="111"/>
      <c r="P10" s="136" t="s">
        <v>85</v>
      </c>
      <c r="Q10" s="137" t="s">
        <v>86</v>
      </c>
      <c r="R10" s="137" t="s">
        <v>87</v>
      </c>
      <c r="S10" s="137" t="s">
        <v>88</v>
      </c>
      <c r="T10" s="137" t="s">
        <v>89</v>
      </c>
      <c r="U10" s="138" t="s">
        <v>1</v>
      </c>
      <c r="V10" s="137" t="s">
        <v>90</v>
      </c>
      <c r="W10" s="139" t="s">
        <v>91</v>
      </c>
      <c r="X10" s="136" t="s">
        <v>92</v>
      </c>
      <c r="Y10" s="136" t="s">
        <v>93</v>
      </c>
    </row>
    <row r="11" spans="2:25" ht="38.1" customHeight="1" x14ac:dyDescent="0.2">
      <c r="B11" s="122" t="s">
        <v>178</v>
      </c>
      <c r="C11" s="184" t="s">
        <v>164</v>
      </c>
      <c r="D11" s="122" t="s">
        <v>257</v>
      </c>
      <c r="E11" s="184" t="s">
        <v>258</v>
      </c>
      <c r="F11" s="185" t="s">
        <v>259</v>
      </c>
      <c r="G11" s="186"/>
      <c r="H11" s="186"/>
      <c r="I11" s="186"/>
      <c r="J11" s="192">
        <v>3000</v>
      </c>
      <c r="K11" s="187">
        <v>0</v>
      </c>
      <c r="L11" s="193"/>
      <c r="M11" s="112"/>
      <c r="N11" s="113"/>
    </row>
    <row r="12" spans="2:25" ht="26.45" customHeight="1" x14ac:dyDescent="0.2">
      <c r="B12" s="122" t="s">
        <v>180</v>
      </c>
      <c r="C12" s="184" t="s">
        <v>164</v>
      </c>
      <c r="D12" s="122" t="s">
        <v>261</v>
      </c>
      <c r="E12" s="184" t="s">
        <v>262</v>
      </c>
      <c r="F12" s="185" t="s">
        <v>239</v>
      </c>
      <c r="G12" s="186"/>
      <c r="H12" s="186"/>
      <c r="I12" s="186"/>
      <c r="J12" s="187">
        <v>0</v>
      </c>
      <c r="K12" s="188">
        <v>30000</v>
      </c>
      <c r="L12" s="189"/>
      <c r="M12" s="112"/>
      <c r="N12" s="113"/>
    </row>
    <row r="13" spans="2:25" ht="26.45" customHeight="1" x14ac:dyDescent="0.2">
      <c r="B13" s="122" t="s">
        <v>180</v>
      </c>
      <c r="C13" s="184" t="s">
        <v>164</v>
      </c>
      <c r="D13" s="122" t="s">
        <v>263</v>
      </c>
      <c r="E13" s="184" t="s">
        <v>264</v>
      </c>
      <c r="F13" s="185" t="s">
        <v>265</v>
      </c>
      <c r="G13" s="186"/>
      <c r="H13" s="186"/>
      <c r="I13" s="186"/>
      <c r="J13" s="187">
        <v>0</v>
      </c>
      <c r="K13" s="188">
        <v>1350.25</v>
      </c>
      <c r="L13" s="189"/>
      <c r="M13" s="112"/>
      <c r="N13" s="113"/>
    </row>
    <row r="14" spans="2:25" ht="26.45" customHeight="1" x14ac:dyDescent="0.2">
      <c r="B14" s="122" t="s">
        <v>180</v>
      </c>
      <c r="C14" s="184" t="s">
        <v>164</v>
      </c>
      <c r="D14" s="122" t="s">
        <v>266</v>
      </c>
      <c r="E14" s="184" t="s">
        <v>267</v>
      </c>
      <c r="F14" s="185" t="s">
        <v>265</v>
      </c>
      <c r="G14" s="186"/>
      <c r="H14" s="186"/>
      <c r="I14" s="186"/>
      <c r="J14" s="187">
        <v>0</v>
      </c>
      <c r="K14" s="188">
        <v>5200</v>
      </c>
      <c r="L14" s="189"/>
      <c r="M14" s="112"/>
      <c r="N14" s="113"/>
    </row>
    <row r="15" spans="2:25" ht="26.45" customHeight="1" x14ac:dyDescent="0.2">
      <c r="B15" s="122" t="s">
        <v>268</v>
      </c>
      <c r="C15" s="184" t="s">
        <v>164</v>
      </c>
      <c r="D15" s="122" t="s">
        <v>269</v>
      </c>
      <c r="E15" s="184" t="s">
        <v>270</v>
      </c>
      <c r="F15" s="185" t="s">
        <v>271</v>
      </c>
      <c r="G15" s="186"/>
      <c r="H15" s="186"/>
      <c r="I15" s="186"/>
      <c r="J15" s="187">
        <v>0</v>
      </c>
      <c r="K15" s="188">
        <v>1756.5</v>
      </c>
      <c r="L15" s="189"/>
      <c r="M15" s="112"/>
      <c r="N15" s="113"/>
    </row>
    <row r="16" spans="2:25" ht="38.1" customHeight="1" x14ac:dyDescent="0.2">
      <c r="B16" s="122" t="s">
        <v>272</v>
      </c>
      <c r="C16" s="184" t="s">
        <v>164</v>
      </c>
      <c r="D16" s="122" t="s">
        <v>273</v>
      </c>
      <c r="E16" s="184" t="s">
        <v>274</v>
      </c>
      <c r="F16" s="185" t="s">
        <v>275</v>
      </c>
      <c r="G16" s="186"/>
      <c r="H16" s="186"/>
      <c r="I16" s="186"/>
      <c r="J16" s="187">
        <v>0</v>
      </c>
      <c r="K16" s="188">
        <v>700</v>
      </c>
      <c r="L16" s="189"/>
      <c r="M16" s="112"/>
      <c r="N16" s="113"/>
    </row>
    <row r="17" spans="2:14" ht="38.1" customHeight="1" x14ac:dyDescent="0.2">
      <c r="B17" s="122" t="s">
        <v>272</v>
      </c>
      <c r="C17" s="184" t="s">
        <v>164</v>
      </c>
      <c r="D17" s="122" t="s">
        <v>276</v>
      </c>
      <c r="E17" s="184" t="s">
        <v>277</v>
      </c>
      <c r="F17" s="185" t="s">
        <v>278</v>
      </c>
      <c r="G17" s="186"/>
      <c r="H17" s="186"/>
      <c r="I17" s="186"/>
      <c r="J17" s="187">
        <v>0</v>
      </c>
      <c r="K17" s="188">
        <v>700</v>
      </c>
      <c r="L17" s="189"/>
      <c r="M17" s="112"/>
      <c r="N17" s="113"/>
    </row>
    <row r="18" spans="2:14" ht="38.1" customHeight="1" x14ac:dyDescent="0.2">
      <c r="B18" s="122" t="s">
        <v>272</v>
      </c>
      <c r="C18" s="184" t="s">
        <v>164</v>
      </c>
      <c r="D18" s="122" t="s">
        <v>279</v>
      </c>
      <c r="E18" s="184" t="s">
        <v>280</v>
      </c>
      <c r="F18" s="185" t="s">
        <v>275</v>
      </c>
      <c r="G18" s="186"/>
      <c r="H18" s="186"/>
      <c r="I18" s="186"/>
      <c r="J18" s="187">
        <v>0</v>
      </c>
      <c r="K18" s="188">
        <v>125</v>
      </c>
      <c r="L18" s="189"/>
      <c r="M18" s="112"/>
      <c r="N18" s="113"/>
    </row>
    <row r="19" spans="2:14" ht="38.1" customHeight="1" x14ac:dyDescent="0.2">
      <c r="B19" s="122" t="s">
        <v>272</v>
      </c>
      <c r="C19" s="184" t="s">
        <v>164</v>
      </c>
      <c r="D19" s="122" t="s">
        <v>281</v>
      </c>
      <c r="E19" s="184" t="s">
        <v>282</v>
      </c>
      <c r="F19" s="185" t="s">
        <v>283</v>
      </c>
      <c r="G19" s="186"/>
      <c r="H19" s="186"/>
      <c r="I19" s="186"/>
      <c r="J19" s="187">
        <v>0</v>
      </c>
      <c r="K19" s="188">
        <v>111.15</v>
      </c>
      <c r="L19" s="189"/>
      <c r="M19" s="112"/>
      <c r="N19" s="113"/>
    </row>
    <row r="20" spans="2:14" ht="26.45" customHeight="1" x14ac:dyDescent="0.2">
      <c r="B20" s="122" t="s">
        <v>284</v>
      </c>
      <c r="C20" s="184" t="s">
        <v>164</v>
      </c>
      <c r="D20" s="122" t="s">
        <v>285</v>
      </c>
      <c r="E20" s="184" t="s">
        <v>286</v>
      </c>
      <c r="F20" s="185" t="s">
        <v>287</v>
      </c>
      <c r="G20" s="186"/>
      <c r="H20" s="186"/>
      <c r="I20" s="186"/>
      <c r="J20" s="187">
        <v>0</v>
      </c>
      <c r="K20" s="188">
        <v>3237.6</v>
      </c>
      <c r="L20" s="189"/>
      <c r="M20" s="112"/>
      <c r="N20" s="113"/>
    </row>
    <row r="21" spans="2:14" ht="16.350000000000001" customHeight="1" x14ac:dyDescent="0.2">
      <c r="B21" s="114" t="s">
        <v>79</v>
      </c>
      <c r="C21" s="115" t="s">
        <v>79</v>
      </c>
      <c r="D21" s="116"/>
      <c r="E21" s="117" t="s">
        <v>79</v>
      </c>
      <c r="F21" s="118" t="s">
        <v>80</v>
      </c>
      <c r="G21" s="119"/>
      <c r="H21" s="119"/>
      <c r="I21" s="119"/>
      <c r="J21" s="190">
        <v>3000</v>
      </c>
      <c r="K21" s="191">
        <v>43180.5</v>
      </c>
      <c r="L21" s="130"/>
      <c r="M21" s="120"/>
      <c r="N21" s="121"/>
    </row>
    <row r="22" spans="2:14" ht="319.89999999999998" customHeight="1" x14ac:dyDescent="0.2">
      <c r="J22" s="131"/>
      <c r="K22" s="131"/>
      <c r="L22" s="131"/>
    </row>
    <row r="23" spans="2:14" ht="15" x14ac:dyDescent="0.25">
      <c r="J23" s="132" t="s">
        <v>81</v>
      </c>
      <c r="K23" s="132"/>
      <c r="L23" s="132">
        <v>40180.5</v>
      </c>
      <c r="M23" s="125"/>
    </row>
    <row r="24" spans="2:14" ht="15" x14ac:dyDescent="0.25">
      <c r="J24" s="132"/>
      <c r="K24" s="132"/>
      <c r="L24" s="132"/>
      <c r="M24" s="125"/>
    </row>
    <row r="25" spans="2:14" ht="15" x14ac:dyDescent="0.25">
      <c r="J25" s="133" t="s">
        <v>82</v>
      </c>
      <c r="K25" s="133"/>
      <c r="L25" s="133"/>
      <c r="M25" s="127"/>
    </row>
    <row r="26" spans="2:14" ht="15" x14ac:dyDescent="0.25">
      <c r="J26" s="132"/>
      <c r="K26" s="132"/>
      <c r="L26" s="132"/>
      <c r="M26" s="125"/>
    </row>
    <row r="27" spans="2:14" ht="15.75" thickBot="1" x14ac:dyDescent="0.3">
      <c r="J27" s="134" t="s">
        <v>83</v>
      </c>
      <c r="K27" s="134"/>
      <c r="L27" s="134">
        <f>L23-L25</f>
        <v>40180.5</v>
      </c>
      <c r="M27" s="126"/>
    </row>
    <row r="28" spans="2:14" ht="15" thickTop="1" x14ac:dyDescent="0.2"/>
  </sheetData>
  <mergeCells count="42">
    <mergeCell ref="C21:D21"/>
    <mergeCell ref="F21:I21"/>
    <mergeCell ref="K21:L21"/>
    <mergeCell ref="M21:N21"/>
    <mergeCell ref="F20:I20"/>
    <mergeCell ref="K20:L20"/>
    <mergeCell ref="M20:N20"/>
    <mergeCell ref="F18:I18"/>
    <mergeCell ref="K18:L18"/>
    <mergeCell ref="M18:N18"/>
    <mergeCell ref="F19:I19"/>
    <mergeCell ref="K19:L19"/>
    <mergeCell ref="M19:N19"/>
    <mergeCell ref="F16:I16"/>
    <mergeCell ref="K16:L16"/>
    <mergeCell ref="M16:N16"/>
    <mergeCell ref="F17:I17"/>
    <mergeCell ref="K17:L17"/>
    <mergeCell ref="M17:N17"/>
    <mergeCell ref="F14:I14"/>
    <mergeCell ref="K14:L14"/>
    <mergeCell ref="M14:N14"/>
    <mergeCell ref="F15:I15"/>
    <mergeCell ref="K15:L15"/>
    <mergeCell ref="M15:N15"/>
    <mergeCell ref="F12:I12"/>
    <mergeCell ref="K12:L12"/>
    <mergeCell ref="M12:N12"/>
    <mergeCell ref="F13:I13"/>
    <mergeCell ref="K13:L13"/>
    <mergeCell ref="M13:N13"/>
    <mergeCell ref="F11:I11"/>
    <mergeCell ref="M11:N11"/>
    <mergeCell ref="C10:D10"/>
    <mergeCell ref="K10:L10"/>
    <mergeCell ref="M10:N10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"/>
  <sheetViews>
    <sheetView zoomScaleNormal="100" workbookViewId="0">
      <selection activeCell="A1000" sqref="A1000"/>
    </sheetView>
  </sheetViews>
  <sheetFormatPr baseColWidth="10" defaultRowHeight="14.25" x14ac:dyDescent="0.2"/>
  <cols>
    <col min="1" max="1" width="10.5703125" style="93" customWidth="1"/>
    <col min="2" max="2" width="7.42578125" style="93" customWidth="1"/>
    <col min="3" max="3" width="3.85546875" style="93" customWidth="1"/>
    <col min="4" max="4" width="5.85546875" style="93" customWidth="1"/>
    <col min="5" max="6" width="10.5703125" style="93" customWidth="1"/>
    <col min="7" max="7" width="12.7109375" style="93" customWidth="1"/>
    <col min="8" max="8" width="0.85546875" style="93" customWidth="1"/>
    <col min="9" max="9" width="7" style="93" customWidth="1"/>
    <col min="10" max="10" width="14.28515625" style="93" customWidth="1"/>
    <col min="11" max="11" width="4.7109375" style="93" customWidth="1"/>
    <col min="12" max="12" width="14.7109375" style="93" customWidth="1"/>
    <col min="13" max="13" width="10.140625" style="93" customWidth="1"/>
    <col min="14" max="14" width="4.85546875" style="93" customWidth="1"/>
    <col min="15" max="15" width="11.42578125" style="93"/>
    <col min="16" max="16" width="10.140625" style="135" bestFit="1" customWidth="1"/>
    <col min="17" max="17" width="19.5703125" style="135" bestFit="1" customWidth="1"/>
    <col min="18" max="18" width="24" style="135" bestFit="1" customWidth="1"/>
    <col min="19" max="19" width="11.140625" style="135" bestFit="1" customWidth="1"/>
    <col min="20" max="20" width="14.28515625" style="135" bestFit="1" customWidth="1"/>
    <col min="21" max="21" width="8.85546875" style="135" bestFit="1" customWidth="1"/>
    <col min="22" max="22" width="6.5703125" style="135" bestFit="1" customWidth="1"/>
    <col min="23" max="23" width="21.85546875" style="135" bestFit="1" customWidth="1"/>
    <col min="24" max="24" width="17.42578125" style="135" bestFit="1" customWidth="1"/>
    <col min="25" max="25" width="30.28515625" style="135" bestFit="1" customWidth="1"/>
    <col min="26" max="16384" width="11.42578125" style="93"/>
  </cols>
  <sheetData>
    <row r="1" spans="2:25" ht="51" customHeight="1" x14ac:dyDescent="0.2"/>
    <row r="2" spans="2:25" ht="13.35" customHeight="1" x14ac:dyDescent="0.2">
      <c r="B2" s="94" t="s">
        <v>64</v>
      </c>
      <c r="C2" s="95"/>
      <c r="D2" s="95"/>
      <c r="E2" s="95"/>
      <c r="F2" s="95"/>
      <c r="G2" s="95"/>
      <c r="I2" s="96" t="s">
        <v>65</v>
      </c>
      <c r="J2" s="95"/>
      <c r="K2" s="95"/>
      <c r="L2" s="95"/>
      <c r="M2" s="95"/>
      <c r="N2" s="95"/>
    </row>
    <row r="3" spans="2:25" ht="0.95" customHeight="1" x14ac:dyDescent="0.2">
      <c r="B3" s="95"/>
      <c r="C3" s="95"/>
      <c r="D3" s="95"/>
      <c r="E3" s="95"/>
      <c r="F3" s="95"/>
      <c r="G3" s="95"/>
    </row>
    <row r="4" spans="2:25" ht="7.9" customHeight="1" x14ac:dyDescent="0.2"/>
    <row r="5" spans="2:25" ht="5.0999999999999996" customHeight="1" x14ac:dyDescent="0.2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2:25" ht="13.35" customHeight="1" x14ac:dyDescent="0.2">
      <c r="B6" s="98" t="s">
        <v>66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2:25" ht="20.65" customHeight="1" x14ac:dyDescent="0.2"/>
    <row r="8" spans="2:25" ht="21.4" customHeight="1" x14ac:dyDescent="0.2">
      <c r="B8" s="99" t="s">
        <v>253</v>
      </c>
      <c r="C8" s="100"/>
      <c r="D8" s="100"/>
      <c r="E8" s="100"/>
      <c r="F8" s="99" t="s">
        <v>254</v>
      </c>
      <c r="G8" s="100"/>
      <c r="H8" s="100"/>
      <c r="I8" s="100"/>
      <c r="J8" s="101" t="s">
        <v>69</v>
      </c>
      <c r="K8" s="101" t="s">
        <v>70</v>
      </c>
      <c r="L8" s="102" t="s">
        <v>71</v>
      </c>
      <c r="M8" s="100"/>
      <c r="N8" s="103" t="s">
        <v>72</v>
      </c>
    </row>
    <row r="9" spans="2:25" ht="3.4" customHeight="1" x14ac:dyDescent="0.2"/>
    <row r="10" spans="2:25" ht="16.350000000000001" customHeight="1" x14ac:dyDescent="0.2">
      <c r="B10" s="104" t="s">
        <v>73</v>
      </c>
      <c r="C10" s="105" t="s">
        <v>74</v>
      </c>
      <c r="D10" s="106"/>
      <c r="E10" s="107" t="s">
        <v>75</v>
      </c>
      <c r="F10" s="107" t="s">
        <v>76</v>
      </c>
      <c r="G10" s="108"/>
      <c r="H10" s="108"/>
      <c r="I10" s="108"/>
      <c r="J10" s="123" t="s">
        <v>77</v>
      </c>
      <c r="K10" s="124" t="s">
        <v>78</v>
      </c>
      <c r="L10" s="106"/>
      <c r="M10" s="110" t="s">
        <v>84</v>
      </c>
      <c r="N10" s="111"/>
      <c r="P10" s="136" t="s">
        <v>85</v>
      </c>
      <c r="Q10" s="137" t="s">
        <v>86</v>
      </c>
      <c r="R10" s="137" t="s">
        <v>87</v>
      </c>
      <c r="S10" s="137" t="s">
        <v>88</v>
      </c>
      <c r="T10" s="137" t="s">
        <v>89</v>
      </c>
      <c r="U10" s="138" t="s">
        <v>1</v>
      </c>
      <c r="V10" s="137" t="s">
        <v>90</v>
      </c>
      <c r="W10" s="139" t="s">
        <v>91</v>
      </c>
      <c r="X10" s="136" t="s">
        <v>92</v>
      </c>
      <c r="Y10" s="136" t="s">
        <v>93</v>
      </c>
    </row>
    <row r="11" spans="2:25" ht="16.350000000000001" customHeight="1" x14ac:dyDescent="0.2">
      <c r="B11" s="114" t="s">
        <v>79</v>
      </c>
      <c r="C11" s="115" t="s">
        <v>79</v>
      </c>
      <c r="D11" s="116"/>
      <c r="E11" s="117" t="s">
        <v>79</v>
      </c>
      <c r="F11" s="118" t="s">
        <v>80</v>
      </c>
      <c r="G11" s="119"/>
      <c r="H11" s="119"/>
      <c r="I11" s="119"/>
      <c r="J11" s="128">
        <v>0</v>
      </c>
      <c r="K11" s="129">
        <v>0</v>
      </c>
      <c r="L11" s="130"/>
      <c r="M11" s="120"/>
      <c r="N11" s="121"/>
    </row>
    <row r="12" spans="2:25" ht="409.5" customHeight="1" x14ac:dyDescent="0.2">
      <c r="J12" s="131"/>
      <c r="K12" s="131"/>
      <c r="L12" s="131"/>
    </row>
    <row r="13" spans="2:25" ht="15" x14ac:dyDescent="0.25">
      <c r="J13" s="132" t="s">
        <v>81</v>
      </c>
      <c r="K13" s="132"/>
      <c r="L13" s="132">
        <v>0</v>
      </c>
      <c r="M13" s="125"/>
    </row>
    <row r="14" spans="2:25" ht="15" x14ac:dyDescent="0.25">
      <c r="J14" s="132"/>
      <c r="K14" s="132"/>
      <c r="L14" s="132"/>
      <c r="M14" s="125"/>
    </row>
    <row r="15" spans="2:25" ht="15" x14ac:dyDescent="0.25">
      <c r="J15" s="133" t="s">
        <v>82</v>
      </c>
      <c r="K15" s="133"/>
      <c r="L15" s="133"/>
      <c r="M15" s="127"/>
    </row>
    <row r="16" spans="2:25" ht="15" x14ac:dyDescent="0.25">
      <c r="J16" s="132"/>
      <c r="K16" s="132"/>
      <c r="L16" s="132"/>
      <c r="M16" s="125"/>
    </row>
    <row r="17" spans="10:13" ht="15.75" thickBot="1" x14ac:dyDescent="0.3">
      <c r="J17" s="134" t="s">
        <v>83</v>
      </c>
      <c r="K17" s="134"/>
      <c r="L17" s="134">
        <f>L13-L15</f>
        <v>0</v>
      </c>
      <c r="M17" s="126"/>
    </row>
    <row r="18" spans="10:13" ht="15" thickTop="1" x14ac:dyDescent="0.2"/>
  </sheetData>
  <mergeCells count="13">
    <mergeCell ref="C10:D10"/>
    <mergeCell ref="K10:L10"/>
    <mergeCell ref="M10:N10"/>
    <mergeCell ref="C11:D11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"/>
  <sheetViews>
    <sheetView zoomScaleNormal="100" workbookViewId="0">
      <selection activeCell="A1000" sqref="A1000"/>
    </sheetView>
  </sheetViews>
  <sheetFormatPr baseColWidth="10" defaultRowHeight="14.25" x14ac:dyDescent="0.2"/>
  <cols>
    <col min="1" max="1" width="10.5703125" style="93" customWidth="1"/>
    <col min="2" max="2" width="7.42578125" style="93" customWidth="1"/>
    <col min="3" max="3" width="3.85546875" style="93" customWidth="1"/>
    <col min="4" max="4" width="5.85546875" style="93" customWidth="1"/>
    <col min="5" max="6" width="10.5703125" style="93" customWidth="1"/>
    <col min="7" max="7" width="12.7109375" style="93" customWidth="1"/>
    <col min="8" max="8" width="0.85546875" style="93" customWidth="1"/>
    <col min="9" max="9" width="7" style="93" customWidth="1"/>
    <col min="10" max="10" width="14.28515625" style="93" customWidth="1"/>
    <col min="11" max="11" width="4.7109375" style="93" customWidth="1"/>
    <col min="12" max="12" width="14.7109375" style="93" customWidth="1"/>
    <col min="13" max="13" width="10.140625" style="93" customWidth="1"/>
    <col min="14" max="14" width="4.85546875" style="93" customWidth="1"/>
    <col min="15" max="15" width="11.42578125" style="93"/>
    <col min="16" max="16" width="10.140625" style="135" bestFit="1" customWidth="1"/>
    <col min="17" max="17" width="19.5703125" style="135" bestFit="1" customWidth="1"/>
    <col min="18" max="18" width="24" style="135" bestFit="1" customWidth="1"/>
    <col min="19" max="19" width="11.140625" style="135" bestFit="1" customWidth="1"/>
    <col min="20" max="20" width="14.28515625" style="135" bestFit="1" customWidth="1"/>
    <col min="21" max="21" width="8.85546875" style="135" bestFit="1" customWidth="1"/>
    <col min="22" max="22" width="6.5703125" style="135" bestFit="1" customWidth="1"/>
    <col min="23" max="23" width="21.85546875" style="135" bestFit="1" customWidth="1"/>
    <col min="24" max="24" width="17.42578125" style="135" bestFit="1" customWidth="1"/>
    <col min="25" max="25" width="30.28515625" style="135" bestFit="1" customWidth="1"/>
    <col min="26" max="16384" width="11.42578125" style="93"/>
  </cols>
  <sheetData>
    <row r="1" spans="2:25" ht="51" customHeight="1" x14ac:dyDescent="0.2"/>
    <row r="2" spans="2:25" ht="13.35" customHeight="1" x14ac:dyDescent="0.2">
      <c r="B2" s="94" t="s">
        <v>64</v>
      </c>
      <c r="C2" s="95"/>
      <c r="D2" s="95"/>
      <c r="E2" s="95"/>
      <c r="F2" s="95"/>
      <c r="G2" s="95"/>
      <c r="I2" s="96" t="s">
        <v>65</v>
      </c>
      <c r="J2" s="95"/>
      <c r="K2" s="95"/>
      <c r="L2" s="95"/>
      <c r="M2" s="95"/>
      <c r="N2" s="95"/>
    </row>
    <row r="3" spans="2:25" ht="0.95" customHeight="1" x14ac:dyDescent="0.2">
      <c r="B3" s="95"/>
      <c r="C3" s="95"/>
      <c r="D3" s="95"/>
      <c r="E3" s="95"/>
      <c r="F3" s="95"/>
      <c r="G3" s="95"/>
    </row>
    <row r="4" spans="2:25" ht="7.9" customHeight="1" x14ac:dyDescent="0.2"/>
    <row r="5" spans="2:25" ht="5.0999999999999996" customHeight="1" x14ac:dyDescent="0.2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2:25" ht="13.35" customHeight="1" x14ac:dyDescent="0.2">
      <c r="B6" s="98" t="s">
        <v>66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2:25" ht="20.65" customHeight="1" x14ac:dyDescent="0.2"/>
    <row r="8" spans="2:25" ht="21.4" customHeight="1" x14ac:dyDescent="0.2">
      <c r="B8" s="99" t="s">
        <v>251</v>
      </c>
      <c r="C8" s="100"/>
      <c r="D8" s="100"/>
      <c r="E8" s="100"/>
      <c r="F8" s="99" t="s">
        <v>252</v>
      </c>
      <c r="G8" s="100"/>
      <c r="H8" s="100"/>
      <c r="I8" s="100"/>
      <c r="J8" s="101" t="s">
        <v>69</v>
      </c>
      <c r="K8" s="101" t="s">
        <v>70</v>
      </c>
      <c r="L8" s="102" t="s">
        <v>71</v>
      </c>
      <c r="M8" s="100"/>
      <c r="N8" s="103" t="s">
        <v>72</v>
      </c>
    </row>
    <row r="9" spans="2:25" ht="3.4" customHeight="1" x14ac:dyDescent="0.2"/>
    <row r="10" spans="2:25" ht="16.350000000000001" customHeight="1" x14ac:dyDescent="0.2">
      <c r="B10" s="104" t="s">
        <v>73</v>
      </c>
      <c r="C10" s="105" t="s">
        <v>74</v>
      </c>
      <c r="D10" s="106"/>
      <c r="E10" s="107" t="s">
        <v>75</v>
      </c>
      <c r="F10" s="107" t="s">
        <v>76</v>
      </c>
      <c r="G10" s="108"/>
      <c r="H10" s="108"/>
      <c r="I10" s="108"/>
      <c r="J10" s="123" t="s">
        <v>77</v>
      </c>
      <c r="K10" s="124" t="s">
        <v>78</v>
      </c>
      <c r="L10" s="106"/>
      <c r="M10" s="110" t="s">
        <v>84</v>
      </c>
      <c r="N10" s="111"/>
      <c r="P10" s="136" t="s">
        <v>85</v>
      </c>
      <c r="Q10" s="137" t="s">
        <v>86</v>
      </c>
      <c r="R10" s="137" t="s">
        <v>87</v>
      </c>
      <c r="S10" s="137" t="s">
        <v>88</v>
      </c>
      <c r="T10" s="137" t="s">
        <v>89</v>
      </c>
      <c r="U10" s="138" t="s">
        <v>1</v>
      </c>
      <c r="V10" s="137" t="s">
        <v>90</v>
      </c>
      <c r="W10" s="139" t="s">
        <v>91</v>
      </c>
      <c r="X10" s="136" t="s">
        <v>92</v>
      </c>
      <c r="Y10" s="136" t="s">
        <v>93</v>
      </c>
    </row>
    <row r="11" spans="2:25" ht="16.350000000000001" customHeight="1" x14ac:dyDescent="0.2">
      <c r="B11" s="114" t="s">
        <v>79</v>
      </c>
      <c r="C11" s="115" t="s">
        <v>79</v>
      </c>
      <c r="D11" s="116"/>
      <c r="E11" s="117" t="s">
        <v>79</v>
      </c>
      <c r="F11" s="118" t="s">
        <v>80</v>
      </c>
      <c r="G11" s="119"/>
      <c r="H11" s="119"/>
      <c r="I11" s="119"/>
      <c r="J11" s="128">
        <v>0</v>
      </c>
      <c r="K11" s="129">
        <v>0</v>
      </c>
      <c r="L11" s="130"/>
      <c r="M11" s="120"/>
      <c r="N11" s="121"/>
      <c r="P11" s="140">
        <v>41261</v>
      </c>
      <c r="Q11" s="141" t="s">
        <v>47</v>
      </c>
      <c r="R11" s="141" t="s">
        <v>95</v>
      </c>
      <c r="S11" s="142">
        <v>21994</v>
      </c>
      <c r="T11" s="141" t="s">
        <v>24</v>
      </c>
      <c r="U11" s="142">
        <v>400</v>
      </c>
      <c r="V11" s="141">
        <v>2038</v>
      </c>
      <c r="W11" s="143" t="s">
        <v>94</v>
      </c>
      <c r="X11" s="140">
        <v>41299</v>
      </c>
      <c r="Y11" s="140">
        <v>41303</v>
      </c>
    </row>
    <row r="12" spans="2:25" ht="409.5" customHeight="1" x14ac:dyDescent="0.2">
      <c r="J12" s="131"/>
      <c r="K12" s="131"/>
      <c r="L12" s="131"/>
      <c r="P12" s="148">
        <v>41283</v>
      </c>
      <c r="Q12" s="141" t="s">
        <v>47</v>
      </c>
      <c r="R12" s="149" t="s">
        <v>96</v>
      </c>
      <c r="S12" s="150">
        <v>3250</v>
      </c>
      <c r="T12" s="141" t="s">
        <v>24</v>
      </c>
      <c r="U12" s="150">
        <v>100</v>
      </c>
      <c r="V12" s="151">
        <v>2039</v>
      </c>
      <c r="W12" s="143" t="s">
        <v>97</v>
      </c>
      <c r="X12" s="152">
        <v>41299</v>
      </c>
      <c r="Y12" s="153">
        <v>41303</v>
      </c>
    </row>
    <row r="13" spans="2:25" ht="15" x14ac:dyDescent="0.25">
      <c r="J13" s="132" t="s">
        <v>81</v>
      </c>
      <c r="K13" s="132"/>
      <c r="L13" s="132">
        <v>0</v>
      </c>
      <c r="M13" s="125"/>
    </row>
    <row r="14" spans="2:25" ht="15" x14ac:dyDescent="0.25">
      <c r="J14" s="132"/>
      <c r="K14" s="132"/>
      <c r="L14" s="132"/>
      <c r="M14" s="125"/>
    </row>
    <row r="15" spans="2:25" ht="15" x14ac:dyDescent="0.25">
      <c r="J15" s="133" t="s">
        <v>82</v>
      </c>
      <c r="K15" s="133"/>
      <c r="L15" s="133"/>
      <c r="M15" s="127"/>
    </row>
    <row r="16" spans="2:25" ht="15" x14ac:dyDescent="0.25">
      <c r="J16" s="132"/>
      <c r="K16" s="132"/>
      <c r="L16" s="132"/>
      <c r="M16" s="125"/>
    </row>
    <row r="17" spans="10:13" ht="15.75" thickBot="1" x14ac:dyDescent="0.3">
      <c r="J17" s="134" t="s">
        <v>83</v>
      </c>
      <c r="K17" s="134"/>
      <c r="L17" s="134">
        <f>L13-L15</f>
        <v>0</v>
      </c>
      <c r="M17" s="126"/>
    </row>
    <row r="18" spans="10:13" ht="15" thickTop="1" x14ac:dyDescent="0.2"/>
  </sheetData>
  <mergeCells count="13">
    <mergeCell ref="C11:D11"/>
    <mergeCell ref="F11:I11"/>
    <mergeCell ref="K11:L11"/>
    <mergeCell ref="M11:N11"/>
    <mergeCell ref="C10:D10"/>
    <mergeCell ref="K10:L10"/>
    <mergeCell ref="M10:N10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Title="ATTENTION !!!" error="Veuillez utiliser la liste déroulante !!!!!!!!!!!">
          <x14:formula1>
            <xm:f>[1]Fournisseurs!#REF!</xm:f>
          </x14:formula1>
          <xm:sqref>Q11:Q12</xm:sqref>
        </x14:dataValidation>
      </x14:dataValidation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"/>
  <sheetViews>
    <sheetView tabSelected="1" topLeftCell="A13" zoomScaleNormal="100" workbookViewId="0">
      <selection activeCell="A1000" sqref="A1000"/>
    </sheetView>
  </sheetViews>
  <sheetFormatPr baseColWidth="10" defaultRowHeight="14.25" x14ac:dyDescent="0.2"/>
  <cols>
    <col min="1" max="1" width="10.5703125" style="93" customWidth="1"/>
    <col min="2" max="2" width="7.42578125" style="93" customWidth="1"/>
    <col min="3" max="3" width="3.85546875" style="93" customWidth="1"/>
    <col min="4" max="4" width="5.85546875" style="93" customWidth="1"/>
    <col min="5" max="6" width="10.5703125" style="93" customWidth="1"/>
    <col min="7" max="7" width="12.7109375" style="93" customWidth="1"/>
    <col min="8" max="8" width="0.85546875" style="93" customWidth="1"/>
    <col min="9" max="9" width="7" style="93" customWidth="1"/>
    <col min="10" max="10" width="14.28515625" style="93" customWidth="1"/>
    <col min="11" max="11" width="4.7109375" style="93" customWidth="1"/>
    <col min="12" max="12" width="14.7109375" style="93" customWidth="1"/>
    <col min="13" max="13" width="10.140625" style="93" customWidth="1"/>
    <col min="14" max="14" width="4.85546875" style="93" customWidth="1"/>
    <col min="15" max="15" width="11.42578125" style="93"/>
    <col min="16" max="16" width="10.140625" style="135" bestFit="1" customWidth="1"/>
    <col min="17" max="17" width="19.5703125" style="135" bestFit="1" customWidth="1"/>
    <col min="18" max="18" width="24" style="135" bestFit="1" customWidth="1"/>
    <col min="19" max="19" width="11.140625" style="135" bestFit="1" customWidth="1"/>
    <col min="20" max="20" width="14.28515625" style="135" bestFit="1" customWidth="1"/>
    <col min="21" max="21" width="8.85546875" style="135" bestFit="1" customWidth="1"/>
    <col min="22" max="22" width="6.5703125" style="135" bestFit="1" customWidth="1"/>
    <col min="23" max="23" width="21.85546875" style="135" bestFit="1" customWidth="1"/>
    <col min="24" max="24" width="17.42578125" style="135" bestFit="1" customWidth="1"/>
    <col min="25" max="25" width="30.28515625" style="135" bestFit="1" customWidth="1"/>
    <col min="26" max="16384" width="11.42578125" style="93"/>
  </cols>
  <sheetData>
    <row r="1" spans="2:25" ht="51" customHeight="1" x14ac:dyDescent="0.2"/>
    <row r="2" spans="2:25" ht="13.35" customHeight="1" x14ac:dyDescent="0.2">
      <c r="B2" s="94" t="s">
        <v>64</v>
      </c>
      <c r="C2" s="95"/>
      <c r="D2" s="95"/>
      <c r="E2" s="95"/>
      <c r="F2" s="95"/>
      <c r="G2" s="95"/>
      <c r="I2" s="96" t="s">
        <v>65</v>
      </c>
      <c r="J2" s="95"/>
      <c r="K2" s="95"/>
      <c r="L2" s="95"/>
      <c r="M2" s="95"/>
      <c r="N2" s="95"/>
    </row>
    <row r="3" spans="2:25" ht="0.95" customHeight="1" x14ac:dyDescent="0.2">
      <c r="B3" s="95"/>
      <c r="C3" s="95"/>
      <c r="D3" s="95"/>
      <c r="E3" s="95"/>
      <c r="F3" s="95"/>
      <c r="G3" s="95"/>
    </row>
    <row r="4" spans="2:25" ht="7.9" customHeight="1" x14ac:dyDescent="0.2"/>
    <row r="5" spans="2:25" ht="5.0999999999999996" customHeight="1" x14ac:dyDescent="0.2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2:25" ht="13.35" customHeight="1" x14ac:dyDescent="0.2">
      <c r="B6" s="98" t="s">
        <v>66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2:25" ht="20.65" customHeight="1" x14ac:dyDescent="0.2"/>
    <row r="8" spans="2:25" ht="21.4" customHeight="1" x14ac:dyDescent="0.2">
      <c r="B8" s="99" t="s">
        <v>249</v>
      </c>
      <c r="C8" s="100"/>
      <c r="D8" s="100"/>
      <c r="E8" s="100"/>
      <c r="F8" s="99" t="s">
        <v>250</v>
      </c>
      <c r="G8" s="100"/>
      <c r="H8" s="100"/>
      <c r="I8" s="100"/>
      <c r="J8" s="101" t="s">
        <v>69</v>
      </c>
      <c r="K8" s="101" t="s">
        <v>70</v>
      </c>
      <c r="L8" s="102" t="s">
        <v>71</v>
      </c>
      <c r="M8" s="100"/>
      <c r="N8" s="103" t="s">
        <v>72</v>
      </c>
    </row>
    <row r="9" spans="2:25" ht="3.4" customHeight="1" x14ac:dyDescent="0.2"/>
    <row r="10" spans="2:25" ht="16.350000000000001" customHeight="1" x14ac:dyDescent="0.2">
      <c r="B10" s="104" t="s">
        <v>73</v>
      </c>
      <c r="C10" s="105" t="s">
        <v>74</v>
      </c>
      <c r="D10" s="106"/>
      <c r="E10" s="107" t="s">
        <v>75</v>
      </c>
      <c r="F10" s="107" t="s">
        <v>76</v>
      </c>
      <c r="G10" s="108"/>
      <c r="H10" s="108"/>
      <c r="I10" s="108"/>
      <c r="J10" s="123" t="s">
        <v>77</v>
      </c>
      <c r="K10" s="124" t="s">
        <v>78</v>
      </c>
      <c r="L10" s="106"/>
      <c r="M10" s="110" t="s">
        <v>84</v>
      </c>
      <c r="N10" s="111"/>
      <c r="P10" s="136" t="s">
        <v>85</v>
      </c>
      <c r="Q10" s="137" t="s">
        <v>86</v>
      </c>
      <c r="R10" s="137" t="s">
        <v>87</v>
      </c>
      <c r="S10" s="137" t="s">
        <v>88</v>
      </c>
      <c r="T10" s="137" t="s">
        <v>89</v>
      </c>
      <c r="U10" s="138" t="s">
        <v>1</v>
      </c>
      <c r="V10" s="137" t="s">
        <v>90</v>
      </c>
      <c r="W10" s="139" t="s">
        <v>91</v>
      </c>
      <c r="X10" s="136" t="s">
        <v>92</v>
      </c>
      <c r="Y10" s="136" t="s">
        <v>93</v>
      </c>
    </row>
    <row r="11" spans="2:25" ht="16.350000000000001" customHeight="1" x14ac:dyDescent="0.2">
      <c r="B11" s="114" t="s">
        <v>79</v>
      </c>
      <c r="C11" s="115" t="s">
        <v>79</v>
      </c>
      <c r="D11" s="116"/>
      <c r="E11" s="117" t="s">
        <v>79</v>
      </c>
      <c r="F11" s="118" t="s">
        <v>80</v>
      </c>
      <c r="G11" s="119"/>
      <c r="H11" s="119"/>
      <c r="I11" s="119"/>
      <c r="J11" s="128">
        <v>0</v>
      </c>
      <c r="K11" s="129">
        <v>0</v>
      </c>
      <c r="L11" s="130"/>
      <c r="M11" s="120"/>
      <c r="N11" s="121"/>
      <c r="P11" s="148">
        <v>41310</v>
      </c>
      <c r="Q11" s="151" t="s">
        <v>48</v>
      </c>
      <c r="R11" s="152" t="s">
        <v>98</v>
      </c>
      <c r="S11" s="150">
        <v>18800</v>
      </c>
      <c r="T11" s="152" t="s">
        <v>24</v>
      </c>
      <c r="U11" s="150">
        <v>500</v>
      </c>
      <c r="V11" s="151">
        <v>2040</v>
      </c>
      <c r="W11" s="154" t="s">
        <v>97</v>
      </c>
      <c r="X11" s="152">
        <v>41323</v>
      </c>
      <c r="Y11" s="153">
        <v>41969</v>
      </c>
    </row>
    <row r="12" spans="2:25" ht="409.5" customHeight="1" x14ac:dyDescent="0.2">
      <c r="J12" s="131"/>
      <c r="K12" s="131"/>
      <c r="L12" s="131"/>
      <c r="P12" s="148">
        <v>41310</v>
      </c>
      <c r="Q12" s="155" t="s">
        <v>48</v>
      </c>
      <c r="R12" s="152" t="s">
        <v>99</v>
      </c>
      <c r="S12" s="150">
        <v>20000</v>
      </c>
      <c r="T12" s="148" t="s">
        <v>24</v>
      </c>
      <c r="U12" s="150">
        <v>500</v>
      </c>
      <c r="V12" s="151">
        <v>2041</v>
      </c>
      <c r="W12" s="154" t="s">
        <v>97</v>
      </c>
      <c r="X12" s="152">
        <v>41323</v>
      </c>
      <c r="Y12" s="153">
        <v>41969</v>
      </c>
    </row>
    <row r="13" spans="2:25" ht="15" x14ac:dyDescent="0.25">
      <c r="J13" s="132" t="s">
        <v>81</v>
      </c>
      <c r="K13" s="132"/>
      <c r="L13" s="132">
        <v>0</v>
      </c>
      <c r="M13" s="125"/>
      <c r="P13" s="156">
        <v>41310</v>
      </c>
      <c r="Q13" s="155" t="s">
        <v>48</v>
      </c>
      <c r="R13" s="156" t="s">
        <v>100</v>
      </c>
      <c r="S13" s="150">
        <v>20000</v>
      </c>
      <c r="T13" s="148" t="s">
        <v>24</v>
      </c>
      <c r="U13" s="157">
        <v>500</v>
      </c>
      <c r="V13" s="151">
        <v>2042</v>
      </c>
      <c r="W13" s="143" t="s">
        <v>97</v>
      </c>
      <c r="X13" s="152">
        <v>41323</v>
      </c>
      <c r="Y13" s="153">
        <v>41969</v>
      </c>
    </row>
    <row r="14" spans="2:25" ht="15" x14ac:dyDescent="0.25">
      <c r="J14" s="132"/>
      <c r="K14" s="132"/>
      <c r="L14" s="132"/>
      <c r="M14" s="125"/>
      <c r="P14" s="156">
        <v>41310</v>
      </c>
      <c r="Q14" s="155" t="s">
        <v>48</v>
      </c>
      <c r="R14" s="156" t="s">
        <v>101</v>
      </c>
      <c r="S14" s="150">
        <v>21000</v>
      </c>
      <c r="T14" s="148" t="s">
        <v>24</v>
      </c>
      <c r="U14" s="157">
        <v>500</v>
      </c>
      <c r="V14" s="151">
        <v>2043</v>
      </c>
      <c r="W14" s="143" t="s">
        <v>97</v>
      </c>
      <c r="X14" s="152">
        <v>41323</v>
      </c>
      <c r="Y14" s="153">
        <v>41969</v>
      </c>
    </row>
    <row r="15" spans="2:25" ht="15" x14ac:dyDescent="0.25">
      <c r="J15" s="133" t="s">
        <v>82</v>
      </c>
      <c r="K15" s="133"/>
      <c r="L15" s="133"/>
      <c r="M15" s="127"/>
      <c r="P15" s="158">
        <v>41310</v>
      </c>
      <c r="Q15" s="141" t="s">
        <v>48</v>
      </c>
      <c r="R15" s="159" t="s">
        <v>102</v>
      </c>
      <c r="S15" s="142">
        <v>20900</v>
      </c>
      <c r="T15" s="148" t="s">
        <v>24</v>
      </c>
      <c r="U15" s="160">
        <v>500</v>
      </c>
      <c r="V15" s="141">
        <v>2044</v>
      </c>
      <c r="W15" s="143" t="s">
        <v>97</v>
      </c>
      <c r="X15" s="140">
        <v>41323</v>
      </c>
      <c r="Y15" s="153">
        <v>41969</v>
      </c>
    </row>
    <row r="16" spans="2:25" ht="15" x14ac:dyDescent="0.25">
      <c r="J16" s="132"/>
      <c r="K16" s="132"/>
      <c r="L16" s="132"/>
      <c r="M16" s="125"/>
      <c r="P16" s="140">
        <v>41310</v>
      </c>
      <c r="Q16" s="161" t="s">
        <v>48</v>
      </c>
      <c r="R16" s="140" t="s">
        <v>98</v>
      </c>
      <c r="S16" s="162">
        <v>20900</v>
      </c>
      <c r="T16" s="140" t="s">
        <v>24</v>
      </c>
      <c r="U16" s="160">
        <v>500</v>
      </c>
      <c r="V16" s="141">
        <v>2045</v>
      </c>
      <c r="W16" s="163" t="s">
        <v>97</v>
      </c>
      <c r="X16" s="140">
        <v>41323</v>
      </c>
      <c r="Y16" s="153">
        <v>41969</v>
      </c>
    </row>
    <row r="17" spans="10:25" ht="15.75" thickBot="1" x14ac:dyDescent="0.3">
      <c r="J17" s="134" t="s">
        <v>83</v>
      </c>
      <c r="K17" s="134"/>
      <c r="L17" s="134">
        <f>L13-L15</f>
        <v>0</v>
      </c>
      <c r="M17" s="126"/>
      <c r="P17" s="140">
        <v>41443</v>
      </c>
      <c r="Q17" s="164" t="s">
        <v>48</v>
      </c>
      <c r="R17" s="141" t="s">
        <v>112</v>
      </c>
      <c r="S17" s="162">
        <v>29200</v>
      </c>
      <c r="T17" s="141" t="s">
        <v>24</v>
      </c>
      <c r="U17" s="160">
        <v>750</v>
      </c>
      <c r="V17" s="141">
        <v>2083</v>
      </c>
      <c r="W17" s="163" t="s">
        <v>94</v>
      </c>
      <c r="X17" s="140">
        <v>41550</v>
      </c>
      <c r="Y17" s="153">
        <v>41969</v>
      </c>
    </row>
    <row r="18" spans="10:25" ht="15" thickTop="1" x14ac:dyDescent="0.2">
      <c r="P18" s="140">
        <v>41542</v>
      </c>
      <c r="Q18" s="164" t="s">
        <v>48</v>
      </c>
      <c r="R18" s="141" t="s">
        <v>109</v>
      </c>
      <c r="S18" s="162">
        <v>27500</v>
      </c>
      <c r="T18" s="141" t="s">
        <v>24</v>
      </c>
      <c r="U18" s="160">
        <v>750</v>
      </c>
      <c r="V18" s="141">
        <v>2084</v>
      </c>
      <c r="W18" s="163" t="s">
        <v>94</v>
      </c>
      <c r="X18" s="140">
        <v>41550</v>
      </c>
      <c r="Y18" s="153">
        <v>41969</v>
      </c>
    </row>
  </sheetData>
  <mergeCells count="13">
    <mergeCell ref="C10:D10"/>
    <mergeCell ref="K10:L10"/>
    <mergeCell ref="M10:N10"/>
    <mergeCell ref="C11:D11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Title="ATTENTION !!!" error="Veuillez utiliser la liste déroulante !!!!!!!!!!!">
          <x14:formula1>
            <xm:f>[1]Fournisseurs!#REF!</xm:f>
          </x14:formula1>
          <xm:sqref>Q11:Q18</xm:sqref>
        </x14:dataValidation>
      </x14:dataValidation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"/>
  <sheetViews>
    <sheetView zoomScaleNormal="100" workbookViewId="0">
      <selection activeCell="A1000" sqref="A1000"/>
    </sheetView>
  </sheetViews>
  <sheetFormatPr baseColWidth="10" defaultRowHeight="14.25" x14ac:dyDescent="0.2"/>
  <cols>
    <col min="1" max="1" width="10.5703125" style="93" customWidth="1"/>
    <col min="2" max="2" width="7.42578125" style="93" customWidth="1"/>
    <col min="3" max="3" width="3.85546875" style="93" customWidth="1"/>
    <col min="4" max="4" width="5.85546875" style="93" customWidth="1"/>
    <col min="5" max="6" width="10.5703125" style="93" customWidth="1"/>
    <col min="7" max="7" width="12.7109375" style="93" customWidth="1"/>
    <col min="8" max="8" width="0.85546875" style="93" customWidth="1"/>
    <col min="9" max="9" width="7" style="93" customWidth="1"/>
    <col min="10" max="10" width="14.28515625" style="93" customWidth="1"/>
    <col min="11" max="11" width="4.7109375" style="93" customWidth="1"/>
    <col min="12" max="12" width="14.7109375" style="93" customWidth="1"/>
    <col min="13" max="13" width="10.140625" style="93" customWidth="1"/>
    <col min="14" max="14" width="4.85546875" style="93" customWidth="1"/>
    <col min="15" max="15" width="11.42578125" style="93"/>
    <col min="16" max="16" width="10.140625" style="135" bestFit="1" customWidth="1"/>
    <col min="17" max="17" width="19.5703125" style="135" bestFit="1" customWidth="1"/>
    <col min="18" max="18" width="24" style="135" bestFit="1" customWidth="1"/>
    <col min="19" max="19" width="11.140625" style="135" bestFit="1" customWidth="1"/>
    <col min="20" max="20" width="14.28515625" style="135" bestFit="1" customWidth="1"/>
    <col min="21" max="21" width="8.85546875" style="135" bestFit="1" customWidth="1"/>
    <col min="22" max="22" width="6.5703125" style="135" bestFit="1" customWidth="1"/>
    <col min="23" max="23" width="21.85546875" style="135" bestFit="1" customWidth="1"/>
    <col min="24" max="24" width="17.42578125" style="135" bestFit="1" customWidth="1"/>
    <col min="25" max="25" width="30.28515625" style="135" bestFit="1" customWidth="1"/>
    <col min="26" max="16384" width="11.42578125" style="93"/>
  </cols>
  <sheetData>
    <row r="1" spans="2:25" ht="51" customHeight="1" x14ac:dyDescent="0.2"/>
    <row r="2" spans="2:25" ht="13.35" customHeight="1" x14ac:dyDescent="0.2">
      <c r="B2" s="94" t="s">
        <v>64</v>
      </c>
      <c r="C2" s="95"/>
      <c r="D2" s="95"/>
      <c r="E2" s="95"/>
      <c r="F2" s="95"/>
      <c r="G2" s="95"/>
      <c r="I2" s="96" t="s">
        <v>65</v>
      </c>
      <c r="J2" s="95"/>
      <c r="K2" s="95"/>
      <c r="L2" s="95"/>
      <c r="M2" s="95"/>
      <c r="N2" s="95"/>
    </row>
    <row r="3" spans="2:25" ht="0.95" customHeight="1" x14ac:dyDescent="0.2">
      <c r="B3" s="95"/>
      <c r="C3" s="95"/>
      <c r="D3" s="95"/>
      <c r="E3" s="95"/>
      <c r="F3" s="95"/>
      <c r="G3" s="95"/>
    </row>
    <row r="4" spans="2:25" ht="7.9" customHeight="1" x14ac:dyDescent="0.2"/>
    <row r="5" spans="2:25" ht="5.0999999999999996" customHeight="1" x14ac:dyDescent="0.2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2:25" ht="13.35" customHeight="1" x14ac:dyDescent="0.2">
      <c r="B6" s="98" t="s">
        <v>66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2:25" ht="20.65" customHeight="1" x14ac:dyDescent="0.2"/>
    <row r="8" spans="2:25" ht="21.4" customHeight="1" x14ac:dyDescent="0.2">
      <c r="B8" s="99" t="s">
        <v>247</v>
      </c>
      <c r="C8" s="100"/>
      <c r="D8" s="100"/>
      <c r="E8" s="100"/>
      <c r="F8" s="99" t="s">
        <v>248</v>
      </c>
      <c r="G8" s="100"/>
      <c r="H8" s="100"/>
      <c r="I8" s="100"/>
      <c r="J8" s="101" t="s">
        <v>69</v>
      </c>
      <c r="K8" s="101" t="s">
        <v>70</v>
      </c>
      <c r="L8" s="102" t="s">
        <v>71</v>
      </c>
      <c r="M8" s="100"/>
      <c r="N8" s="103" t="s">
        <v>72</v>
      </c>
    </row>
    <row r="9" spans="2:25" ht="3.4" customHeight="1" x14ac:dyDescent="0.2"/>
    <row r="10" spans="2:25" ht="16.350000000000001" customHeight="1" x14ac:dyDescent="0.2">
      <c r="B10" s="104" t="s">
        <v>73</v>
      </c>
      <c r="C10" s="105" t="s">
        <v>74</v>
      </c>
      <c r="D10" s="106"/>
      <c r="E10" s="107" t="s">
        <v>75</v>
      </c>
      <c r="F10" s="107" t="s">
        <v>76</v>
      </c>
      <c r="G10" s="108"/>
      <c r="H10" s="108"/>
      <c r="I10" s="108"/>
      <c r="J10" s="123" t="s">
        <v>77</v>
      </c>
      <c r="K10" s="124" t="s">
        <v>78</v>
      </c>
      <c r="L10" s="106"/>
      <c r="M10" s="110" t="s">
        <v>84</v>
      </c>
      <c r="N10" s="111"/>
      <c r="P10" s="136" t="s">
        <v>85</v>
      </c>
      <c r="Q10" s="137" t="s">
        <v>86</v>
      </c>
      <c r="R10" s="137" t="s">
        <v>87</v>
      </c>
      <c r="S10" s="137" t="s">
        <v>88</v>
      </c>
      <c r="T10" s="137" t="s">
        <v>89</v>
      </c>
      <c r="U10" s="138" t="s">
        <v>1</v>
      </c>
      <c r="V10" s="137" t="s">
        <v>90</v>
      </c>
      <c r="W10" s="139" t="s">
        <v>91</v>
      </c>
      <c r="X10" s="136" t="s">
        <v>92</v>
      </c>
      <c r="Y10" s="136" t="s">
        <v>93</v>
      </c>
    </row>
    <row r="11" spans="2:25" ht="16.350000000000001" customHeight="1" x14ac:dyDescent="0.2">
      <c r="B11" s="114" t="s">
        <v>79</v>
      </c>
      <c r="C11" s="115" t="s">
        <v>79</v>
      </c>
      <c r="D11" s="116"/>
      <c r="E11" s="117" t="s">
        <v>79</v>
      </c>
      <c r="F11" s="118" t="s">
        <v>80</v>
      </c>
      <c r="G11" s="119"/>
      <c r="H11" s="119"/>
      <c r="I11" s="119"/>
      <c r="J11" s="128">
        <v>0</v>
      </c>
      <c r="K11" s="129">
        <v>0</v>
      </c>
      <c r="L11" s="130"/>
      <c r="M11" s="120"/>
      <c r="N11" s="121"/>
    </row>
    <row r="12" spans="2:25" ht="409.5" customHeight="1" x14ac:dyDescent="0.2">
      <c r="J12" s="131"/>
      <c r="K12" s="131"/>
      <c r="L12" s="131"/>
    </row>
    <row r="13" spans="2:25" ht="15" x14ac:dyDescent="0.25">
      <c r="J13" s="132" t="s">
        <v>81</v>
      </c>
      <c r="K13" s="132"/>
      <c r="L13" s="132">
        <v>0</v>
      </c>
      <c r="M13" s="125"/>
    </row>
    <row r="14" spans="2:25" ht="15" x14ac:dyDescent="0.25">
      <c r="J14" s="132"/>
      <c r="K14" s="132"/>
      <c r="L14" s="132"/>
      <c r="M14" s="125"/>
    </row>
    <row r="15" spans="2:25" ht="15" x14ac:dyDescent="0.25">
      <c r="J15" s="133" t="s">
        <v>82</v>
      </c>
      <c r="K15" s="133"/>
      <c r="L15" s="133"/>
      <c r="M15" s="127"/>
    </row>
    <row r="16" spans="2:25" ht="15" x14ac:dyDescent="0.25">
      <c r="J16" s="132"/>
      <c r="K16" s="132"/>
      <c r="L16" s="132"/>
      <c r="M16" s="125"/>
    </row>
    <row r="17" spans="10:13" ht="15.75" thickBot="1" x14ac:dyDescent="0.3">
      <c r="J17" s="134" t="s">
        <v>83</v>
      </c>
      <c r="K17" s="134"/>
      <c r="L17" s="134">
        <f>L13-L15</f>
        <v>0</v>
      </c>
      <c r="M17" s="126"/>
    </row>
    <row r="18" spans="10:13" ht="15" thickTop="1" x14ac:dyDescent="0.2"/>
  </sheetData>
  <mergeCells count="13">
    <mergeCell ref="C10:D10"/>
    <mergeCell ref="K10:L10"/>
    <mergeCell ref="M10:N10"/>
    <mergeCell ref="C11:D11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3"/>
  <sheetViews>
    <sheetView topLeftCell="A2" zoomScaleNormal="100" workbookViewId="0">
      <selection activeCell="A1000" sqref="A1000"/>
    </sheetView>
  </sheetViews>
  <sheetFormatPr baseColWidth="10" defaultRowHeight="14.25" x14ac:dyDescent="0.2"/>
  <cols>
    <col min="1" max="1" width="10.5703125" style="93" customWidth="1"/>
    <col min="2" max="2" width="7.42578125" style="93" customWidth="1"/>
    <col min="3" max="3" width="3.85546875" style="93" customWidth="1"/>
    <col min="4" max="4" width="5.85546875" style="93" customWidth="1"/>
    <col min="5" max="6" width="10.5703125" style="93" customWidth="1"/>
    <col min="7" max="7" width="12.7109375" style="93" customWidth="1"/>
    <col min="8" max="8" width="0.85546875" style="93" customWidth="1"/>
    <col min="9" max="9" width="7" style="93" customWidth="1"/>
    <col min="10" max="10" width="14.28515625" style="93" customWidth="1"/>
    <col min="11" max="11" width="4.7109375" style="93" customWidth="1"/>
    <col min="12" max="12" width="14.7109375" style="93" customWidth="1"/>
    <col min="13" max="13" width="10.140625" style="93" customWidth="1"/>
    <col min="14" max="14" width="4.85546875" style="93" customWidth="1"/>
    <col min="15" max="15" width="11.42578125" style="93"/>
    <col min="16" max="16" width="10.140625" style="135" bestFit="1" customWidth="1"/>
    <col min="17" max="17" width="19.5703125" style="135" bestFit="1" customWidth="1"/>
    <col min="18" max="18" width="24" style="135" bestFit="1" customWidth="1"/>
    <col min="19" max="19" width="11.140625" style="135" bestFit="1" customWidth="1"/>
    <col min="20" max="20" width="14.28515625" style="135" bestFit="1" customWidth="1"/>
    <col min="21" max="21" width="8.85546875" style="135" bestFit="1" customWidth="1"/>
    <col min="22" max="22" width="6.5703125" style="135" bestFit="1" customWidth="1"/>
    <col min="23" max="23" width="21.85546875" style="135" bestFit="1" customWidth="1"/>
    <col min="24" max="24" width="17.42578125" style="135" bestFit="1" customWidth="1"/>
    <col min="25" max="25" width="30.28515625" style="135" bestFit="1" customWidth="1"/>
    <col min="26" max="16384" width="11.42578125" style="93"/>
  </cols>
  <sheetData>
    <row r="1" spans="2:25" ht="51" customHeight="1" x14ac:dyDescent="0.2"/>
    <row r="2" spans="2:25" ht="13.35" customHeight="1" x14ac:dyDescent="0.2">
      <c r="B2" s="94" t="s">
        <v>64</v>
      </c>
      <c r="C2" s="95"/>
      <c r="D2" s="95"/>
      <c r="E2" s="95"/>
      <c r="F2" s="95"/>
      <c r="G2" s="95"/>
      <c r="I2" s="96" t="s">
        <v>65</v>
      </c>
      <c r="J2" s="95"/>
      <c r="K2" s="95"/>
      <c r="L2" s="95"/>
      <c r="M2" s="95"/>
      <c r="N2" s="95"/>
    </row>
    <row r="3" spans="2:25" ht="0.95" customHeight="1" x14ac:dyDescent="0.2">
      <c r="B3" s="95"/>
      <c r="C3" s="95"/>
      <c r="D3" s="95"/>
      <c r="E3" s="95"/>
      <c r="F3" s="95"/>
      <c r="G3" s="95"/>
    </row>
    <row r="4" spans="2:25" ht="7.9" customHeight="1" x14ac:dyDescent="0.2"/>
    <row r="5" spans="2:25" ht="5.0999999999999996" customHeight="1" x14ac:dyDescent="0.2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2:25" ht="13.35" customHeight="1" x14ac:dyDescent="0.2">
      <c r="B6" s="98" t="s">
        <v>66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2:25" ht="20.65" customHeight="1" x14ac:dyDescent="0.2"/>
    <row r="8" spans="2:25" ht="21.4" customHeight="1" x14ac:dyDescent="0.2">
      <c r="B8" s="99" t="s">
        <v>227</v>
      </c>
      <c r="C8" s="100"/>
      <c r="D8" s="100"/>
      <c r="E8" s="100"/>
      <c r="F8" s="99" t="s">
        <v>228</v>
      </c>
      <c r="G8" s="100"/>
      <c r="H8" s="100"/>
      <c r="I8" s="100"/>
      <c r="J8" s="101" t="s">
        <v>69</v>
      </c>
      <c r="K8" s="101" t="s">
        <v>70</v>
      </c>
      <c r="L8" s="102" t="s">
        <v>71</v>
      </c>
      <c r="M8" s="100"/>
      <c r="N8" s="103" t="s">
        <v>72</v>
      </c>
    </row>
    <row r="9" spans="2:25" ht="3.4" customHeight="1" x14ac:dyDescent="0.2"/>
    <row r="10" spans="2:25" ht="16.350000000000001" customHeight="1" x14ac:dyDescent="0.2">
      <c r="B10" s="104" t="s">
        <v>73</v>
      </c>
      <c r="C10" s="105" t="s">
        <v>74</v>
      </c>
      <c r="D10" s="106"/>
      <c r="E10" s="107" t="s">
        <v>75</v>
      </c>
      <c r="F10" s="107" t="s">
        <v>76</v>
      </c>
      <c r="G10" s="108"/>
      <c r="H10" s="108"/>
      <c r="I10" s="108"/>
      <c r="J10" s="109" t="s">
        <v>77</v>
      </c>
      <c r="K10" s="110" t="s">
        <v>78</v>
      </c>
      <c r="L10" s="106"/>
      <c r="M10" s="110" t="s">
        <v>84</v>
      </c>
      <c r="N10" s="111"/>
      <c r="P10" s="136" t="s">
        <v>85</v>
      </c>
      <c r="Q10" s="137" t="s">
        <v>86</v>
      </c>
      <c r="R10" s="137" t="s">
        <v>87</v>
      </c>
      <c r="S10" s="137" t="s">
        <v>88</v>
      </c>
      <c r="T10" s="137" t="s">
        <v>89</v>
      </c>
      <c r="U10" s="138" t="s">
        <v>1</v>
      </c>
      <c r="V10" s="137" t="s">
        <v>90</v>
      </c>
      <c r="W10" s="139" t="s">
        <v>91</v>
      </c>
      <c r="X10" s="136" t="s">
        <v>92</v>
      </c>
      <c r="Y10" s="136" t="s">
        <v>93</v>
      </c>
    </row>
    <row r="11" spans="2:25" ht="26.45" customHeight="1" x14ac:dyDescent="0.2">
      <c r="B11" s="122" t="s">
        <v>229</v>
      </c>
      <c r="C11" s="184" t="s">
        <v>164</v>
      </c>
      <c r="D11" s="122" t="s">
        <v>230</v>
      </c>
      <c r="E11" s="184" t="s">
        <v>231</v>
      </c>
      <c r="F11" s="185" t="s">
        <v>232</v>
      </c>
      <c r="G11" s="186"/>
      <c r="H11" s="186"/>
      <c r="I11" s="186"/>
      <c r="J11" s="187">
        <v>0</v>
      </c>
      <c r="K11" s="188">
        <v>4536</v>
      </c>
      <c r="L11" s="189"/>
      <c r="M11" s="112"/>
      <c r="N11" s="113"/>
    </row>
    <row r="12" spans="2:25" ht="26.45" customHeight="1" x14ac:dyDescent="0.2">
      <c r="B12" s="122" t="s">
        <v>233</v>
      </c>
      <c r="C12" s="184" t="s">
        <v>164</v>
      </c>
      <c r="D12" s="122" t="s">
        <v>234</v>
      </c>
      <c r="E12" s="184" t="s">
        <v>235</v>
      </c>
      <c r="F12" s="185" t="s">
        <v>214</v>
      </c>
      <c r="G12" s="186"/>
      <c r="H12" s="186"/>
      <c r="I12" s="186"/>
      <c r="J12" s="187">
        <v>0</v>
      </c>
      <c r="K12" s="188">
        <v>6300</v>
      </c>
      <c r="L12" s="189"/>
      <c r="M12" s="112"/>
      <c r="N12" s="113"/>
    </row>
    <row r="13" spans="2:25" ht="26.45" customHeight="1" x14ac:dyDescent="0.2">
      <c r="B13" s="122" t="s">
        <v>236</v>
      </c>
      <c r="C13" s="184" t="s">
        <v>164</v>
      </c>
      <c r="D13" s="122" t="s">
        <v>237</v>
      </c>
      <c r="E13" s="184" t="s">
        <v>238</v>
      </c>
      <c r="F13" s="185" t="s">
        <v>239</v>
      </c>
      <c r="G13" s="186"/>
      <c r="H13" s="186"/>
      <c r="I13" s="186"/>
      <c r="J13" s="187">
        <v>0</v>
      </c>
      <c r="K13" s="188">
        <v>12400</v>
      </c>
      <c r="L13" s="189"/>
      <c r="M13" s="112"/>
      <c r="N13" s="113"/>
    </row>
    <row r="14" spans="2:25" ht="26.45" customHeight="1" x14ac:dyDescent="0.2">
      <c r="B14" s="122" t="s">
        <v>240</v>
      </c>
      <c r="C14" s="184" t="s">
        <v>164</v>
      </c>
      <c r="D14" s="122" t="s">
        <v>241</v>
      </c>
      <c r="E14" s="184" t="s">
        <v>242</v>
      </c>
      <c r="F14" s="185" t="s">
        <v>243</v>
      </c>
      <c r="G14" s="186"/>
      <c r="H14" s="186"/>
      <c r="I14" s="186"/>
      <c r="J14" s="187">
        <v>0</v>
      </c>
      <c r="K14" s="188">
        <v>6130</v>
      </c>
      <c r="L14" s="189"/>
      <c r="M14" s="112"/>
      <c r="N14" s="113"/>
    </row>
    <row r="15" spans="2:25" ht="26.45" customHeight="1" x14ac:dyDescent="0.2">
      <c r="B15" s="122" t="s">
        <v>240</v>
      </c>
      <c r="C15" s="184" t="s">
        <v>164</v>
      </c>
      <c r="D15" s="122" t="s">
        <v>244</v>
      </c>
      <c r="E15" s="184" t="s">
        <v>245</v>
      </c>
      <c r="F15" s="185" t="s">
        <v>246</v>
      </c>
      <c r="G15" s="186"/>
      <c r="H15" s="186"/>
      <c r="I15" s="186"/>
      <c r="J15" s="187">
        <v>0</v>
      </c>
      <c r="K15" s="188">
        <v>5964</v>
      </c>
      <c r="L15" s="189"/>
      <c r="M15" s="112"/>
      <c r="N15" s="113"/>
    </row>
    <row r="16" spans="2:25" ht="16.350000000000001" customHeight="1" x14ac:dyDescent="0.2">
      <c r="B16" s="114" t="s">
        <v>79</v>
      </c>
      <c r="C16" s="115" t="s">
        <v>79</v>
      </c>
      <c r="D16" s="116"/>
      <c r="E16" s="117" t="s">
        <v>79</v>
      </c>
      <c r="F16" s="118" t="s">
        <v>80</v>
      </c>
      <c r="G16" s="119"/>
      <c r="H16" s="119"/>
      <c r="I16" s="119"/>
      <c r="J16" s="190">
        <v>0</v>
      </c>
      <c r="K16" s="191">
        <v>35330</v>
      </c>
      <c r="L16" s="130"/>
      <c r="M16" s="120"/>
      <c r="N16" s="121"/>
    </row>
    <row r="17" spans="10:13" ht="409.5" customHeight="1" x14ac:dyDescent="0.2">
      <c r="J17" s="131"/>
      <c r="K17" s="131"/>
      <c r="L17" s="131"/>
    </row>
    <row r="18" spans="10:13" ht="15" x14ac:dyDescent="0.25">
      <c r="J18" s="132" t="s">
        <v>81</v>
      </c>
      <c r="K18" s="132"/>
      <c r="L18" s="132">
        <v>35330</v>
      </c>
      <c r="M18" s="125"/>
    </row>
    <row r="19" spans="10:13" ht="15" x14ac:dyDescent="0.25">
      <c r="J19" s="132"/>
      <c r="K19" s="132"/>
      <c r="L19" s="132"/>
      <c r="M19" s="125"/>
    </row>
    <row r="20" spans="10:13" ht="15" x14ac:dyDescent="0.25">
      <c r="J20" s="133" t="s">
        <v>82</v>
      </c>
      <c r="K20" s="133"/>
      <c r="L20" s="133"/>
      <c r="M20" s="127"/>
    </row>
    <row r="21" spans="10:13" ht="15" x14ac:dyDescent="0.25">
      <c r="J21" s="132"/>
      <c r="K21" s="132"/>
      <c r="L21" s="132"/>
      <c r="M21" s="125"/>
    </row>
    <row r="22" spans="10:13" ht="15.75" thickBot="1" x14ac:dyDescent="0.3">
      <c r="J22" s="134" t="s">
        <v>83</v>
      </c>
      <c r="K22" s="134"/>
      <c r="L22" s="134">
        <f>L18-L20</f>
        <v>35330</v>
      </c>
      <c r="M22" s="126"/>
    </row>
    <row r="23" spans="10:13" ht="15" thickTop="1" x14ac:dyDescent="0.2"/>
  </sheetData>
  <mergeCells count="28">
    <mergeCell ref="C16:D16"/>
    <mergeCell ref="F16:I16"/>
    <mergeCell ref="K16:L16"/>
    <mergeCell ref="M16:N16"/>
    <mergeCell ref="F14:I14"/>
    <mergeCell ref="K14:L14"/>
    <mergeCell ref="M14:N14"/>
    <mergeCell ref="F15:I15"/>
    <mergeCell ref="K15:L15"/>
    <mergeCell ref="M15:N15"/>
    <mergeCell ref="F12:I12"/>
    <mergeCell ref="K12:L12"/>
    <mergeCell ref="M12:N12"/>
    <mergeCell ref="F13:I13"/>
    <mergeCell ref="K13:L13"/>
    <mergeCell ref="M13:N13"/>
    <mergeCell ref="C10:D10"/>
    <mergeCell ref="K10:L10"/>
    <mergeCell ref="M10:N10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"/>
  <sheetViews>
    <sheetView zoomScaleNormal="100" workbookViewId="0">
      <selection activeCell="A1000" sqref="A1000"/>
    </sheetView>
  </sheetViews>
  <sheetFormatPr baseColWidth="10" defaultRowHeight="14.25" x14ac:dyDescent="0.2"/>
  <cols>
    <col min="1" max="1" width="10.5703125" style="93" customWidth="1"/>
    <col min="2" max="2" width="7.42578125" style="93" customWidth="1"/>
    <col min="3" max="3" width="3.85546875" style="93" customWidth="1"/>
    <col min="4" max="4" width="5.85546875" style="93" customWidth="1"/>
    <col min="5" max="6" width="10.5703125" style="93" customWidth="1"/>
    <col min="7" max="7" width="12.7109375" style="93" customWidth="1"/>
    <col min="8" max="8" width="0.85546875" style="93" customWidth="1"/>
    <col min="9" max="9" width="7" style="93" customWidth="1"/>
    <col min="10" max="10" width="14.28515625" style="93" customWidth="1"/>
    <col min="11" max="11" width="4.7109375" style="93" customWidth="1"/>
    <col min="12" max="12" width="14.7109375" style="93" customWidth="1"/>
    <col min="13" max="13" width="10.140625" style="93" customWidth="1"/>
    <col min="14" max="14" width="4.85546875" style="93" customWidth="1"/>
    <col min="15" max="15" width="11.42578125" style="93"/>
    <col min="16" max="16" width="10.140625" style="135" bestFit="1" customWidth="1"/>
    <col min="17" max="17" width="19.5703125" style="135" bestFit="1" customWidth="1"/>
    <col min="18" max="18" width="24" style="135" bestFit="1" customWidth="1"/>
    <col min="19" max="19" width="11.140625" style="135" bestFit="1" customWidth="1"/>
    <col min="20" max="20" width="14.28515625" style="135" bestFit="1" customWidth="1"/>
    <col min="21" max="21" width="8.85546875" style="135" bestFit="1" customWidth="1"/>
    <col min="22" max="22" width="6.5703125" style="135" bestFit="1" customWidth="1"/>
    <col min="23" max="23" width="21.85546875" style="135" bestFit="1" customWidth="1"/>
    <col min="24" max="24" width="17.42578125" style="135" bestFit="1" customWidth="1"/>
    <col min="25" max="25" width="30.28515625" style="135" bestFit="1" customWidth="1"/>
    <col min="26" max="16384" width="11.42578125" style="93"/>
  </cols>
  <sheetData>
    <row r="1" spans="2:25" ht="51" customHeight="1" x14ac:dyDescent="0.2"/>
    <row r="2" spans="2:25" ht="13.35" customHeight="1" x14ac:dyDescent="0.2">
      <c r="B2" s="94" t="s">
        <v>64</v>
      </c>
      <c r="C2" s="95"/>
      <c r="D2" s="95"/>
      <c r="E2" s="95"/>
      <c r="F2" s="95"/>
      <c r="G2" s="95"/>
      <c r="I2" s="96" t="s">
        <v>65</v>
      </c>
      <c r="J2" s="95"/>
      <c r="K2" s="95"/>
      <c r="L2" s="95"/>
      <c r="M2" s="95"/>
      <c r="N2" s="95"/>
    </row>
    <row r="3" spans="2:25" ht="0.95" customHeight="1" x14ac:dyDescent="0.2">
      <c r="B3" s="95"/>
      <c r="C3" s="95"/>
      <c r="D3" s="95"/>
      <c r="E3" s="95"/>
      <c r="F3" s="95"/>
      <c r="G3" s="95"/>
    </row>
    <row r="4" spans="2:25" ht="7.9" customHeight="1" x14ac:dyDescent="0.2"/>
    <row r="5" spans="2:25" ht="5.0999999999999996" customHeight="1" x14ac:dyDescent="0.2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2:25" ht="13.35" customHeight="1" x14ac:dyDescent="0.2">
      <c r="B6" s="98" t="s">
        <v>66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2:25" ht="20.65" customHeight="1" x14ac:dyDescent="0.2"/>
    <row r="8" spans="2:25" ht="21.4" customHeight="1" x14ac:dyDescent="0.2">
      <c r="B8" s="99" t="s">
        <v>225</v>
      </c>
      <c r="C8" s="100"/>
      <c r="D8" s="100"/>
      <c r="E8" s="100"/>
      <c r="F8" s="99" t="s">
        <v>226</v>
      </c>
      <c r="G8" s="100"/>
      <c r="H8" s="100"/>
      <c r="I8" s="100"/>
      <c r="J8" s="101" t="s">
        <v>69</v>
      </c>
      <c r="K8" s="101" t="s">
        <v>70</v>
      </c>
      <c r="L8" s="102" t="s">
        <v>71</v>
      </c>
      <c r="M8" s="100"/>
      <c r="N8" s="103" t="s">
        <v>72</v>
      </c>
    </row>
    <row r="9" spans="2:25" ht="3.4" customHeight="1" x14ac:dyDescent="0.2"/>
    <row r="10" spans="2:25" ht="16.350000000000001" customHeight="1" x14ac:dyDescent="0.2">
      <c r="B10" s="104" t="s">
        <v>73</v>
      </c>
      <c r="C10" s="105" t="s">
        <v>74</v>
      </c>
      <c r="D10" s="106"/>
      <c r="E10" s="107" t="s">
        <v>75</v>
      </c>
      <c r="F10" s="107" t="s">
        <v>76</v>
      </c>
      <c r="G10" s="108"/>
      <c r="H10" s="108"/>
      <c r="I10" s="108"/>
      <c r="J10" s="123" t="s">
        <v>77</v>
      </c>
      <c r="K10" s="124" t="s">
        <v>78</v>
      </c>
      <c r="L10" s="106"/>
      <c r="M10" s="110" t="s">
        <v>84</v>
      </c>
      <c r="N10" s="111"/>
      <c r="P10" s="136" t="s">
        <v>85</v>
      </c>
      <c r="Q10" s="137" t="s">
        <v>86</v>
      </c>
      <c r="R10" s="137" t="s">
        <v>87</v>
      </c>
      <c r="S10" s="137" t="s">
        <v>88</v>
      </c>
      <c r="T10" s="137" t="s">
        <v>89</v>
      </c>
      <c r="U10" s="138" t="s">
        <v>1</v>
      </c>
      <c r="V10" s="137" t="s">
        <v>90</v>
      </c>
      <c r="W10" s="139" t="s">
        <v>91</v>
      </c>
      <c r="X10" s="136" t="s">
        <v>92</v>
      </c>
      <c r="Y10" s="136" t="s">
        <v>93</v>
      </c>
    </row>
    <row r="11" spans="2:25" ht="16.350000000000001" customHeight="1" x14ac:dyDescent="0.2">
      <c r="B11" s="114" t="s">
        <v>79</v>
      </c>
      <c r="C11" s="115" t="s">
        <v>79</v>
      </c>
      <c r="D11" s="116"/>
      <c r="E11" s="117" t="s">
        <v>79</v>
      </c>
      <c r="F11" s="118" t="s">
        <v>80</v>
      </c>
      <c r="G11" s="119"/>
      <c r="H11" s="119"/>
      <c r="I11" s="119"/>
      <c r="J11" s="128">
        <v>0</v>
      </c>
      <c r="K11" s="129">
        <v>0</v>
      </c>
      <c r="L11" s="130"/>
      <c r="M11" s="120"/>
      <c r="N11" s="121"/>
    </row>
    <row r="12" spans="2:25" ht="409.5" customHeight="1" x14ac:dyDescent="0.2">
      <c r="J12" s="131"/>
      <c r="K12" s="131"/>
      <c r="L12" s="131"/>
    </row>
    <row r="13" spans="2:25" ht="15" x14ac:dyDescent="0.25">
      <c r="J13" s="132" t="s">
        <v>81</v>
      </c>
      <c r="K13" s="132"/>
      <c r="L13" s="132">
        <v>0</v>
      </c>
      <c r="M13" s="125"/>
    </row>
    <row r="14" spans="2:25" ht="15" x14ac:dyDescent="0.25">
      <c r="J14" s="132"/>
      <c r="K14" s="132"/>
      <c r="L14" s="132"/>
      <c r="M14" s="125"/>
    </row>
    <row r="15" spans="2:25" ht="15" x14ac:dyDescent="0.25">
      <c r="J15" s="133" t="s">
        <v>82</v>
      </c>
      <c r="K15" s="133"/>
      <c r="L15" s="133"/>
      <c r="M15" s="127"/>
    </row>
    <row r="16" spans="2:25" ht="15" x14ac:dyDescent="0.25">
      <c r="J16" s="132"/>
      <c r="K16" s="132"/>
      <c r="L16" s="132"/>
      <c r="M16" s="125"/>
    </row>
    <row r="17" spans="10:13" ht="15.75" thickBot="1" x14ac:dyDescent="0.3">
      <c r="J17" s="134" t="s">
        <v>83</v>
      </c>
      <c r="K17" s="134"/>
      <c r="L17" s="134">
        <f>L13-L15</f>
        <v>0</v>
      </c>
      <c r="M17" s="126"/>
    </row>
    <row r="18" spans="10:13" ht="15" thickTop="1" x14ac:dyDescent="0.2"/>
  </sheetData>
  <mergeCells count="13">
    <mergeCell ref="C11:D11"/>
    <mergeCell ref="F11:I11"/>
    <mergeCell ref="K11:L11"/>
    <mergeCell ref="M11:N11"/>
    <mergeCell ref="C10:D10"/>
    <mergeCell ref="K10:L10"/>
    <mergeCell ref="M10:N10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"/>
  <sheetViews>
    <sheetView zoomScaleNormal="100" workbookViewId="0">
      <selection activeCell="A1000" sqref="A1000"/>
    </sheetView>
  </sheetViews>
  <sheetFormatPr baseColWidth="10" defaultRowHeight="14.25" x14ac:dyDescent="0.2"/>
  <cols>
    <col min="1" max="1" width="10.5703125" style="93" customWidth="1"/>
    <col min="2" max="2" width="7.42578125" style="93" customWidth="1"/>
    <col min="3" max="3" width="3.85546875" style="93" customWidth="1"/>
    <col min="4" max="4" width="5.85546875" style="93" customWidth="1"/>
    <col min="5" max="6" width="10.5703125" style="93" customWidth="1"/>
    <col min="7" max="7" width="12.7109375" style="93" customWidth="1"/>
    <col min="8" max="8" width="0.85546875" style="93" customWidth="1"/>
    <col min="9" max="9" width="7" style="93" customWidth="1"/>
    <col min="10" max="10" width="14.28515625" style="93" customWidth="1"/>
    <col min="11" max="11" width="4.7109375" style="93" customWidth="1"/>
    <col min="12" max="12" width="14.7109375" style="93" customWidth="1"/>
    <col min="13" max="13" width="10.140625" style="93" customWidth="1"/>
    <col min="14" max="14" width="4.85546875" style="93" customWidth="1"/>
    <col min="15" max="15" width="11.42578125" style="93"/>
    <col min="16" max="16" width="10.140625" style="135" bestFit="1" customWidth="1"/>
    <col min="17" max="17" width="19.5703125" style="135" bestFit="1" customWidth="1"/>
    <col min="18" max="18" width="24" style="135" bestFit="1" customWidth="1"/>
    <col min="19" max="19" width="11.140625" style="135" bestFit="1" customWidth="1"/>
    <col min="20" max="20" width="14.28515625" style="135" bestFit="1" customWidth="1"/>
    <col min="21" max="21" width="8.85546875" style="135" bestFit="1" customWidth="1"/>
    <col min="22" max="22" width="6.5703125" style="135" bestFit="1" customWidth="1"/>
    <col min="23" max="23" width="21.85546875" style="135" bestFit="1" customWidth="1"/>
    <col min="24" max="24" width="17.42578125" style="135" bestFit="1" customWidth="1"/>
    <col min="25" max="25" width="30.28515625" style="135" bestFit="1" customWidth="1"/>
    <col min="26" max="16384" width="11.42578125" style="93"/>
  </cols>
  <sheetData>
    <row r="1" spans="2:25" ht="51" customHeight="1" x14ac:dyDescent="0.2"/>
    <row r="2" spans="2:25" ht="13.35" customHeight="1" x14ac:dyDescent="0.2">
      <c r="B2" s="94" t="s">
        <v>64</v>
      </c>
      <c r="C2" s="95"/>
      <c r="D2" s="95"/>
      <c r="E2" s="95"/>
      <c r="F2" s="95"/>
      <c r="G2" s="95"/>
      <c r="I2" s="96" t="s">
        <v>65</v>
      </c>
      <c r="J2" s="95"/>
      <c r="K2" s="95"/>
      <c r="L2" s="95"/>
      <c r="M2" s="95"/>
      <c r="N2" s="95"/>
    </row>
    <row r="3" spans="2:25" ht="0.95" customHeight="1" x14ac:dyDescent="0.2">
      <c r="B3" s="95"/>
      <c r="C3" s="95"/>
      <c r="D3" s="95"/>
      <c r="E3" s="95"/>
      <c r="F3" s="95"/>
      <c r="G3" s="95"/>
    </row>
    <row r="4" spans="2:25" ht="7.9" customHeight="1" x14ac:dyDescent="0.2"/>
    <row r="5" spans="2:25" ht="5.0999999999999996" customHeight="1" x14ac:dyDescent="0.2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2:25" ht="13.35" customHeight="1" x14ac:dyDescent="0.2">
      <c r="B6" s="98" t="s">
        <v>66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2:25" ht="20.65" customHeight="1" x14ac:dyDescent="0.2"/>
    <row r="8" spans="2:25" ht="21.4" customHeight="1" x14ac:dyDescent="0.2">
      <c r="B8" s="99" t="s">
        <v>223</v>
      </c>
      <c r="C8" s="100"/>
      <c r="D8" s="100"/>
      <c r="E8" s="100"/>
      <c r="F8" s="99" t="s">
        <v>224</v>
      </c>
      <c r="G8" s="100"/>
      <c r="H8" s="100"/>
      <c r="I8" s="100"/>
      <c r="J8" s="101" t="s">
        <v>69</v>
      </c>
      <c r="K8" s="101" t="s">
        <v>70</v>
      </c>
      <c r="L8" s="102" t="s">
        <v>71</v>
      </c>
      <c r="M8" s="100"/>
      <c r="N8" s="103" t="s">
        <v>72</v>
      </c>
    </row>
    <row r="9" spans="2:25" ht="3.4" customHeight="1" x14ac:dyDescent="0.2"/>
    <row r="10" spans="2:25" ht="16.350000000000001" customHeight="1" x14ac:dyDescent="0.2">
      <c r="B10" s="104" t="s">
        <v>73</v>
      </c>
      <c r="C10" s="105" t="s">
        <v>74</v>
      </c>
      <c r="D10" s="106"/>
      <c r="E10" s="107" t="s">
        <v>75</v>
      </c>
      <c r="F10" s="107" t="s">
        <v>76</v>
      </c>
      <c r="G10" s="108"/>
      <c r="H10" s="108"/>
      <c r="I10" s="108"/>
      <c r="J10" s="123" t="s">
        <v>77</v>
      </c>
      <c r="K10" s="124" t="s">
        <v>78</v>
      </c>
      <c r="L10" s="106"/>
      <c r="M10" s="110" t="s">
        <v>84</v>
      </c>
      <c r="N10" s="111"/>
      <c r="P10" s="136" t="s">
        <v>85</v>
      </c>
      <c r="Q10" s="137" t="s">
        <v>86</v>
      </c>
      <c r="R10" s="137" t="s">
        <v>87</v>
      </c>
      <c r="S10" s="137" t="s">
        <v>88</v>
      </c>
      <c r="T10" s="137" t="s">
        <v>89</v>
      </c>
      <c r="U10" s="138" t="s">
        <v>1</v>
      </c>
      <c r="V10" s="137" t="s">
        <v>90</v>
      </c>
      <c r="W10" s="139" t="s">
        <v>91</v>
      </c>
      <c r="X10" s="136" t="s">
        <v>92</v>
      </c>
      <c r="Y10" s="136" t="s">
        <v>93</v>
      </c>
    </row>
    <row r="11" spans="2:25" ht="16.350000000000001" customHeight="1" x14ac:dyDescent="0.2">
      <c r="B11" s="114" t="s">
        <v>79</v>
      </c>
      <c r="C11" s="115" t="s">
        <v>79</v>
      </c>
      <c r="D11" s="116"/>
      <c r="E11" s="117" t="s">
        <v>79</v>
      </c>
      <c r="F11" s="118" t="s">
        <v>80</v>
      </c>
      <c r="G11" s="119"/>
      <c r="H11" s="119"/>
      <c r="I11" s="119"/>
      <c r="J11" s="128">
        <v>0</v>
      </c>
      <c r="K11" s="129">
        <v>0</v>
      </c>
      <c r="L11" s="130"/>
      <c r="M11" s="120"/>
      <c r="N11" s="121"/>
    </row>
    <row r="12" spans="2:25" ht="409.5" customHeight="1" x14ac:dyDescent="0.2">
      <c r="J12" s="131"/>
      <c r="K12" s="131"/>
      <c r="L12" s="131"/>
    </row>
    <row r="13" spans="2:25" ht="15" x14ac:dyDescent="0.25">
      <c r="J13" s="132" t="s">
        <v>81</v>
      </c>
      <c r="K13" s="132"/>
      <c r="L13" s="132">
        <v>0</v>
      </c>
      <c r="M13" s="125"/>
    </row>
    <row r="14" spans="2:25" ht="15" x14ac:dyDescent="0.25">
      <c r="J14" s="132"/>
      <c r="K14" s="132"/>
      <c r="L14" s="132"/>
      <c r="M14" s="125"/>
    </row>
    <row r="15" spans="2:25" ht="15" x14ac:dyDescent="0.25">
      <c r="J15" s="133" t="s">
        <v>82</v>
      </c>
      <c r="K15" s="133"/>
      <c r="L15" s="133"/>
      <c r="M15" s="127"/>
    </row>
    <row r="16" spans="2:25" ht="15" x14ac:dyDescent="0.25">
      <c r="J16" s="132"/>
      <c r="K16" s="132"/>
      <c r="L16" s="132"/>
      <c r="M16" s="125"/>
    </row>
    <row r="17" spans="10:13" ht="15.75" thickBot="1" x14ac:dyDescent="0.3">
      <c r="J17" s="134" t="s">
        <v>83</v>
      </c>
      <c r="K17" s="134"/>
      <c r="L17" s="134">
        <f>L13-L15</f>
        <v>0</v>
      </c>
      <c r="M17" s="126"/>
    </row>
    <row r="18" spans="10:13" ht="15" thickTop="1" x14ac:dyDescent="0.2"/>
  </sheetData>
  <mergeCells count="13">
    <mergeCell ref="C11:D11"/>
    <mergeCell ref="F11:I11"/>
    <mergeCell ref="K11:L11"/>
    <mergeCell ref="M11:N11"/>
    <mergeCell ref="C10:D10"/>
    <mergeCell ref="K10:L10"/>
    <mergeCell ref="M10:N10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"/>
  <sheetViews>
    <sheetView zoomScaleNormal="100" workbookViewId="0">
      <selection activeCell="A1000" sqref="A1000"/>
    </sheetView>
  </sheetViews>
  <sheetFormatPr baseColWidth="10" defaultRowHeight="14.25" x14ac:dyDescent="0.2"/>
  <cols>
    <col min="1" max="1" width="10.5703125" style="93" customWidth="1"/>
    <col min="2" max="2" width="7.42578125" style="93" customWidth="1"/>
    <col min="3" max="3" width="3.85546875" style="93" customWidth="1"/>
    <col min="4" max="4" width="5.85546875" style="93" customWidth="1"/>
    <col min="5" max="6" width="10.5703125" style="93" customWidth="1"/>
    <col min="7" max="7" width="12.7109375" style="93" customWidth="1"/>
    <col min="8" max="8" width="0.85546875" style="93" customWidth="1"/>
    <col min="9" max="9" width="7" style="93" customWidth="1"/>
    <col min="10" max="10" width="14.28515625" style="93" customWidth="1"/>
    <col min="11" max="11" width="4.7109375" style="93" customWidth="1"/>
    <col min="12" max="12" width="14.7109375" style="93" customWidth="1"/>
    <col min="13" max="13" width="10.140625" style="93" customWidth="1"/>
    <col min="14" max="14" width="4.85546875" style="93" customWidth="1"/>
    <col min="15" max="15" width="11.42578125" style="93"/>
    <col min="16" max="16" width="10.140625" style="135" bestFit="1" customWidth="1"/>
    <col min="17" max="17" width="19.5703125" style="135" bestFit="1" customWidth="1"/>
    <col min="18" max="18" width="24" style="135" bestFit="1" customWidth="1"/>
    <col min="19" max="19" width="11.140625" style="135" bestFit="1" customWidth="1"/>
    <col min="20" max="20" width="14.28515625" style="135" bestFit="1" customWidth="1"/>
    <col min="21" max="21" width="8.85546875" style="135" bestFit="1" customWidth="1"/>
    <col min="22" max="22" width="6.5703125" style="135" bestFit="1" customWidth="1"/>
    <col min="23" max="23" width="21.85546875" style="135" bestFit="1" customWidth="1"/>
    <col min="24" max="24" width="17.42578125" style="135" bestFit="1" customWidth="1"/>
    <col min="25" max="25" width="30.28515625" style="135" bestFit="1" customWidth="1"/>
    <col min="26" max="16384" width="11.42578125" style="93"/>
  </cols>
  <sheetData>
    <row r="1" spans="2:25" ht="51" customHeight="1" x14ac:dyDescent="0.2"/>
    <row r="2" spans="2:25" ht="13.35" customHeight="1" x14ac:dyDescent="0.2">
      <c r="B2" s="94" t="s">
        <v>64</v>
      </c>
      <c r="C2" s="95"/>
      <c r="D2" s="95"/>
      <c r="E2" s="95"/>
      <c r="F2" s="95"/>
      <c r="G2" s="95"/>
      <c r="I2" s="96" t="s">
        <v>65</v>
      </c>
      <c r="J2" s="95"/>
      <c r="K2" s="95"/>
      <c r="L2" s="95"/>
      <c r="M2" s="95"/>
      <c r="N2" s="95"/>
    </row>
    <row r="3" spans="2:25" ht="0.95" customHeight="1" x14ac:dyDescent="0.2">
      <c r="B3" s="95"/>
      <c r="C3" s="95"/>
      <c r="D3" s="95"/>
      <c r="E3" s="95"/>
      <c r="F3" s="95"/>
      <c r="G3" s="95"/>
    </row>
    <row r="4" spans="2:25" ht="7.9" customHeight="1" x14ac:dyDescent="0.2"/>
    <row r="5" spans="2:25" ht="5.0999999999999996" customHeight="1" x14ac:dyDescent="0.2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2:25" ht="13.35" customHeight="1" x14ac:dyDescent="0.2">
      <c r="B6" s="98" t="s">
        <v>66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2:25" ht="20.65" customHeight="1" x14ac:dyDescent="0.2"/>
    <row r="8" spans="2:25" ht="21.4" customHeight="1" x14ac:dyDescent="0.2">
      <c r="B8" s="99" t="s">
        <v>221</v>
      </c>
      <c r="C8" s="100"/>
      <c r="D8" s="100"/>
      <c r="E8" s="100"/>
      <c r="F8" s="99" t="s">
        <v>222</v>
      </c>
      <c r="G8" s="100"/>
      <c r="H8" s="100"/>
      <c r="I8" s="100"/>
      <c r="J8" s="101" t="s">
        <v>69</v>
      </c>
      <c r="K8" s="101" t="s">
        <v>70</v>
      </c>
      <c r="L8" s="102" t="s">
        <v>71</v>
      </c>
      <c r="M8" s="100"/>
      <c r="N8" s="103" t="s">
        <v>72</v>
      </c>
    </row>
    <row r="9" spans="2:25" ht="3.4" customHeight="1" x14ac:dyDescent="0.2"/>
    <row r="10" spans="2:25" ht="16.350000000000001" customHeight="1" x14ac:dyDescent="0.2">
      <c r="B10" s="104" t="s">
        <v>73</v>
      </c>
      <c r="C10" s="105" t="s">
        <v>74</v>
      </c>
      <c r="D10" s="106"/>
      <c r="E10" s="107" t="s">
        <v>75</v>
      </c>
      <c r="F10" s="107" t="s">
        <v>76</v>
      </c>
      <c r="G10" s="108"/>
      <c r="H10" s="108"/>
      <c r="I10" s="108"/>
      <c r="J10" s="123" t="s">
        <v>77</v>
      </c>
      <c r="K10" s="124" t="s">
        <v>78</v>
      </c>
      <c r="L10" s="106"/>
      <c r="M10" s="110" t="s">
        <v>84</v>
      </c>
      <c r="N10" s="111"/>
      <c r="P10" s="136" t="s">
        <v>85</v>
      </c>
      <c r="Q10" s="137" t="s">
        <v>86</v>
      </c>
      <c r="R10" s="137" t="s">
        <v>87</v>
      </c>
      <c r="S10" s="137" t="s">
        <v>88</v>
      </c>
      <c r="T10" s="137" t="s">
        <v>89</v>
      </c>
      <c r="U10" s="138" t="s">
        <v>1</v>
      </c>
      <c r="V10" s="137" t="s">
        <v>90</v>
      </c>
      <c r="W10" s="139" t="s">
        <v>91</v>
      </c>
      <c r="X10" s="136" t="s">
        <v>92</v>
      </c>
      <c r="Y10" s="136" t="s">
        <v>93</v>
      </c>
    </row>
    <row r="11" spans="2:25" ht="16.350000000000001" customHeight="1" x14ac:dyDescent="0.2">
      <c r="B11" s="114" t="s">
        <v>79</v>
      </c>
      <c r="C11" s="115" t="s">
        <v>79</v>
      </c>
      <c r="D11" s="116"/>
      <c r="E11" s="117" t="s">
        <v>79</v>
      </c>
      <c r="F11" s="118" t="s">
        <v>80</v>
      </c>
      <c r="G11" s="119"/>
      <c r="H11" s="119"/>
      <c r="I11" s="119"/>
      <c r="J11" s="128">
        <v>0</v>
      </c>
      <c r="K11" s="129">
        <v>0</v>
      </c>
      <c r="L11" s="130"/>
      <c r="M11" s="120"/>
      <c r="N11" s="121"/>
    </row>
    <row r="12" spans="2:25" ht="409.5" customHeight="1" x14ac:dyDescent="0.2">
      <c r="J12" s="131"/>
      <c r="K12" s="131"/>
      <c r="L12" s="131"/>
    </row>
    <row r="13" spans="2:25" ht="15" x14ac:dyDescent="0.25">
      <c r="J13" s="132" t="s">
        <v>81</v>
      </c>
      <c r="K13" s="132"/>
      <c r="L13" s="132">
        <v>0</v>
      </c>
      <c r="M13" s="125"/>
    </row>
    <row r="14" spans="2:25" ht="15" x14ac:dyDescent="0.25">
      <c r="J14" s="132"/>
      <c r="K14" s="132"/>
      <c r="L14" s="132"/>
      <c r="M14" s="125"/>
    </row>
    <row r="15" spans="2:25" ht="15" x14ac:dyDescent="0.25">
      <c r="J15" s="133" t="s">
        <v>82</v>
      </c>
      <c r="K15" s="133"/>
      <c r="L15" s="133"/>
      <c r="M15" s="127"/>
    </row>
    <row r="16" spans="2:25" ht="15" x14ac:dyDescent="0.25">
      <c r="J16" s="132"/>
      <c r="K16" s="132"/>
      <c r="L16" s="132"/>
      <c r="M16" s="125"/>
    </row>
    <row r="17" spans="10:13" ht="15.75" thickBot="1" x14ac:dyDescent="0.3">
      <c r="J17" s="134" t="s">
        <v>83</v>
      </c>
      <c r="K17" s="134"/>
      <c r="L17" s="134">
        <f>L13-L15</f>
        <v>0</v>
      </c>
      <c r="M17" s="126"/>
    </row>
    <row r="18" spans="10:13" ht="15" thickTop="1" x14ac:dyDescent="0.2"/>
  </sheetData>
  <mergeCells count="13">
    <mergeCell ref="C10:D10"/>
    <mergeCell ref="K10:L10"/>
    <mergeCell ref="M10:N10"/>
    <mergeCell ref="C11:D11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"/>
  <sheetViews>
    <sheetView zoomScaleNormal="100" workbookViewId="0">
      <selection activeCell="A1000" sqref="A1000"/>
    </sheetView>
  </sheetViews>
  <sheetFormatPr baseColWidth="10" defaultRowHeight="14.25" x14ac:dyDescent="0.2"/>
  <cols>
    <col min="1" max="1" width="10.5703125" style="93" customWidth="1"/>
    <col min="2" max="2" width="7.42578125" style="93" customWidth="1"/>
    <col min="3" max="3" width="3.85546875" style="93" customWidth="1"/>
    <col min="4" max="4" width="5.85546875" style="93" customWidth="1"/>
    <col min="5" max="6" width="10.5703125" style="93" customWidth="1"/>
    <col min="7" max="7" width="12.7109375" style="93" customWidth="1"/>
    <col min="8" max="8" width="0.85546875" style="93" customWidth="1"/>
    <col min="9" max="9" width="7" style="93" customWidth="1"/>
    <col min="10" max="10" width="14.28515625" style="93" customWidth="1"/>
    <col min="11" max="11" width="4.7109375" style="93" customWidth="1"/>
    <col min="12" max="12" width="14.7109375" style="93" customWidth="1"/>
    <col min="13" max="13" width="10.140625" style="93" customWidth="1"/>
    <col min="14" max="14" width="4.85546875" style="93" customWidth="1"/>
    <col min="15" max="15" width="11.42578125" style="93"/>
    <col min="16" max="16" width="10.140625" style="135" bestFit="1" customWidth="1"/>
    <col min="17" max="17" width="19.5703125" style="135" bestFit="1" customWidth="1"/>
    <col min="18" max="18" width="24" style="135" bestFit="1" customWidth="1"/>
    <col min="19" max="19" width="11.140625" style="135" bestFit="1" customWidth="1"/>
    <col min="20" max="20" width="14.28515625" style="135" bestFit="1" customWidth="1"/>
    <col min="21" max="21" width="8.85546875" style="135" bestFit="1" customWidth="1"/>
    <col min="22" max="22" width="6.5703125" style="135" bestFit="1" customWidth="1"/>
    <col min="23" max="23" width="21.85546875" style="135" bestFit="1" customWidth="1"/>
    <col min="24" max="24" width="17.42578125" style="135" bestFit="1" customWidth="1"/>
    <col min="25" max="25" width="30.28515625" style="135" bestFit="1" customWidth="1"/>
    <col min="26" max="16384" width="11.42578125" style="93"/>
  </cols>
  <sheetData>
    <row r="1" spans="2:25" ht="51" customHeight="1" x14ac:dyDescent="0.2"/>
    <row r="2" spans="2:25" ht="13.35" customHeight="1" x14ac:dyDescent="0.2">
      <c r="B2" s="94" t="s">
        <v>64</v>
      </c>
      <c r="C2" s="95"/>
      <c r="D2" s="95"/>
      <c r="E2" s="95"/>
      <c r="F2" s="95"/>
      <c r="G2" s="95"/>
      <c r="I2" s="96" t="s">
        <v>65</v>
      </c>
      <c r="J2" s="95"/>
      <c r="K2" s="95"/>
      <c r="L2" s="95"/>
      <c r="M2" s="95"/>
      <c r="N2" s="95"/>
    </row>
    <row r="3" spans="2:25" ht="0.95" customHeight="1" x14ac:dyDescent="0.2">
      <c r="B3" s="95"/>
      <c r="C3" s="95"/>
      <c r="D3" s="95"/>
      <c r="E3" s="95"/>
      <c r="F3" s="95"/>
      <c r="G3" s="95"/>
    </row>
    <row r="4" spans="2:25" ht="7.9" customHeight="1" x14ac:dyDescent="0.2"/>
    <row r="5" spans="2:25" ht="5.0999999999999996" customHeight="1" x14ac:dyDescent="0.2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2:25" ht="13.35" customHeight="1" x14ac:dyDescent="0.2">
      <c r="B6" s="98" t="s">
        <v>66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2:25" ht="20.65" customHeight="1" x14ac:dyDescent="0.2"/>
    <row r="8" spans="2:25" ht="21.4" customHeight="1" x14ac:dyDescent="0.2">
      <c r="B8" s="99" t="s">
        <v>219</v>
      </c>
      <c r="C8" s="100"/>
      <c r="D8" s="100"/>
      <c r="E8" s="100"/>
      <c r="F8" s="99" t="s">
        <v>220</v>
      </c>
      <c r="G8" s="100"/>
      <c r="H8" s="100"/>
      <c r="I8" s="100"/>
      <c r="J8" s="101" t="s">
        <v>69</v>
      </c>
      <c r="K8" s="101" t="s">
        <v>70</v>
      </c>
      <c r="L8" s="102" t="s">
        <v>71</v>
      </c>
      <c r="M8" s="100"/>
      <c r="N8" s="103" t="s">
        <v>72</v>
      </c>
    </row>
    <row r="9" spans="2:25" ht="3.4" customHeight="1" x14ac:dyDescent="0.2"/>
    <row r="10" spans="2:25" ht="16.350000000000001" customHeight="1" x14ac:dyDescent="0.2">
      <c r="B10" s="104" t="s">
        <v>73</v>
      </c>
      <c r="C10" s="105" t="s">
        <v>74</v>
      </c>
      <c r="D10" s="106"/>
      <c r="E10" s="107" t="s">
        <v>75</v>
      </c>
      <c r="F10" s="107" t="s">
        <v>76</v>
      </c>
      <c r="G10" s="108"/>
      <c r="H10" s="108"/>
      <c r="I10" s="108"/>
      <c r="J10" s="123" t="s">
        <v>77</v>
      </c>
      <c r="K10" s="124" t="s">
        <v>78</v>
      </c>
      <c r="L10" s="106"/>
      <c r="M10" s="110" t="s">
        <v>84</v>
      </c>
      <c r="N10" s="111"/>
      <c r="P10" s="136" t="s">
        <v>85</v>
      </c>
      <c r="Q10" s="137" t="s">
        <v>86</v>
      </c>
      <c r="R10" s="137" t="s">
        <v>87</v>
      </c>
      <c r="S10" s="137" t="s">
        <v>88</v>
      </c>
      <c r="T10" s="137" t="s">
        <v>89</v>
      </c>
      <c r="U10" s="138" t="s">
        <v>1</v>
      </c>
      <c r="V10" s="137" t="s">
        <v>90</v>
      </c>
      <c r="W10" s="139" t="s">
        <v>91</v>
      </c>
      <c r="X10" s="136" t="s">
        <v>92</v>
      </c>
      <c r="Y10" s="136" t="s">
        <v>93</v>
      </c>
    </row>
    <row r="11" spans="2:25" ht="16.350000000000001" customHeight="1" x14ac:dyDescent="0.2">
      <c r="B11" s="114" t="s">
        <v>79</v>
      </c>
      <c r="C11" s="115" t="s">
        <v>79</v>
      </c>
      <c r="D11" s="116"/>
      <c r="E11" s="117" t="s">
        <v>79</v>
      </c>
      <c r="F11" s="118" t="s">
        <v>80</v>
      </c>
      <c r="G11" s="119"/>
      <c r="H11" s="119"/>
      <c r="I11" s="119"/>
      <c r="J11" s="128">
        <v>0</v>
      </c>
      <c r="K11" s="129">
        <v>0</v>
      </c>
      <c r="L11" s="130"/>
      <c r="M11" s="120"/>
      <c r="N11" s="121"/>
    </row>
    <row r="12" spans="2:25" ht="409.5" customHeight="1" x14ac:dyDescent="0.2">
      <c r="J12" s="131"/>
      <c r="K12" s="131"/>
      <c r="L12" s="131"/>
    </row>
    <row r="13" spans="2:25" ht="15" x14ac:dyDescent="0.25">
      <c r="J13" s="132" t="s">
        <v>81</v>
      </c>
      <c r="K13" s="132"/>
      <c r="L13" s="132">
        <v>0</v>
      </c>
      <c r="M13" s="125"/>
    </row>
    <row r="14" spans="2:25" ht="15" x14ac:dyDescent="0.25">
      <c r="J14" s="132"/>
      <c r="K14" s="132"/>
      <c r="L14" s="132"/>
      <c r="M14" s="125"/>
    </row>
    <row r="15" spans="2:25" ht="15" x14ac:dyDescent="0.25">
      <c r="J15" s="133" t="s">
        <v>82</v>
      </c>
      <c r="K15" s="133"/>
      <c r="L15" s="133"/>
      <c r="M15" s="127"/>
    </row>
    <row r="16" spans="2:25" ht="15" x14ac:dyDescent="0.25">
      <c r="J16" s="132"/>
      <c r="K16" s="132"/>
      <c r="L16" s="132"/>
      <c r="M16" s="125"/>
    </row>
    <row r="17" spans="10:13" ht="15.75" thickBot="1" x14ac:dyDescent="0.3">
      <c r="J17" s="134" t="s">
        <v>83</v>
      </c>
      <c r="K17" s="134"/>
      <c r="L17" s="134">
        <f>L13-L15</f>
        <v>0</v>
      </c>
      <c r="M17" s="126"/>
    </row>
    <row r="18" spans="10:13" ht="15" thickTop="1" x14ac:dyDescent="0.2"/>
  </sheetData>
  <mergeCells count="13">
    <mergeCell ref="C10:D10"/>
    <mergeCell ref="K10:L10"/>
    <mergeCell ref="M10:N10"/>
    <mergeCell ref="C11:D11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0"/>
  <sheetViews>
    <sheetView zoomScaleNormal="100" workbookViewId="0">
      <selection activeCell="A1000" sqref="A1000"/>
    </sheetView>
  </sheetViews>
  <sheetFormatPr baseColWidth="10" defaultRowHeight="14.25" x14ac:dyDescent="0.2"/>
  <cols>
    <col min="1" max="1" width="10.5703125" style="93" customWidth="1"/>
    <col min="2" max="2" width="7.42578125" style="93" customWidth="1"/>
    <col min="3" max="3" width="3.85546875" style="93" customWidth="1"/>
    <col min="4" max="4" width="5.85546875" style="93" customWidth="1"/>
    <col min="5" max="6" width="10.5703125" style="93" customWidth="1"/>
    <col min="7" max="7" width="12.7109375" style="93" customWidth="1"/>
    <col min="8" max="8" width="0.85546875" style="93" customWidth="1"/>
    <col min="9" max="9" width="7" style="93" customWidth="1"/>
    <col min="10" max="10" width="14.28515625" style="93" customWidth="1"/>
    <col min="11" max="11" width="4.7109375" style="93" customWidth="1"/>
    <col min="12" max="12" width="14.7109375" style="93" customWidth="1"/>
    <col min="13" max="13" width="10.140625" style="93" customWidth="1"/>
    <col min="14" max="14" width="4.85546875" style="93" customWidth="1"/>
    <col min="15" max="15" width="11.42578125" style="93"/>
    <col min="16" max="16" width="10.140625" style="135" bestFit="1" customWidth="1"/>
    <col min="17" max="17" width="19.5703125" style="135" bestFit="1" customWidth="1"/>
    <col min="18" max="18" width="24" style="135" bestFit="1" customWidth="1"/>
    <col min="19" max="19" width="11.140625" style="135" bestFit="1" customWidth="1"/>
    <col min="20" max="20" width="14.28515625" style="135" bestFit="1" customWidth="1"/>
    <col min="21" max="21" width="8.85546875" style="135" bestFit="1" customWidth="1"/>
    <col min="22" max="22" width="6.5703125" style="135" bestFit="1" customWidth="1"/>
    <col min="23" max="23" width="21.85546875" style="135" bestFit="1" customWidth="1"/>
    <col min="24" max="24" width="17.42578125" style="135" bestFit="1" customWidth="1"/>
    <col min="25" max="25" width="30.28515625" style="135" bestFit="1" customWidth="1"/>
    <col min="26" max="16384" width="11.42578125" style="93"/>
  </cols>
  <sheetData>
    <row r="1" spans="2:25" ht="51" customHeight="1" x14ac:dyDescent="0.2"/>
    <row r="2" spans="2:25" ht="13.35" customHeight="1" x14ac:dyDescent="0.2">
      <c r="B2" s="94" t="s">
        <v>64</v>
      </c>
      <c r="C2" s="95"/>
      <c r="D2" s="95"/>
      <c r="E2" s="95"/>
      <c r="F2" s="95"/>
      <c r="G2" s="95"/>
      <c r="I2" s="96" t="s">
        <v>65</v>
      </c>
      <c r="J2" s="95"/>
      <c r="K2" s="95"/>
      <c r="L2" s="95"/>
      <c r="M2" s="95"/>
      <c r="N2" s="95"/>
    </row>
    <row r="3" spans="2:25" ht="0.95" customHeight="1" x14ac:dyDescent="0.2">
      <c r="B3" s="95"/>
      <c r="C3" s="95"/>
      <c r="D3" s="95"/>
      <c r="E3" s="95"/>
      <c r="F3" s="95"/>
      <c r="G3" s="95"/>
    </row>
    <row r="4" spans="2:25" ht="7.9" customHeight="1" x14ac:dyDescent="0.2"/>
    <row r="5" spans="2:25" ht="5.0999999999999996" customHeight="1" x14ac:dyDescent="0.2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2:25" ht="13.35" customHeight="1" x14ac:dyDescent="0.2">
      <c r="B6" s="98" t="s">
        <v>66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2:25" ht="20.65" customHeight="1" x14ac:dyDescent="0.2"/>
    <row r="8" spans="2:25" ht="21.4" customHeight="1" x14ac:dyDescent="0.2">
      <c r="B8" s="99" t="s">
        <v>209</v>
      </c>
      <c r="C8" s="100"/>
      <c r="D8" s="100"/>
      <c r="E8" s="100"/>
      <c r="F8" s="99" t="s">
        <v>210</v>
      </c>
      <c r="G8" s="100"/>
      <c r="H8" s="100"/>
      <c r="I8" s="100"/>
      <c r="J8" s="101" t="s">
        <v>69</v>
      </c>
      <c r="K8" s="101" t="s">
        <v>70</v>
      </c>
      <c r="L8" s="102" t="s">
        <v>71</v>
      </c>
      <c r="M8" s="100"/>
      <c r="N8" s="103" t="s">
        <v>72</v>
      </c>
    </row>
    <row r="9" spans="2:25" ht="3.4" customHeight="1" x14ac:dyDescent="0.2"/>
    <row r="10" spans="2:25" ht="16.350000000000001" customHeight="1" x14ac:dyDescent="0.2">
      <c r="B10" s="104" t="s">
        <v>73</v>
      </c>
      <c r="C10" s="105" t="s">
        <v>74</v>
      </c>
      <c r="D10" s="106"/>
      <c r="E10" s="107" t="s">
        <v>75</v>
      </c>
      <c r="F10" s="107" t="s">
        <v>76</v>
      </c>
      <c r="G10" s="108"/>
      <c r="H10" s="108"/>
      <c r="I10" s="108"/>
      <c r="J10" s="109" t="s">
        <v>77</v>
      </c>
      <c r="K10" s="110" t="s">
        <v>78</v>
      </c>
      <c r="L10" s="106"/>
      <c r="M10" s="110" t="s">
        <v>84</v>
      </c>
      <c r="N10" s="111"/>
      <c r="P10" s="136" t="s">
        <v>85</v>
      </c>
      <c r="Q10" s="137" t="s">
        <v>86</v>
      </c>
      <c r="R10" s="137" t="s">
        <v>87</v>
      </c>
      <c r="S10" s="137" t="s">
        <v>88</v>
      </c>
      <c r="T10" s="137" t="s">
        <v>89</v>
      </c>
      <c r="U10" s="138" t="s">
        <v>1</v>
      </c>
      <c r="V10" s="137" t="s">
        <v>90</v>
      </c>
      <c r="W10" s="139" t="s">
        <v>91</v>
      </c>
      <c r="X10" s="136" t="s">
        <v>92</v>
      </c>
      <c r="Y10" s="136" t="s">
        <v>93</v>
      </c>
    </row>
    <row r="11" spans="2:25" ht="26.45" customHeight="1" x14ac:dyDescent="0.2">
      <c r="B11" s="122" t="s">
        <v>211</v>
      </c>
      <c r="C11" s="184" t="s">
        <v>164</v>
      </c>
      <c r="D11" s="122" t="s">
        <v>212</v>
      </c>
      <c r="E11" s="184" t="s">
        <v>213</v>
      </c>
      <c r="F11" s="185" t="s">
        <v>214</v>
      </c>
      <c r="G11" s="186"/>
      <c r="H11" s="186"/>
      <c r="I11" s="186"/>
      <c r="J11" s="187">
        <v>0</v>
      </c>
      <c r="K11" s="188">
        <v>2200</v>
      </c>
      <c r="L11" s="189"/>
      <c r="M11" s="112"/>
      <c r="N11" s="113"/>
    </row>
    <row r="12" spans="2:25" ht="26.45" customHeight="1" x14ac:dyDescent="0.2">
      <c r="B12" s="122" t="s">
        <v>215</v>
      </c>
      <c r="C12" s="184" t="s">
        <v>164</v>
      </c>
      <c r="D12" s="122" t="s">
        <v>216</v>
      </c>
      <c r="E12" s="184" t="s">
        <v>217</v>
      </c>
      <c r="F12" s="185" t="s">
        <v>218</v>
      </c>
      <c r="G12" s="186"/>
      <c r="H12" s="186"/>
      <c r="I12" s="186"/>
      <c r="J12" s="187">
        <v>0</v>
      </c>
      <c r="K12" s="188">
        <v>884.5</v>
      </c>
      <c r="L12" s="189"/>
      <c r="M12" s="112"/>
      <c r="N12" s="113"/>
    </row>
    <row r="13" spans="2:25" ht="16.350000000000001" customHeight="1" x14ac:dyDescent="0.2">
      <c r="B13" s="114" t="s">
        <v>79</v>
      </c>
      <c r="C13" s="115" t="s">
        <v>79</v>
      </c>
      <c r="D13" s="116"/>
      <c r="E13" s="117" t="s">
        <v>79</v>
      </c>
      <c r="F13" s="118" t="s">
        <v>80</v>
      </c>
      <c r="G13" s="119"/>
      <c r="H13" s="119"/>
      <c r="I13" s="119"/>
      <c r="J13" s="190">
        <v>0</v>
      </c>
      <c r="K13" s="191">
        <v>3084.5</v>
      </c>
      <c r="L13" s="130"/>
      <c r="M13" s="120"/>
      <c r="N13" s="121"/>
    </row>
    <row r="14" spans="2:25" ht="409.5" customHeight="1" x14ac:dyDescent="0.2">
      <c r="J14" s="131"/>
      <c r="K14" s="131"/>
      <c r="L14" s="131"/>
    </row>
    <row r="15" spans="2:25" ht="15" x14ac:dyDescent="0.25">
      <c r="J15" s="132" t="s">
        <v>81</v>
      </c>
      <c r="K15" s="132"/>
      <c r="L15" s="132">
        <v>3084.5</v>
      </c>
      <c r="M15" s="125"/>
    </row>
    <row r="16" spans="2:25" ht="15" x14ac:dyDescent="0.25">
      <c r="J16" s="132"/>
      <c r="K16" s="132"/>
      <c r="L16" s="132"/>
      <c r="M16" s="125"/>
    </row>
    <row r="17" spans="10:13" ht="15" x14ac:dyDescent="0.25">
      <c r="J17" s="133" t="s">
        <v>82</v>
      </c>
      <c r="K17" s="133"/>
      <c r="L17" s="133"/>
      <c r="M17" s="127"/>
    </row>
    <row r="18" spans="10:13" ht="15" x14ac:dyDescent="0.25">
      <c r="J18" s="132"/>
      <c r="K18" s="132"/>
      <c r="L18" s="132"/>
      <c r="M18" s="125"/>
    </row>
    <row r="19" spans="10:13" ht="15.75" thickBot="1" x14ac:dyDescent="0.3">
      <c r="J19" s="134" t="s">
        <v>83</v>
      </c>
      <c r="K19" s="134"/>
      <c r="L19" s="134">
        <f>L15-L17</f>
        <v>3084.5</v>
      </c>
      <c r="M19" s="126"/>
    </row>
    <row r="20" spans="10:13" ht="15" thickTop="1" x14ac:dyDescent="0.2"/>
  </sheetData>
  <mergeCells count="19">
    <mergeCell ref="C13:D13"/>
    <mergeCell ref="F13:I13"/>
    <mergeCell ref="K13:L13"/>
    <mergeCell ref="M13:N13"/>
    <mergeCell ref="F12:I12"/>
    <mergeCell ref="K12:L12"/>
    <mergeCell ref="M12:N12"/>
    <mergeCell ref="C10:D10"/>
    <mergeCell ref="K10:L10"/>
    <mergeCell ref="M10:N10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20"/>
  <sheetViews>
    <sheetView zoomScaleNormal="100" workbookViewId="0">
      <selection activeCell="A1000" sqref="A1000"/>
    </sheetView>
  </sheetViews>
  <sheetFormatPr baseColWidth="10" defaultRowHeight="14.25" x14ac:dyDescent="0.2"/>
  <cols>
    <col min="1" max="1" width="10.5703125" style="93" customWidth="1"/>
    <col min="2" max="2" width="7.42578125" style="93" customWidth="1"/>
    <col min="3" max="3" width="3.85546875" style="93" customWidth="1"/>
    <col min="4" max="4" width="5.85546875" style="93" customWidth="1"/>
    <col min="5" max="6" width="10.5703125" style="93" customWidth="1"/>
    <col min="7" max="7" width="12.7109375" style="93" customWidth="1"/>
    <col min="8" max="8" width="0.85546875" style="93" customWidth="1"/>
    <col min="9" max="9" width="7" style="93" customWidth="1"/>
    <col min="10" max="10" width="14.28515625" style="93" customWidth="1"/>
    <col min="11" max="11" width="4.7109375" style="93" customWidth="1"/>
    <col min="12" max="12" width="14.7109375" style="93" customWidth="1"/>
    <col min="13" max="13" width="10.140625" style="93" customWidth="1"/>
    <col min="14" max="14" width="4.85546875" style="93" customWidth="1"/>
    <col min="15" max="15" width="11.42578125" style="93"/>
    <col min="16" max="16" width="10.140625" style="135" bestFit="1" customWidth="1"/>
    <col min="17" max="17" width="19.5703125" style="135" bestFit="1" customWidth="1"/>
    <col min="18" max="18" width="24" style="135" bestFit="1" customWidth="1"/>
    <col min="19" max="19" width="11.140625" style="135" bestFit="1" customWidth="1"/>
    <col min="20" max="20" width="14.28515625" style="135" bestFit="1" customWidth="1"/>
    <col min="21" max="21" width="8.85546875" style="135" bestFit="1" customWidth="1"/>
    <col min="22" max="22" width="6.5703125" style="135" bestFit="1" customWidth="1"/>
    <col min="23" max="23" width="21.85546875" style="135" bestFit="1" customWidth="1"/>
    <col min="24" max="24" width="17.42578125" style="135" bestFit="1" customWidth="1"/>
    <col min="25" max="25" width="30.28515625" style="135" bestFit="1" customWidth="1"/>
    <col min="26" max="16384" width="11.42578125" style="93"/>
  </cols>
  <sheetData>
    <row r="1" spans="2:25" ht="51" customHeight="1" x14ac:dyDescent="0.2"/>
    <row r="2" spans="2:25" ht="13.35" customHeight="1" x14ac:dyDescent="0.2">
      <c r="B2" s="94" t="s">
        <v>64</v>
      </c>
      <c r="C2" s="95"/>
      <c r="D2" s="95"/>
      <c r="E2" s="95"/>
      <c r="F2" s="95"/>
      <c r="G2" s="95"/>
      <c r="I2" s="96" t="s">
        <v>65</v>
      </c>
      <c r="J2" s="95"/>
      <c r="K2" s="95"/>
      <c r="L2" s="95"/>
      <c r="M2" s="95"/>
      <c r="N2" s="95"/>
    </row>
    <row r="3" spans="2:25" ht="0.95" customHeight="1" x14ac:dyDescent="0.2">
      <c r="B3" s="95"/>
      <c r="C3" s="95"/>
      <c r="D3" s="95"/>
      <c r="E3" s="95"/>
      <c r="F3" s="95"/>
      <c r="G3" s="95"/>
    </row>
    <row r="4" spans="2:25" ht="7.9" customHeight="1" x14ac:dyDescent="0.2"/>
    <row r="5" spans="2:25" ht="5.0999999999999996" customHeight="1" x14ac:dyDescent="0.2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2:25" ht="13.35" customHeight="1" x14ac:dyDescent="0.2">
      <c r="B6" s="98" t="s">
        <v>66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2:25" ht="20.65" customHeight="1" x14ac:dyDescent="0.2"/>
    <row r="8" spans="2:25" ht="21.4" customHeight="1" x14ac:dyDescent="0.2">
      <c r="B8" s="99" t="s">
        <v>200</v>
      </c>
      <c r="C8" s="100"/>
      <c r="D8" s="100"/>
      <c r="E8" s="100"/>
      <c r="F8" s="99" t="s">
        <v>201</v>
      </c>
      <c r="G8" s="100"/>
      <c r="H8" s="100"/>
      <c r="I8" s="100"/>
      <c r="J8" s="101" t="s">
        <v>69</v>
      </c>
      <c r="K8" s="101" t="s">
        <v>70</v>
      </c>
      <c r="L8" s="102" t="s">
        <v>71</v>
      </c>
      <c r="M8" s="100"/>
      <c r="N8" s="103" t="s">
        <v>72</v>
      </c>
    </row>
    <row r="9" spans="2:25" ht="3.4" customHeight="1" x14ac:dyDescent="0.2"/>
    <row r="10" spans="2:25" ht="16.350000000000001" customHeight="1" x14ac:dyDescent="0.2">
      <c r="B10" s="104" t="s">
        <v>73</v>
      </c>
      <c r="C10" s="105" t="s">
        <v>74</v>
      </c>
      <c r="D10" s="106"/>
      <c r="E10" s="107" t="s">
        <v>75</v>
      </c>
      <c r="F10" s="107" t="s">
        <v>76</v>
      </c>
      <c r="G10" s="108"/>
      <c r="H10" s="108"/>
      <c r="I10" s="108"/>
      <c r="J10" s="109" t="s">
        <v>77</v>
      </c>
      <c r="K10" s="110" t="s">
        <v>78</v>
      </c>
      <c r="L10" s="106"/>
      <c r="M10" s="110" t="s">
        <v>84</v>
      </c>
      <c r="N10" s="111"/>
      <c r="P10" s="136" t="s">
        <v>85</v>
      </c>
      <c r="Q10" s="137" t="s">
        <v>86</v>
      </c>
      <c r="R10" s="137" t="s">
        <v>87</v>
      </c>
      <c r="S10" s="137" t="s">
        <v>88</v>
      </c>
      <c r="T10" s="137" t="s">
        <v>89</v>
      </c>
      <c r="U10" s="138" t="s">
        <v>1</v>
      </c>
      <c r="V10" s="137" t="s">
        <v>90</v>
      </c>
      <c r="W10" s="139" t="s">
        <v>91</v>
      </c>
      <c r="X10" s="136" t="s">
        <v>92</v>
      </c>
      <c r="Y10" s="136" t="s">
        <v>93</v>
      </c>
    </row>
    <row r="11" spans="2:25" ht="26.45" customHeight="1" x14ac:dyDescent="0.2">
      <c r="B11" s="122" t="s">
        <v>202</v>
      </c>
      <c r="C11" s="184" t="s">
        <v>164</v>
      </c>
      <c r="D11" s="122" t="s">
        <v>203</v>
      </c>
      <c r="E11" s="184" t="s">
        <v>204</v>
      </c>
      <c r="F11" s="185" t="s">
        <v>205</v>
      </c>
      <c r="G11" s="186"/>
      <c r="H11" s="186"/>
      <c r="I11" s="186"/>
      <c r="J11" s="187">
        <v>0</v>
      </c>
      <c r="K11" s="188">
        <v>11729.95</v>
      </c>
      <c r="L11" s="189"/>
      <c r="M11" s="112"/>
      <c r="N11" s="113"/>
    </row>
    <row r="12" spans="2:25" ht="26.45" customHeight="1" x14ac:dyDescent="0.2">
      <c r="B12" s="122" t="s">
        <v>202</v>
      </c>
      <c r="C12" s="184" t="s">
        <v>164</v>
      </c>
      <c r="D12" s="122" t="s">
        <v>206</v>
      </c>
      <c r="E12" s="184" t="s">
        <v>207</v>
      </c>
      <c r="F12" s="185" t="s">
        <v>208</v>
      </c>
      <c r="G12" s="186"/>
      <c r="H12" s="186"/>
      <c r="I12" s="186"/>
      <c r="J12" s="187">
        <v>0</v>
      </c>
      <c r="K12" s="188">
        <v>4472.3500000000004</v>
      </c>
      <c r="L12" s="189"/>
      <c r="M12" s="112"/>
      <c r="N12" s="113"/>
    </row>
    <row r="13" spans="2:25" ht="16.350000000000001" customHeight="1" x14ac:dyDescent="0.2">
      <c r="B13" s="114" t="s">
        <v>79</v>
      </c>
      <c r="C13" s="115" t="s">
        <v>79</v>
      </c>
      <c r="D13" s="116"/>
      <c r="E13" s="117" t="s">
        <v>79</v>
      </c>
      <c r="F13" s="118" t="s">
        <v>80</v>
      </c>
      <c r="G13" s="119"/>
      <c r="H13" s="119"/>
      <c r="I13" s="119"/>
      <c r="J13" s="190">
        <v>0</v>
      </c>
      <c r="K13" s="191">
        <v>16202.300000000001</v>
      </c>
      <c r="L13" s="130"/>
      <c r="M13" s="120"/>
      <c r="N13" s="121"/>
    </row>
    <row r="14" spans="2:25" ht="409.5" customHeight="1" x14ac:dyDescent="0.2">
      <c r="J14" s="131"/>
      <c r="K14" s="131"/>
      <c r="L14" s="131"/>
    </row>
    <row r="15" spans="2:25" ht="15" x14ac:dyDescent="0.25">
      <c r="J15" s="132" t="s">
        <v>81</v>
      </c>
      <c r="K15" s="132"/>
      <c r="L15" s="132">
        <v>16202.300000000001</v>
      </c>
      <c r="M15" s="125"/>
    </row>
    <row r="16" spans="2:25" ht="15" x14ac:dyDescent="0.25">
      <c r="J16" s="132"/>
      <c r="K16" s="132"/>
      <c r="L16" s="132"/>
      <c r="M16" s="125"/>
    </row>
    <row r="17" spans="10:13" ht="15" x14ac:dyDescent="0.25">
      <c r="J17" s="133" t="s">
        <v>82</v>
      </c>
      <c r="K17" s="133"/>
      <c r="L17" s="133"/>
      <c r="M17" s="127"/>
    </row>
    <row r="18" spans="10:13" ht="15" x14ac:dyDescent="0.25">
      <c r="J18" s="132"/>
      <c r="K18" s="132"/>
      <c r="L18" s="132"/>
      <c r="M18" s="125"/>
    </row>
    <row r="19" spans="10:13" ht="15.75" thickBot="1" x14ac:dyDescent="0.3">
      <c r="J19" s="134" t="s">
        <v>83</v>
      </c>
      <c r="K19" s="134"/>
      <c r="L19" s="134">
        <f>L15-L17</f>
        <v>16202.300000000001</v>
      </c>
      <c r="M19" s="126"/>
    </row>
    <row r="20" spans="10:13" ht="15" thickTop="1" x14ac:dyDescent="0.2"/>
  </sheetData>
  <mergeCells count="19">
    <mergeCell ref="F12:I12"/>
    <mergeCell ref="K12:L12"/>
    <mergeCell ref="M12:N12"/>
    <mergeCell ref="C13:D13"/>
    <mergeCell ref="F13:I13"/>
    <mergeCell ref="K13:L13"/>
    <mergeCell ref="M13:N13"/>
    <mergeCell ref="C10:D10"/>
    <mergeCell ref="K10:L10"/>
    <mergeCell ref="M10:N10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32"/>
  <sheetViews>
    <sheetView topLeftCell="A5" zoomScaleNormal="100" workbookViewId="0">
      <selection activeCell="A1000" sqref="A1000"/>
    </sheetView>
  </sheetViews>
  <sheetFormatPr baseColWidth="10" defaultRowHeight="14.25" x14ac:dyDescent="0.2"/>
  <cols>
    <col min="1" max="1" width="10.5703125" style="93" customWidth="1"/>
    <col min="2" max="2" width="7.42578125" style="93" customWidth="1"/>
    <col min="3" max="3" width="3.85546875" style="93" customWidth="1"/>
    <col min="4" max="4" width="5.85546875" style="93" customWidth="1"/>
    <col min="5" max="6" width="10.5703125" style="93" customWidth="1"/>
    <col min="7" max="7" width="12.7109375" style="93" customWidth="1"/>
    <col min="8" max="8" width="0.85546875" style="93" customWidth="1"/>
    <col min="9" max="9" width="7" style="93" customWidth="1"/>
    <col min="10" max="10" width="14.28515625" style="93" customWidth="1"/>
    <col min="11" max="11" width="4.7109375" style="93" customWidth="1"/>
    <col min="12" max="12" width="14.7109375" style="93" customWidth="1"/>
    <col min="13" max="13" width="10.140625" style="93" customWidth="1"/>
    <col min="14" max="14" width="4.85546875" style="93" customWidth="1"/>
    <col min="15" max="15" width="11.42578125" style="93"/>
    <col min="16" max="16" width="10.140625" style="135" bestFit="1" customWidth="1"/>
    <col min="17" max="17" width="19.5703125" style="135" bestFit="1" customWidth="1"/>
    <col min="18" max="18" width="24" style="135" bestFit="1" customWidth="1"/>
    <col min="19" max="19" width="11.140625" style="135" bestFit="1" customWidth="1"/>
    <col min="20" max="20" width="14.28515625" style="135" bestFit="1" customWidth="1"/>
    <col min="21" max="21" width="8.85546875" style="135" bestFit="1" customWidth="1"/>
    <col min="22" max="22" width="6.5703125" style="135" bestFit="1" customWidth="1"/>
    <col min="23" max="23" width="21.85546875" style="135" bestFit="1" customWidth="1"/>
    <col min="24" max="24" width="17.42578125" style="135" bestFit="1" customWidth="1"/>
    <col min="25" max="25" width="30.28515625" style="135" bestFit="1" customWidth="1"/>
    <col min="26" max="16384" width="11.42578125" style="93"/>
  </cols>
  <sheetData>
    <row r="1" spans="2:25" ht="51" customHeight="1" x14ac:dyDescent="0.2"/>
    <row r="2" spans="2:25" ht="13.35" customHeight="1" x14ac:dyDescent="0.2">
      <c r="B2" s="94" t="s">
        <v>64</v>
      </c>
      <c r="C2" s="95"/>
      <c r="D2" s="95"/>
      <c r="E2" s="95"/>
      <c r="F2" s="95"/>
      <c r="G2" s="95"/>
      <c r="I2" s="96" t="s">
        <v>65</v>
      </c>
      <c r="J2" s="95"/>
      <c r="K2" s="95"/>
      <c r="L2" s="95"/>
      <c r="M2" s="95"/>
      <c r="N2" s="95"/>
    </row>
    <row r="3" spans="2:25" ht="0.95" customHeight="1" x14ac:dyDescent="0.2">
      <c r="B3" s="95"/>
      <c r="C3" s="95"/>
      <c r="D3" s="95"/>
      <c r="E3" s="95"/>
      <c r="F3" s="95"/>
      <c r="G3" s="95"/>
    </row>
    <row r="4" spans="2:25" ht="7.9" customHeight="1" x14ac:dyDescent="0.2"/>
    <row r="5" spans="2:25" ht="5.0999999999999996" customHeight="1" x14ac:dyDescent="0.2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2:25" ht="13.35" customHeight="1" x14ac:dyDescent="0.2">
      <c r="B6" s="98" t="s">
        <v>66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2:25" ht="20.65" customHeight="1" x14ac:dyDescent="0.2"/>
    <row r="8" spans="2:25" ht="21.4" customHeight="1" x14ac:dyDescent="0.2">
      <c r="B8" s="99" t="s">
        <v>161</v>
      </c>
      <c r="C8" s="100"/>
      <c r="D8" s="100"/>
      <c r="E8" s="100"/>
      <c r="F8" s="99" t="s">
        <v>162</v>
      </c>
      <c r="G8" s="100"/>
      <c r="H8" s="100"/>
      <c r="I8" s="100"/>
      <c r="J8" s="101" t="s">
        <v>69</v>
      </c>
      <c r="K8" s="101" t="s">
        <v>70</v>
      </c>
      <c r="L8" s="102" t="s">
        <v>71</v>
      </c>
      <c r="M8" s="100"/>
      <c r="N8" s="103" t="s">
        <v>72</v>
      </c>
    </row>
    <row r="9" spans="2:25" ht="3.4" customHeight="1" x14ac:dyDescent="0.2"/>
    <row r="10" spans="2:25" ht="16.350000000000001" customHeight="1" x14ac:dyDescent="0.2">
      <c r="B10" s="104" t="s">
        <v>73</v>
      </c>
      <c r="C10" s="105" t="s">
        <v>74</v>
      </c>
      <c r="D10" s="106"/>
      <c r="E10" s="107" t="s">
        <v>75</v>
      </c>
      <c r="F10" s="107" t="s">
        <v>76</v>
      </c>
      <c r="G10" s="108"/>
      <c r="H10" s="108"/>
      <c r="I10" s="108"/>
      <c r="J10" s="109" t="s">
        <v>77</v>
      </c>
      <c r="K10" s="110" t="s">
        <v>78</v>
      </c>
      <c r="L10" s="106"/>
      <c r="M10" s="110" t="s">
        <v>84</v>
      </c>
      <c r="N10" s="111"/>
      <c r="P10" s="136" t="s">
        <v>85</v>
      </c>
      <c r="Q10" s="137" t="s">
        <v>86</v>
      </c>
      <c r="R10" s="137" t="s">
        <v>87</v>
      </c>
      <c r="S10" s="137" t="s">
        <v>88</v>
      </c>
      <c r="T10" s="137" t="s">
        <v>89</v>
      </c>
      <c r="U10" s="138" t="s">
        <v>1</v>
      </c>
      <c r="V10" s="137" t="s">
        <v>90</v>
      </c>
      <c r="W10" s="139" t="s">
        <v>91</v>
      </c>
      <c r="X10" s="136" t="s">
        <v>92</v>
      </c>
      <c r="Y10" s="136" t="s">
        <v>93</v>
      </c>
    </row>
    <row r="11" spans="2:25" ht="26.45" customHeight="1" x14ac:dyDescent="0.2">
      <c r="B11" s="122" t="s">
        <v>165</v>
      </c>
      <c r="C11" s="184" t="s">
        <v>164</v>
      </c>
      <c r="D11" s="122" t="s">
        <v>166</v>
      </c>
      <c r="E11" s="184" t="s">
        <v>167</v>
      </c>
      <c r="F11" s="185" t="s">
        <v>168</v>
      </c>
      <c r="G11" s="186"/>
      <c r="H11" s="186"/>
      <c r="I11" s="186"/>
      <c r="J11" s="187">
        <v>0</v>
      </c>
      <c r="K11" s="188">
        <v>3350</v>
      </c>
      <c r="L11" s="189"/>
      <c r="M11" s="112"/>
      <c r="N11" s="113"/>
      <c r="P11" s="140">
        <v>41283</v>
      </c>
      <c r="Q11" s="164" t="s">
        <v>58</v>
      </c>
      <c r="R11" s="141" t="s">
        <v>102</v>
      </c>
      <c r="S11" s="162">
        <v>10700</v>
      </c>
      <c r="T11" s="140" t="s">
        <v>24</v>
      </c>
      <c r="U11" s="160">
        <v>535</v>
      </c>
      <c r="V11" s="141">
        <v>2046</v>
      </c>
      <c r="W11" s="163" t="s">
        <v>97</v>
      </c>
      <c r="X11" s="140">
        <v>41324</v>
      </c>
      <c r="Y11" s="165">
        <v>41339</v>
      </c>
    </row>
    <row r="12" spans="2:25" ht="26.45" customHeight="1" x14ac:dyDescent="0.2">
      <c r="B12" s="122" t="s">
        <v>165</v>
      </c>
      <c r="C12" s="184" t="s">
        <v>164</v>
      </c>
      <c r="D12" s="122" t="s">
        <v>169</v>
      </c>
      <c r="E12" s="184" t="s">
        <v>170</v>
      </c>
      <c r="F12" s="185" t="s">
        <v>171</v>
      </c>
      <c r="G12" s="186"/>
      <c r="H12" s="186"/>
      <c r="I12" s="186"/>
      <c r="J12" s="187">
        <v>0</v>
      </c>
      <c r="K12" s="188">
        <v>3350</v>
      </c>
      <c r="L12" s="189"/>
      <c r="M12" s="112"/>
      <c r="N12" s="113"/>
      <c r="P12" s="144">
        <v>41347</v>
      </c>
      <c r="Q12" s="166" t="s">
        <v>58</v>
      </c>
      <c r="R12" s="144" t="s">
        <v>104</v>
      </c>
      <c r="S12" s="167">
        <v>940000</v>
      </c>
      <c r="T12" s="144" t="s">
        <v>24</v>
      </c>
      <c r="U12" s="168">
        <v>20000</v>
      </c>
      <c r="V12" s="145">
        <v>2051</v>
      </c>
      <c r="W12" s="169" t="s">
        <v>105</v>
      </c>
      <c r="X12" s="144">
        <v>41358</v>
      </c>
      <c r="Y12" s="170"/>
    </row>
    <row r="13" spans="2:25" ht="26.45" customHeight="1" x14ac:dyDescent="0.2">
      <c r="B13" s="122" t="s">
        <v>165</v>
      </c>
      <c r="C13" s="184" t="s">
        <v>164</v>
      </c>
      <c r="D13" s="122" t="s">
        <v>172</v>
      </c>
      <c r="E13" s="184" t="s">
        <v>173</v>
      </c>
      <c r="F13" s="185" t="s">
        <v>174</v>
      </c>
      <c r="G13" s="186"/>
      <c r="H13" s="186"/>
      <c r="I13" s="186"/>
      <c r="J13" s="187">
        <v>0</v>
      </c>
      <c r="K13" s="188">
        <v>3350</v>
      </c>
      <c r="L13" s="189"/>
      <c r="M13" s="112"/>
      <c r="N13" s="113"/>
      <c r="P13" s="140">
        <v>41326</v>
      </c>
      <c r="Q13" s="141" t="s">
        <v>58</v>
      </c>
      <c r="R13" s="140" t="s">
        <v>103</v>
      </c>
      <c r="S13" s="162">
        <v>177000</v>
      </c>
      <c r="T13" s="140" t="s">
        <v>24</v>
      </c>
      <c r="U13" s="160">
        <v>8850</v>
      </c>
      <c r="V13" s="141">
        <v>2054</v>
      </c>
      <c r="W13" s="163" t="s">
        <v>97</v>
      </c>
      <c r="X13" s="140">
        <v>41359</v>
      </c>
      <c r="Y13" s="165" t="s">
        <v>107</v>
      </c>
    </row>
    <row r="14" spans="2:25" ht="26.45" customHeight="1" x14ac:dyDescent="0.2">
      <c r="B14" s="122" t="s">
        <v>165</v>
      </c>
      <c r="C14" s="184" t="s">
        <v>164</v>
      </c>
      <c r="D14" s="122" t="s">
        <v>175</v>
      </c>
      <c r="E14" s="184" t="s">
        <v>176</v>
      </c>
      <c r="F14" s="185" t="s">
        <v>177</v>
      </c>
      <c r="G14" s="186"/>
      <c r="H14" s="186"/>
      <c r="I14" s="186"/>
      <c r="J14" s="187">
        <v>0</v>
      </c>
      <c r="K14" s="188">
        <v>3350</v>
      </c>
      <c r="L14" s="189"/>
      <c r="M14" s="112"/>
      <c r="N14" s="113"/>
      <c r="P14" s="171">
        <v>41351</v>
      </c>
      <c r="Q14" s="172" t="s">
        <v>58</v>
      </c>
      <c r="R14" s="171" t="s">
        <v>108</v>
      </c>
      <c r="S14" s="173"/>
      <c r="T14" s="171" t="s">
        <v>24</v>
      </c>
      <c r="U14" s="174">
        <v>340</v>
      </c>
      <c r="V14" s="175">
        <v>2056</v>
      </c>
      <c r="W14" s="176" t="s">
        <v>97</v>
      </c>
      <c r="X14" s="171">
        <v>41379</v>
      </c>
      <c r="Y14" s="177"/>
    </row>
    <row r="15" spans="2:25" ht="26.45" customHeight="1" x14ac:dyDescent="0.2">
      <c r="B15" s="122" t="s">
        <v>180</v>
      </c>
      <c r="C15" s="184" t="s">
        <v>164</v>
      </c>
      <c r="D15" s="122" t="s">
        <v>181</v>
      </c>
      <c r="E15" s="184" t="s">
        <v>182</v>
      </c>
      <c r="F15" s="185" t="s">
        <v>183</v>
      </c>
      <c r="G15" s="186"/>
      <c r="H15" s="186"/>
      <c r="I15" s="186"/>
      <c r="J15" s="187">
        <v>0</v>
      </c>
      <c r="K15" s="188">
        <v>487</v>
      </c>
      <c r="L15" s="189"/>
      <c r="M15" s="112"/>
      <c r="N15" s="113"/>
      <c r="P15" s="140">
        <v>41396</v>
      </c>
      <c r="Q15" s="164" t="s">
        <v>58</v>
      </c>
      <c r="R15" s="141" t="s">
        <v>112</v>
      </c>
      <c r="S15" s="162">
        <v>20495.8</v>
      </c>
      <c r="T15" s="141" t="s">
        <v>24</v>
      </c>
      <c r="U15" s="160">
        <v>1025</v>
      </c>
      <c r="V15" s="141">
        <v>2069</v>
      </c>
      <c r="W15" s="163" t="s">
        <v>94</v>
      </c>
      <c r="X15" s="140">
        <v>41435</v>
      </c>
      <c r="Y15" s="165" t="s">
        <v>113</v>
      </c>
    </row>
    <row r="16" spans="2:25" ht="26.45" customHeight="1" x14ac:dyDescent="0.2">
      <c r="B16" s="122" t="s">
        <v>184</v>
      </c>
      <c r="C16" s="184" t="s">
        <v>164</v>
      </c>
      <c r="D16" s="122" t="s">
        <v>185</v>
      </c>
      <c r="E16" s="184" t="s">
        <v>186</v>
      </c>
      <c r="F16" s="185" t="s">
        <v>187</v>
      </c>
      <c r="G16" s="186"/>
      <c r="H16" s="186"/>
      <c r="I16" s="186"/>
      <c r="J16" s="187">
        <v>0</v>
      </c>
      <c r="K16" s="188">
        <v>32670</v>
      </c>
      <c r="L16" s="189"/>
      <c r="M16" s="112"/>
      <c r="N16" s="113"/>
      <c r="P16" s="140">
        <v>41506</v>
      </c>
      <c r="Q16" s="164" t="s">
        <v>58</v>
      </c>
      <c r="R16" s="141" t="s">
        <v>111</v>
      </c>
      <c r="S16" s="162">
        <v>16000</v>
      </c>
      <c r="T16" s="141" t="s">
        <v>24</v>
      </c>
      <c r="U16" s="160">
        <v>800</v>
      </c>
      <c r="V16" s="141">
        <v>2079</v>
      </c>
      <c r="W16" s="163" t="s">
        <v>94</v>
      </c>
      <c r="X16" s="140">
        <v>41550</v>
      </c>
      <c r="Y16" s="165" t="s">
        <v>120</v>
      </c>
    </row>
    <row r="17" spans="2:25" ht="26.45" customHeight="1" x14ac:dyDescent="0.2">
      <c r="B17" s="122" t="s">
        <v>188</v>
      </c>
      <c r="C17" s="184" t="s">
        <v>164</v>
      </c>
      <c r="D17" s="122" t="s">
        <v>189</v>
      </c>
      <c r="E17" s="184" t="s">
        <v>190</v>
      </c>
      <c r="F17" s="185" t="s">
        <v>187</v>
      </c>
      <c r="G17" s="186"/>
      <c r="H17" s="186"/>
      <c r="I17" s="186"/>
      <c r="J17" s="187">
        <v>0</v>
      </c>
      <c r="K17" s="188">
        <v>668.95</v>
      </c>
      <c r="L17" s="189"/>
      <c r="M17" s="112"/>
      <c r="N17" s="113"/>
      <c r="P17" s="140">
        <v>41526</v>
      </c>
      <c r="Q17" s="164" t="s">
        <v>58</v>
      </c>
      <c r="R17" s="141" t="s">
        <v>109</v>
      </c>
      <c r="S17" s="162">
        <v>8650</v>
      </c>
      <c r="T17" s="141" t="s">
        <v>24</v>
      </c>
      <c r="U17" s="160">
        <v>435</v>
      </c>
      <c r="V17" s="141">
        <v>2080</v>
      </c>
      <c r="W17" s="163" t="s">
        <v>94</v>
      </c>
      <c r="X17" s="140">
        <v>41550</v>
      </c>
      <c r="Y17" s="165">
        <v>41555</v>
      </c>
    </row>
    <row r="18" spans="2:25" ht="26.45" customHeight="1" x14ac:dyDescent="0.2">
      <c r="B18" s="122" t="s">
        <v>192</v>
      </c>
      <c r="C18" s="184" t="s">
        <v>164</v>
      </c>
      <c r="D18" s="122" t="s">
        <v>194</v>
      </c>
      <c r="E18" s="184" t="s">
        <v>195</v>
      </c>
      <c r="F18" s="185" t="s">
        <v>196</v>
      </c>
      <c r="G18" s="186"/>
      <c r="H18" s="186"/>
      <c r="I18" s="186"/>
      <c r="J18" s="187">
        <v>0</v>
      </c>
      <c r="K18" s="188">
        <v>48000</v>
      </c>
      <c r="L18" s="189"/>
      <c r="M18" s="112"/>
      <c r="N18" s="113"/>
      <c r="P18" s="140">
        <v>41450</v>
      </c>
      <c r="Q18" s="164" t="s">
        <v>58</v>
      </c>
      <c r="R18" s="141" t="s">
        <v>127</v>
      </c>
      <c r="S18" s="162">
        <v>13895</v>
      </c>
      <c r="T18" s="141" t="s">
        <v>24</v>
      </c>
      <c r="U18" s="160">
        <v>695</v>
      </c>
      <c r="V18" s="141">
        <v>2098</v>
      </c>
      <c r="W18" s="163" t="s">
        <v>94</v>
      </c>
      <c r="X18" s="140">
        <v>41646</v>
      </c>
      <c r="Y18" s="165" t="s">
        <v>128</v>
      </c>
    </row>
    <row r="19" spans="2:25" ht="16.350000000000001" customHeight="1" x14ac:dyDescent="0.2">
      <c r="B19" s="114" t="s">
        <v>79</v>
      </c>
      <c r="C19" s="115" t="s">
        <v>79</v>
      </c>
      <c r="D19" s="116"/>
      <c r="E19" s="117" t="s">
        <v>79</v>
      </c>
      <c r="F19" s="118" t="s">
        <v>80</v>
      </c>
      <c r="G19" s="119"/>
      <c r="H19" s="119"/>
      <c r="I19" s="119"/>
      <c r="J19" s="190">
        <v>0</v>
      </c>
      <c r="K19" s="191">
        <v>95225.95</v>
      </c>
      <c r="L19" s="130"/>
      <c r="M19" s="120"/>
      <c r="N19" s="121"/>
      <c r="P19" s="140">
        <v>41547</v>
      </c>
      <c r="Q19" s="141" t="s">
        <v>58</v>
      </c>
      <c r="R19" s="141" t="s">
        <v>129</v>
      </c>
      <c r="S19" s="162">
        <v>18000</v>
      </c>
      <c r="T19" s="141" t="s">
        <v>24</v>
      </c>
      <c r="U19" s="160">
        <v>900</v>
      </c>
      <c r="V19" s="141">
        <v>2099</v>
      </c>
      <c r="W19" s="163" t="s">
        <v>94</v>
      </c>
      <c r="X19" s="140">
        <v>41646</v>
      </c>
      <c r="Y19" s="165" t="s">
        <v>128</v>
      </c>
    </row>
    <row r="20" spans="2:25" ht="337.7" customHeight="1" x14ac:dyDescent="0.2">
      <c r="J20" s="131"/>
      <c r="K20" s="131"/>
      <c r="L20" s="131"/>
      <c r="P20" s="140">
        <v>41690</v>
      </c>
      <c r="Q20" s="164" t="s">
        <v>58</v>
      </c>
      <c r="R20" s="141" t="s">
        <v>117</v>
      </c>
      <c r="S20" s="162">
        <v>3350</v>
      </c>
      <c r="T20" s="141" t="s">
        <v>24</v>
      </c>
      <c r="U20" s="160">
        <v>170</v>
      </c>
      <c r="V20" s="141">
        <v>2109</v>
      </c>
      <c r="W20" s="163" t="s">
        <v>97</v>
      </c>
      <c r="X20" s="140">
        <v>41718</v>
      </c>
      <c r="Y20" s="165" t="s">
        <v>133</v>
      </c>
    </row>
    <row r="21" spans="2:25" ht="15" x14ac:dyDescent="0.25">
      <c r="J21" s="132" t="s">
        <v>81</v>
      </c>
      <c r="K21" s="132"/>
      <c r="L21" s="132">
        <v>95225.95</v>
      </c>
      <c r="M21" s="125"/>
      <c r="P21" s="140">
        <v>41690</v>
      </c>
      <c r="Q21" s="164" t="s">
        <v>58</v>
      </c>
      <c r="R21" s="141" t="s">
        <v>116</v>
      </c>
      <c r="S21" s="162">
        <v>3350</v>
      </c>
      <c r="T21" s="141" t="s">
        <v>24</v>
      </c>
      <c r="U21" s="160">
        <v>170</v>
      </c>
      <c r="V21" s="141">
        <v>2110</v>
      </c>
      <c r="W21" s="163" t="s">
        <v>97</v>
      </c>
      <c r="X21" s="140">
        <v>41718</v>
      </c>
      <c r="Y21" s="165" t="s">
        <v>133</v>
      </c>
    </row>
    <row r="22" spans="2:25" ht="15" x14ac:dyDescent="0.25">
      <c r="J22" s="132"/>
      <c r="K22" s="132"/>
      <c r="L22" s="132"/>
      <c r="M22" s="125"/>
      <c r="P22" s="152">
        <v>41690</v>
      </c>
      <c r="Q22" s="178" t="s">
        <v>58</v>
      </c>
      <c r="R22" s="151" t="s">
        <v>115</v>
      </c>
      <c r="S22" s="179">
        <v>3350</v>
      </c>
      <c r="T22" s="151" t="s">
        <v>24</v>
      </c>
      <c r="U22" s="157">
        <v>170</v>
      </c>
      <c r="V22" s="151">
        <v>2111</v>
      </c>
      <c r="W22" s="180" t="s">
        <v>97</v>
      </c>
      <c r="X22" s="152">
        <v>41718</v>
      </c>
      <c r="Y22" s="181" t="s">
        <v>133</v>
      </c>
    </row>
    <row r="23" spans="2:25" ht="15" x14ac:dyDescent="0.25">
      <c r="J23" s="133" t="s">
        <v>82</v>
      </c>
      <c r="K23" s="133"/>
      <c r="L23" s="133"/>
      <c r="M23" s="127"/>
      <c r="P23" s="140">
        <v>41690</v>
      </c>
      <c r="Q23" s="141" t="s">
        <v>58</v>
      </c>
      <c r="R23" s="141" t="s">
        <v>114</v>
      </c>
      <c r="S23" s="142">
        <v>3350</v>
      </c>
      <c r="T23" s="141" t="s">
        <v>24</v>
      </c>
      <c r="U23" s="142">
        <v>170</v>
      </c>
      <c r="V23" s="141">
        <v>2112</v>
      </c>
      <c r="W23" s="143" t="s">
        <v>97</v>
      </c>
      <c r="X23" s="140">
        <v>41718</v>
      </c>
      <c r="Y23" s="140" t="s">
        <v>133</v>
      </c>
    </row>
    <row r="24" spans="2:25" ht="15" x14ac:dyDescent="0.25">
      <c r="J24" s="132"/>
      <c r="K24" s="132"/>
      <c r="L24" s="132"/>
      <c r="M24" s="125"/>
      <c r="P24" s="140">
        <v>41820</v>
      </c>
      <c r="Q24" s="164" t="s">
        <v>58</v>
      </c>
      <c r="R24" s="141" t="s">
        <v>136</v>
      </c>
      <c r="S24" s="162">
        <v>3350</v>
      </c>
      <c r="T24" s="141" t="s">
        <v>24</v>
      </c>
      <c r="U24" s="160">
        <v>170</v>
      </c>
      <c r="V24" s="141">
        <v>2135</v>
      </c>
      <c r="W24" s="163" t="s">
        <v>97</v>
      </c>
      <c r="X24" s="140">
        <v>41919</v>
      </c>
      <c r="Y24" s="165" t="s">
        <v>144</v>
      </c>
    </row>
    <row r="25" spans="2:25" ht="15.75" thickBot="1" x14ac:dyDescent="0.3">
      <c r="J25" s="134" t="s">
        <v>83</v>
      </c>
      <c r="K25" s="134"/>
      <c r="L25" s="134">
        <f>L21-L23</f>
        <v>95225.95</v>
      </c>
      <c r="M25" s="126"/>
      <c r="P25" s="140">
        <v>41820</v>
      </c>
      <c r="Q25" s="164" t="s">
        <v>58</v>
      </c>
      <c r="R25" s="141" t="s">
        <v>126</v>
      </c>
      <c r="S25" s="162">
        <v>3350</v>
      </c>
      <c r="T25" s="141" t="s">
        <v>24</v>
      </c>
      <c r="U25" s="160">
        <v>170</v>
      </c>
      <c r="V25" s="141">
        <v>2136</v>
      </c>
      <c r="W25" s="163" t="s">
        <v>97</v>
      </c>
      <c r="X25" s="140">
        <v>41919</v>
      </c>
      <c r="Y25" s="165" t="s">
        <v>144</v>
      </c>
    </row>
    <row r="26" spans="2:25" ht="15" thickTop="1" x14ac:dyDescent="0.2">
      <c r="P26" s="140">
        <v>41820</v>
      </c>
      <c r="Q26" s="164" t="s">
        <v>58</v>
      </c>
      <c r="R26" s="141" t="s">
        <v>132</v>
      </c>
      <c r="S26" s="162">
        <v>3350</v>
      </c>
      <c r="T26" s="141" t="s">
        <v>24</v>
      </c>
      <c r="U26" s="160">
        <v>170</v>
      </c>
      <c r="V26" s="141">
        <v>2137</v>
      </c>
      <c r="W26" s="163" t="s">
        <v>97</v>
      </c>
      <c r="X26" s="140">
        <v>41919</v>
      </c>
      <c r="Y26" s="165" t="s">
        <v>144</v>
      </c>
    </row>
    <row r="27" spans="2:25" x14ac:dyDescent="0.2">
      <c r="P27" s="140">
        <v>41948</v>
      </c>
      <c r="Q27" s="141" t="s">
        <v>58</v>
      </c>
      <c r="R27" s="141" t="s">
        <v>131</v>
      </c>
      <c r="S27" s="142">
        <v>19940</v>
      </c>
      <c r="T27" s="141" t="s">
        <v>24</v>
      </c>
      <c r="U27" s="142">
        <v>1050</v>
      </c>
      <c r="V27" s="141">
        <v>2141</v>
      </c>
      <c r="W27" s="143" t="s">
        <v>94</v>
      </c>
      <c r="X27" s="140">
        <v>41976</v>
      </c>
      <c r="Y27" s="140" t="s">
        <v>147</v>
      </c>
    </row>
    <row r="28" spans="2:25" x14ac:dyDescent="0.2">
      <c r="P28" s="140">
        <v>41934</v>
      </c>
      <c r="Q28" s="141" t="s">
        <v>58</v>
      </c>
      <c r="R28" s="141" t="s">
        <v>131</v>
      </c>
      <c r="S28" s="142">
        <v>35</v>
      </c>
      <c r="T28" s="141" t="s">
        <v>24</v>
      </c>
      <c r="U28" s="142">
        <v>668.95</v>
      </c>
      <c r="V28" s="141">
        <v>2142</v>
      </c>
      <c r="W28" s="143" t="s">
        <v>94</v>
      </c>
      <c r="X28" s="140">
        <v>41982</v>
      </c>
      <c r="Y28" s="140" t="s">
        <v>148</v>
      </c>
    </row>
    <row r="29" spans="2:25" x14ac:dyDescent="0.2">
      <c r="P29" s="152">
        <v>41934</v>
      </c>
      <c r="Q29" s="178" t="s">
        <v>58</v>
      </c>
      <c r="R29" s="151" t="s">
        <v>149</v>
      </c>
      <c r="S29" s="179">
        <v>35</v>
      </c>
      <c r="T29" s="151" t="s">
        <v>24</v>
      </c>
      <c r="U29" s="157">
        <v>700</v>
      </c>
      <c r="V29" s="151">
        <v>2143</v>
      </c>
      <c r="W29" s="180" t="s">
        <v>94</v>
      </c>
      <c r="X29" s="152">
        <v>41982</v>
      </c>
      <c r="Y29" s="181" t="s">
        <v>148</v>
      </c>
    </row>
    <row r="30" spans="2:25" x14ac:dyDescent="0.2">
      <c r="P30" s="140">
        <v>41956</v>
      </c>
      <c r="Q30" s="141" t="s">
        <v>58</v>
      </c>
      <c r="R30" s="141" t="s">
        <v>131</v>
      </c>
      <c r="S30" s="142">
        <v>325</v>
      </c>
      <c r="T30" s="141" t="s">
        <v>24</v>
      </c>
      <c r="U30" s="142">
        <v>6500</v>
      </c>
      <c r="V30" s="141">
        <v>2144</v>
      </c>
      <c r="W30" s="143" t="s">
        <v>94</v>
      </c>
      <c r="X30" s="140">
        <v>41982</v>
      </c>
      <c r="Y30" s="140" t="s">
        <v>148</v>
      </c>
    </row>
    <row r="31" spans="2:25" x14ac:dyDescent="0.2">
      <c r="P31" s="140">
        <v>42018</v>
      </c>
      <c r="Q31" s="164" t="s">
        <v>58</v>
      </c>
      <c r="R31" s="141" t="s">
        <v>150</v>
      </c>
      <c r="S31" s="162">
        <v>100</v>
      </c>
      <c r="T31" s="141" t="s">
        <v>24</v>
      </c>
      <c r="U31" s="160">
        <v>1980</v>
      </c>
      <c r="V31" s="141">
        <v>2145</v>
      </c>
      <c r="W31" s="163" t="s">
        <v>151</v>
      </c>
      <c r="X31" s="140">
        <v>42018</v>
      </c>
      <c r="Y31" s="165" t="s">
        <v>152</v>
      </c>
    </row>
    <row r="32" spans="2:25" x14ac:dyDescent="0.2">
      <c r="P32" s="140">
        <v>42018</v>
      </c>
      <c r="Q32" s="164" t="s">
        <v>58</v>
      </c>
      <c r="R32" s="141" t="s">
        <v>132</v>
      </c>
      <c r="S32" s="162">
        <v>550</v>
      </c>
      <c r="T32" s="141" t="s">
        <v>24</v>
      </c>
      <c r="U32" s="160">
        <v>11000</v>
      </c>
      <c r="V32" s="141">
        <v>2146</v>
      </c>
      <c r="W32" s="163" t="s">
        <v>97</v>
      </c>
      <c r="X32" s="140">
        <v>42018</v>
      </c>
      <c r="Y32" s="165" t="s">
        <v>153</v>
      </c>
    </row>
  </sheetData>
  <mergeCells count="37">
    <mergeCell ref="C19:D19"/>
    <mergeCell ref="F19:I19"/>
    <mergeCell ref="K19:L19"/>
    <mergeCell ref="M19:N19"/>
    <mergeCell ref="F18:I18"/>
    <mergeCell ref="K18:L18"/>
    <mergeCell ref="M18:N18"/>
    <mergeCell ref="F16:I16"/>
    <mergeCell ref="K16:L16"/>
    <mergeCell ref="M16:N16"/>
    <mergeCell ref="F17:I17"/>
    <mergeCell ref="K17:L17"/>
    <mergeCell ref="M17:N17"/>
    <mergeCell ref="F15:I15"/>
    <mergeCell ref="K15:L15"/>
    <mergeCell ref="M15:N15"/>
    <mergeCell ref="F13:I13"/>
    <mergeCell ref="K13:L13"/>
    <mergeCell ref="M13:N13"/>
    <mergeCell ref="F14:I14"/>
    <mergeCell ref="K14:L14"/>
    <mergeCell ref="M14:N14"/>
    <mergeCell ref="F11:I11"/>
    <mergeCell ref="K11:L11"/>
    <mergeCell ref="M11:N11"/>
    <mergeCell ref="F12:I12"/>
    <mergeCell ref="K12:L12"/>
    <mergeCell ref="M12:N12"/>
    <mergeCell ref="C10:D10"/>
    <mergeCell ref="K10:L10"/>
    <mergeCell ref="M10:N10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Title="ATTENTION !!!" error="Veuillez utiliser la liste déroulante !!!!!!!!!!!">
          <x14:formula1>
            <xm:f>[1]Fournisseurs!#REF!</xm:f>
          </x14:formula1>
          <xm:sqref>Q11:Q32</xm:sqref>
        </x14:dataValidation>
      </x14:dataValidation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"/>
  <sheetViews>
    <sheetView zoomScaleNormal="100" workbookViewId="0">
      <selection activeCell="A1000" sqref="A1000"/>
    </sheetView>
  </sheetViews>
  <sheetFormatPr baseColWidth="10" defaultRowHeight="14.25" x14ac:dyDescent="0.2"/>
  <cols>
    <col min="1" max="1" width="10.5703125" style="93" customWidth="1"/>
    <col min="2" max="2" width="7.42578125" style="93" customWidth="1"/>
    <col min="3" max="3" width="3.85546875" style="93" customWidth="1"/>
    <col min="4" max="4" width="5.85546875" style="93" customWidth="1"/>
    <col min="5" max="6" width="10.5703125" style="93" customWidth="1"/>
    <col min="7" max="7" width="12.7109375" style="93" customWidth="1"/>
    <col min="8" max="8" width="0.85546875" style="93" customWidth="1"/>
    <col min="9" max="9" width="7" style="93" customWidth="1"/>
    <col min="10" max="10" width="14.28515625" style="93" customWidth="1"/>
    <col min="11" max="11" width="4.7109375" style="93" customWidth="1"/>
    <col min="12" max="12" width="14.7109375" style="93" customWidth="1"/>
    <col min="13" max="13" width="10.140625" style="93" customWidth="1"/>
    <col min="14" max="14" width="4.85546875" style="93" customWidth="1"/>
    <col min="15" max="15" width="11.42578125" style="93"/>
    <col min="16" max="16" width="10.140625" style="135" bestFit="1" customWidth="1"/>
    <col min="17" max="17" width="19.5703125" style="135" bestFit="1" customWidth="1"/>
    <col min="18" max="18" width="24" style="135" bestFit="1" customWidth="1"/>
    <col min="19" max="19" width="11.140625" style="135" bestFit="1" customWidth="1"/>
    <col min="20" max="20" width="14.28515625" style="135" bestFit="1" customWidth="1"/>
    <col min="21" max="21" width="8.85546875" style="135" bestFit="1" customWidth="1"/>
    <col min="22" max="22" width="6.5703125" style="135" bestFit="1" customWidth="1"/>
    <col min="23" max="23" width="21.85546875" style="135" bestFit="1" customWidth="1"/>
    <col min="24" max="24" width="17.42578125" style="135" bestFit="1" customWidth="1"/>
    <col min="25" max="25" width="30.28515625" style="135" bestFit="1" customWidth="1"/>
    <col min="26" max="16384" width="11.42578125" style="93"/>
  </cols>
  <sheetData>
    <row r="1" spans="2:25" ht="51" customHeight="1" x14ac:dyDescent="0.2"/>
    <row r="2" spans="2:25" ht="13.35" customHeight="1" x14ac:dyDescent="0.2">
      <c r="B2" s="94" t="s">
        <v>64</v>
      </c>
      <c r="C2" s="95"/>
      <c r="D2" s="95"/>
      <c r="E2" s="95"/>
      <c r="F2" s="95"/>
      <c r="G2" s="95"/>
      <c r="I2" s="96" t="s">
        <v>65</v>
      </c>
      <c r="J2" s="95"/>
      <c r="K2" s="95"/>
      <c r="L2" s="95"/>
      <c r="M2" s="95"/>
      <c r="N2" s="95"/>
    </row>
    <row r="3" spans="2:25" ht="0.95" customHeight="1" x14ac:dyDescent="0.2">
      <c r="B3" s="95"/>
      <c r="C3" s="95"/>
      <c r="D3" s="95"/>
      <c r="E3" s="95"/>
      <c r="F3" s="95"/>
      <c r="G3" s="95"/>
    </row>
    <row r="4" spans="2:25" ht="7.9" customHeight="1" x14ac:dyDescent="0.2"/>
    <row r="5" spans="2:25" ht="5.0999999999999996" customHeight="1" x14ac:dyDescent="0.2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2:25" ht="13.35" customHeight="1" x14ac:dyDescent="0.2">
      <c r="B6" s="98" t="s">
        <v>66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2:25" ht="20.65" customHeight="1" x14ac:dyDescent="0.2"/>
    <row r="8" spans="2:25" ht="21.4" customHeight="1" x14ac:dyDescent="0.2">
      <c r="B8" s="99" t="s">
        <v>159</v>
      </c>
      <c r="C8" s="100"/>
      <c r="D8" s="100"/>
      <c r="E8" s="100"/>
      <c r="F8" s="99" t="s">
        <v>160</v>
      </c>
      <c r="G8" s="100"/>
      <c r="H8" s="100"/>
      <c r="I8" s="100"/>
      <c r="J8" s="101" t="s">
        <v>69</v>
      </c>
      <c r="K8" s="101" t="s">
        <v>70</v>
      </c>
      <c r="L8" s="102" t="s">
        <v>71</v>
      </c>
      <c r="M8" s="100"/>
      <c r="N8" s="103" t="s">
        <v>72</v>
      </c>
    </row>
    <row r="9" spans="2:25" ht="3.4" customHeight="1" x14ac:dyDescent="0.2"/>
    <row r="10" spans="2:25" ht="16.350000000000001" customHeight="1" x14ac:dyDescent="0.2">
      <c r="B10" s="104" t="s">
        <v>73</v>
      </c>
      <c r="C10" s="105" t="s">
        <v>74</v>
      </c>
      <c r="D10" s="106"/>
      <c r="E10" s="107" t="s">
        <v>75</v>
      </c>
      <c r="F10" s="107" t="s">
        <v>76</v>
      </c>
      <c r="G10" s="108"/>
      <c r="H10" s="108"/>
      <c r="I10" s="108"/>
      <c r="J10" s="123" t="s">
        <v>77</v>
      </c>
      <c r="K10" s="124" t="s">
        <v>78</v>
      </c>
      <c r="L10" s="106"/>
      <c r="M10" s="110" t="s">
        <v>84</v>
      </c>
      <c r="N10" s="111"/>
      <c r="P10" s="136" t="s">
        <v>85</v>
      </c>
      <c r="Q10" s="137" t="s">
        <v>86</v>
      </c>
      <c r="R10" s="137" t="s">
        <v>87</v>
      </c>
      <c r="S10" s="137" t="s">
        <v>88</v>
      </c>
      <c r="T10" s="137" t="s">
        <v>89</v>
      </c>
      <c r="U10" s="138" t="s">
        <v>1</v>
      </c>
      <c r="V10" s="137" t="s">
        <v>90</v>
      </c>
      <c r="W10" s="139" t="s">
        <v>91</v>
      </c>
      <c r="X10" s="136" t="s">
        <v>92</v>
      </c>
      <c r="Y10" s="136" t="s">
        <v>93</v>
      </c>
    </row>
    <row r="11" spans="2:25" ht="16.350000000000001" customHeight="1" x14ac:dyDescent="0.2">
      <c r="B11" s="114" t="s">
        <v>79</v>
      </c>
      <c r="C11" s="115" t="s">
        <v>79</v>
      </c>
      <c r="D11" s="116"/>
      <c r="E11" s="117" t="s">
        <v>79</v>
      </c>
      <c r="F11" s="118" t="s">
        <v>80</v>
      </c>
      <c r="G11" s="119"/>
      <c r="H11" s="119"/>
      <c r="I11" s="119"/>
      <c r="J11" s="128">
        <v>0</v>
      </c>
      <c r="K11" s="129">
        <v>0</v>
      </c>
      <c r="L11" s="130"/>
      <c r="M11" s="120"/>
      <c r="N11" s="121"/>
    </row>
    <row r="12" spans="2:25" ht="409.5" customHeight="1" x14ac:dyDescent="0.2">
      <c r="J12" s="131"/>
      <c r="K12" s="131"/>
      <c r="L12" s="131"/>
    </row>
    <row r="13" spans="2:25" ht="15" x14ac:dyDescent="0.25">
      <c r="J13" s="132" t="s">
        <v>81</v>
      </c>
      <c r="K13" s="132"/>
      <c r="L13" s="132">
        <v>0</v>
      </c>
      <c r="M13" s="125"/>
    </row>
    <row r="14" spans="2:25" ht="15" x14ac:dyDescent="0.25">
      <c r="J14" s="132"/>
      <c r="K14" s="132"/>
      <c r="L14" s="132"/>
      <c r="M14" s="125"/>
    </row>
    <row r="15" spans="2:25" ht="15" x14ac:dyDescent="0.25">
      <c r="J15" s="133" t="s">
        <v>82</v>
      </c>
      <c r="K15" s="133"/>
      <c r="L15" s="133"/>
      <c r="M15" s="127"/>
    </row>
    <row r="16" spans="2:25" ht="15" x14ac:dyDescent="0.25">
      <c r="J16" s="132"/>
      <c r="K16" s="132"/>
      <c r="L16" s="132"/>
      <c r="M16" s="125"/>
    </row>
    <row r="17" spans="10:13" ht="15.75" thickBot="1" x14ac:dyDescent="0.3">
      <c r="J17" s="134" t="s">
        <v>83</v>
      </c>
      <c r="K17" s="134"/>
      <c r="L17" s="134">
        <f>L13-L15</f>
        <v>0</v>
      </c>
      <c r="M17" s="126"/>
    </row>
    <row r="18" spans="10:13" ht="15" thickTop="1" x14ac:dyDescent="0.2"/>
  </sheetData>
  <mergeCells count="13">
    <mergeCell ref="C10:D10"/>
    <mergeCell ref="K10:L10"/>
    <mergeCell ref="M10:N10"/>
    <mergeCell ref="C11:D11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Y18"/>
  <sheetViews>
    <sheetView zoomScaleNormal="100" workbookViewId="0">
      <selection activeCell="A1000" sqref="A1000"/>
    </sheetView>
  </sheetViews>
  <sheetFormatPr baseColWidth="10" defaultRowHeight="14.25" x14ac:dyDescent="0.2"/>
  <cols>
    <col min="1" max="1" width="10.5703125" style="93" customWidth="1"/>
    <col min="2" max="2" width="7.42578125" style="93" customWidth="1"/>
    <col min="3" max="3" width="3.85546875" style="93" customWidth="1"/>
    <col min="4" max="4" width="5.85546875" style="93" customWidth="1"/>
    <col min="5" max="6" width="10.5703125" style="93" customWidth="1"/>
    <col min="7" max="7" width="12.7109375" style="93" customWidth="1"/>
    <col min="8" max="8" width="0.85546875" style="93" customWidth="1"/>
    <col min="9" max="9" width="7" style="93" customWidth="1"/>
    <col min="10" max="10" width="14.28515625" style="93" customWidth="1"/>
    <col min="11" max="11" width="4.7109375" style="93" customWidth="1"/>
    <col min="12" max="12" width="14.7109375" style="93" customWidth="1"/>
    <col min="13" max="13" width="10.140625" style="93" customWidth="1"/>
    <col min="14" max="14" width="4.85546875" style="93" customWidth="1"/>
    <col min="15" max="15" width="11.42578125" style="93"/>
    <col min="16" max="16" width="10.140625" style="135" bestFit="1" customWidth="1"/>
    <col min="17" max="17" width="19.5703125" style="135" bestFit="1" customWidth="1"/>
    <col min="18" max="18" width="24" style="135" bestFit="1" customWidth="1"/>
    <col min="19" max="19" width="11.140625" style="135" bestFit="1" customWidth="1"/>
    <col min="20" max="20" width="14.28515625" style="135" bestFit="1" customWidth="1"/>
    <col min="21" max="21" width="8.85546875" style="135" bestFit="1" customWidth="1"/>
    <col min="22" max="22" width="6.5703125" style="135" bestFit="1" customWidth="1"/>
    <col min="23" max="23" width="21.85546875" style="135" bestFit="1" customWidth="1"/>
    <col min="24" max="24" width="17.42578125" style="135" bestFit="1" customWidth="1"/>
    <col min="25" max="25" width="30.28515625" style="135" bestFit="1" customWidth="1"/>
    <col min="26" max="16384" width="11.42578125" style="93"/>
  </cols>
  <sheetData>
    <row r="1" spans="2:25" ht="51" customHeight="1" x14ac:dyDescent="0.2"/>
    <row r="2" spans="2:25" ht="13.35" customHeight="1" x14ac:dyDescent="0.2">
      <c r="B2" s="94" t="s">
        <v>64</v>
      </c>
      <c r="C2" s="95"/>
      <c r="D2" s="95"/>
      <c r="E2" s="95"/>
      <c r="F2" s="95"/>
      <c r="G2" s="95"/>
      <c r="I2" s="96" t="s">
        <v>65</v>
      </c>
      <c r="J2" s="95"/>
      <c r="K2" s="95"/>
      <c r="L2" s="95"/>
      <c r="M2" s="95"/>
      <c r="N2" s="95"/>
    </row>
    <row r="3" spans="2:25" ht="0.95" customHeight="1" x14ac:dyDescent="0.2">
      <c r="B3" s="95"/>
      <c r="C3" s="95"/>
      <c r="D3" s="95"/>
      <c r="E3" s="95"/>
      <c r="F3" s="95"/>
      <c r="G3" s="95"/>
    </row>
    <row r="4" spans="2:25" ht="7.9" customHeight="1" x14ac:dyDescent="0.2"/>
    <row r="5" spans="2:25" ht="5.0999999999999996" customHeight="1" x14ac:dyDescent="0.2"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</row>
    <row r="6" spans="2:25" ht="13.35" customHeight="1" x14ac:dyDescent="0.2">
      <c r="B6" s="98" t="s">
        <v>66</v>
      </c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</row>
    <row r="7" spans="2:25" ht="20.65" customHeight="1" x14ac:dyDescent="0.2"/>
    <row r="8" spans="2:25" ht="21.4" customHeight="1" x14ac:dyDescent="0.2">
      <c r="B8" s="99" t="s">
        <v>67</v>
      </c>
      <c r="C8" s="100"/>
      <c r="D8" s="100"/>
      <c r="E8" s="100"/>
      <c r="F8" s="99" t="s">
        <v>68</v>
      </c>
      <c r="G8" s="100"/>
      <c r="H8" s="100"/>
      <c r="I8" s="100"/>
      <c r="J8" s="101" t="s">
        <v>69</v>
      </c>
      <c r="K8" s="101" t="s">
        <v>70</v>
      </c>
      <c r="L8" s="102" t="s">
        <v>71</v>
      </c>
      <c r="M8" s="100"/>
      <c r="N8" s="103" t="s">
        <v>72</v>
      </c>
    </row>
    <row r="9" spans="2:25" ht="3.4" customHeight="1" x14ac:dyDescent="0.2"/>
    <row r="10" spans="2:25" ht="16.350000000000001" customHeight="1" x14ac:dyDescent="0.2">
      <c r="B10" s="104" t="s">
        <v>73</v>
      </c>
      <c r="C10" s="105" t="s">
        <v>74</v>
      </c>
      <c r="D10" s="106"/>
      <c r="E10" s="107" t="s">
        <v>75</v>
      </c>
      <c r="F10" s="107" t="s">
        <v>76</v>
      </c>
      <c r="G10" s="108"/>
      <c r="H10" s="108"/>
      <c r="I10" s="108"/>
      <c r="J10" s="123" t="s">
        <v>77</v>
      </c>
      <c r="K10" s="124" t="s">
        <v>78</v>
      </c>
      <c r="L10" s="106"/>
      <c r="M10" s="110" t="s">
        <v>84</v>
      </c>
      <c r="N10" s="111"/>
      <c r="P10" s="136" t="s">
        <v>85</v>
      </c>
      <c r="Q10" s="137" t="s">
        <v>86</v>
      </c>
      <c r="R10" s="137" t="s">
        <v>87</v>
      </c>
      <c r="S10" s="137" t="s">
        <v>88</v>
      </c>
      <c r="T10" s="137" t="s">
        <v>89</v>
      </c>
      <c r="U10" s="138" t="s">
        <v>1</v>
      </c>
      <c r="V10" s="137" t="s">
        <v>90</v>
      </c>
      <c r="W10" s="139" t="s">
        <v>91</v>
      </c>
      <c r="X10" s="136" t="s">
        <v>92</v>
      </c>
      <c r="Y10" s="136" t="s">
        <v>93</v>
      </c>
    </row>
    <row r="11" spans="2:25" ht="16.350000000000001" customHeight="1" x14ac:dyDescent="0.2">
      <c r="B11" s="114" t="s">
        <v>79</v>
      </c>
      <c r="C11" s="115" t="s">
        <v>79</v>
      </c>
      <c r="D11" s="116"/>
      <c r="E11" s="117" t="s">
        <v>79</v>
      </c>
      <c r="F11" s="118" t="s">
        <v>80</v>
      </c>
      <c r="G11" s="119"/>
      <c r="H11" s="119"/>
      <c r="I11" s="119"/>
      <c r="J11" s="128">
        <v>0</v>
      </c>
      <c r="K11" s="129">
        <v>0</v>
      </c>
      <c r="L11" s="130"/>
      <c r="M11" s="120"/>
      <c r="N11" s="121"/>
    </row>
    <row r="12" spans="2:25" ht="409.5" customHeight="1" x14ac:dyDescent="0.2">
      <c r="J12" s="131"/>
      <c r="K12" s="131"/>
      <c r="L12" s="131"/>
    </row>
    <row r="13" spans="2:25" ht="15" x14ac:dyDescent="0.25">
      <c r="J13" s="132" t="s">
        <v>81</v>
      </c>
      <c r="K13" s="132"/>
      <c r="L13" s="132">
        <v>0</v>
      </c>
      <c r="M13" s="125"/>
    </row>
    <row r="14" spans="2:25" ht="15" x14ac:dyDescent="0.25">
      <c r="J14" s="132"/>
      <c r="K14" s="132"/>
      <c r="L14" s="132"/>
      <c r="M14" s="125"/>
    </row>
    <row r="15" spans="2:25" ht="15" x14ac:dyDescent="0.25">
      <c r="J15" s="133" t="s">
        <v>82</v>
      </c>
      <c r="K15" s="133"/>
      <c r="L15" s="133"/>
      <c r="M15" s="127"/>
    </row>
    <row r="16" spans="2:25" ht="15" x14ac:dyDescent="0.25">
      <c r="J16" s="132"/>
      <c r="K16" s="132"/>
      <c r="L16" s="132"/>
      <c r="M16" s="125"/>
    </row>
    <row r="17" spans="10:13" ht="15.75" thickBot="1" x14ac:dyDescent="0.3">
      <c r="J17" s="134" t="s">
        <v>83</v>
      </c>
      <c r="K17" s="134"/>
      <c r="L17" s="134">
        <f>L13-L15</f>
        <v>0</v>
      </c>
      <c r="M17" s="126"/>
    </row>
    <row r="18" spans="10:13" ht="15" thickTop="1" x14ac:dyDescent="0.2"/>
  </sheetData>
  <mergeCells count="13">
    <mergeCell ref="C10:D10"/>
    <mergeCell ref="K10:L10"/>
    <mergeCell ref="M10:N10"/>
    <mergeCell ref="C11:D11"/>
    <mergeCell ref="F11:I11"/>
    <mergeCell ref="K11:L11"/>
    <mergeCell ref="M11:N11"/>
    <mergeCell ref="B2:G3"/>
    <mergeCell ref="I2:N2"/>
    <mergeCell ref="B6:N6"/>
    <mergeCell ref="B8:E8"/>
    <mergeCell ref="F8:I8"/>
    <mergeCell ref="L8:M8"/>
  </mergeCells>
  <pageMargins left="0" right="0" top="0" bottom="0" header="0" footer="0"/>
  <pageSetup paperSize="9" scale="90" orientation="portrait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46"/>
  <sheetViews>
    <sheetView topLeftCell="A4" workbookViewId="0">
      <selection activeCell="I38" sqref="I38"/>
    </sheetView>
  </sheetViews>
  <sheetFormatPr baseColWidth="10" defaultRowHeight="12.75" x14ac:dyDescent="0.2"/>
  <cols>
    <col min="1" max="16384" width="11.42578125" style="50"/>
  </cols>
  <sheetData>
    <row r="2" spans="1:5" ht="15" x14ac:dyDescent="0.2">
      <c r="A2" s="92" t="s">
        <v>15</v>
      </c>
      <c r="B2" s="92"/>
      <c r="C2" s="92"/>
      <c r="D2" s="92"/>
    </row>
    <row r="4" spans="1:5" ht="13.5" thickBot="1" x14ac:dyDescent="0.25"/>
    <row r="5" spans="1:5" ht="13.5" thickBot="1" x14ac:dyDescent="0.25">
      <c r="A5" s="51" t="s">
        <v>16</v>
      </c>
    </row>
    <row r="6" spans="1:5" ht="27" thickBot="1" x14ac:dyDescent="0.3">
      <c r="A6" s="52" t="s">
        <v>17</v>
      </c>
      <c r="B6" s="53" t="s">
        <v>18</v>
      </c>
      <c r="C6" s="53" t="s">
        <v>19</v>
      </c>
      <c r="D6" s="54" t="s">
        <v>1</v>
      </c>
      <c r="E6" s="55" t="s">
        <v>20</v>
      </c>
    </row>
    <row r="7" spans="1:5" x14ac:dyDescent="0.2">
      <c r="A7" s="56">
        <v>0</v>
      </c>
      <c r="B7" s="57">
        <v>300</v>
      </c>
      <c r="C7" s="58">
        <v>0</v>
      </c>
      <c r="D7" s="57">
        <v>0</v>
      </c>
      <c r="E7" s="59">
        <v>0</v>
      </c>
    </row>
    <row r="8" spans="1:5" x14ac:dyDescent="0.2">
      <c r="A8" s="60">
        <v>301</v>
      </c>
      <c r="B8" s="61">
        <v>100000</v>
      </c>
      <c r="C8" s="62">
        <v>0.05</v>
      </c>
      <c r="D8" s="63"/>
      <c r="E8" s="64">
        <f>B8*C8</f>
        <v>5000</v>
      </c>
    </row>
    <row r="9" spans="1:5" ht="12.75" customHeight="1" x14ac:dyDescent="0.2">
      <c r="A9" s="60">
        <v>100001</v>
      </c>
      <c r="B9" s="61">
        <v>300000</v>
      </c>
      <c r="C9" s="62">
        <v>4.4999999999999998E-2</v>
      </c>
      <c r="D9" s="63"/>
      <c r="E9" s="64">
        <f>B9*C9</f>
        <v>13500</v>
      </c>
    </row>
    <row r="10" spans="1:5" ht="12.75" customHeight="1" x14ac:dyDescent="0.2">
      <c r="A10" s="60">
        <v>300001</v>
      </c>
      <c r="B10" s="61">
        <v>500000</v>
      </c>
      <c r="C10" s="62">
        <v>0.04</v>
      </c>
      <c r="D10" s="63"/>
      <c r="E10" s="64">
        <f>B10*C10</f>
        <v>20000</v>
      </c>
    </row>
    <row r="11" spans="1:5" x14ac:dyDescent="0.2">
      <c r="A11" s="60">
        <v>500001</v>
      </c>
      <c r="B11" s="61">
        <v>700000</v>
      </c>
      <c r="C11" s="62">
        <v>3.5000000000000003E-2</v>
      </c>
      <c r="D11" s="63"/>
      <c r="E11" s="64">
        <f>B11*C11</f>
        <v>24500.000000000004</v>
      </c>
    </row>
    <row r="12" spans="1:5" x14ac:dyDescent="0.2">
      <c r="A12" s="60">
        <v>700001</v>
      </c>
      <c r="B12" s="61">
        <v>900000</v>
      </c>
      <c r="C12" s="62">
        <v>0.03</v>
      </c>
      <c r="D12" s="63"/>
      <c r="E12" s="64">
        <f>B12*C12</f>
        <v>27000</v>
      </c>
    </row>
    <row r="13" spans="1:5" ht="13.5" thickBot="1" x14ac:dyDescent="0.25">
      <c r="A13" s="65">
        <v>900001</v>
      </c>
      <c r="B13" s="66" t="s">
        <v>21</v>
      </c>
      <c r="C13" s="67">
        <v>2.5000000000000001E-2</v>
      </c>
      <c r="D13" s="68"/>
      <c r="E13" s="69"/>
    </row>
    <row r="14" spans="1:5" x14ac:dyDescent="0.2">
      <c r="A14" s="70"/>
      <c r="B14" s="70"/>
      <c r="C14" s="71"/>
      <c r="D14" s="72"/>
      <c r="E14" s="73"/>
    </row>
    <row r="15" spans="1:5" x14ac:dyDescent="0.2">
      <c r="A15" s="70"/>
      <c r="B15" s="70"/>
      <c r="C15" s="71"/>
      <c r="D15" s="72"/>
      <c r="E15" s="73"/>
    </row>
    <row r="16" spans="1:5" x14ac:dyDescent="0.2">
      <c r="A16" s="70"/>
      <c r="B16" s="70"/>
      <c r="C16" s="71"/>
      <c r="D16" s="72"/>
      <c r="E16" s="73"/>
    </row>
    <row r="17" spans="1:5" x14ac:dyDescent="0.2">
      <c r="A17" s="70"/>
      <c r="B17" s="70"/>
      <c r="C17" s="71"/>
      <c r="D17" s="72"/>
      <c r="E17" s="73"/>
    </row>
    <row r="18" spans="1:5" x14ac:dyDescent="0.2">
      <c r="A18" s="70"/>
      <c r="B18" s="70"/>
      <c r="C18" s="71"/>
      <c r="D18" s="72"/>
      <c r="E18" s="73"/>
    </row>
    <row r="19" spans="1:5" x14ac:dyDescent="0.2">
      <c r="A19" s="70"/>
      <c r="B19" s="70"/>
      <c r="C19" s="71"/>
      <c r="D19" s="72"/>
      <c r="E19" s="72"/>
    </row>
    <row r="20" spans="1:5" x14ac:dyDescent="0.2">
      <c r="A20" s="72"/>
      <c r="B20" s="72"/>
      <c r="C20" s="71"/>
      <c r="D20" s="72"/>
      <c r="E20" s="73"/>
    </row>
    <row r="22" spans="1:5" ht="13.5" thickBot="1" x14ac:dyDescent="0.25"/>
    <row r="23" spans="1:5" ht="13.5" thickBot="1" x14ac:dyDescent="0.25">
      <c r="A23" s="51" t="s">
        <v>22</v>
      </c>
    </row>
    <row r="24" spans="1:5" ht="27" thickBot="1" x14ac:dyDescent="0.3">
      <c r="A24" s="52" t="s">
        <v>17</v>
      </c>
      <c r="B24" s="53" t="s">
        <v>18</v>
      </c>
      <c r="C24" s="53" t="s">
        <v>19</v>
      </c>
      <c r="D24" s="54" t="s">
        <v>1</v>
      </c>
      <c r="E24" s="55" t="s">
        <v>20</v>
      </c>
    </row>
    <row r="25" spans="1:5" x14ac:dyDescent="0.2">
      <c r="A25" s="74">
        <v>0</v>
      </c>
      <c r="B25" s="75">
        <v>300</v>
      </c>
      <c r="C25" s="76">
        <v>0</v>
      </c>
      <c r="D25" s="75">
        <v>0</v>
      </c>
      <c r="E25" s="77">
        <v>0</v>
      </c>
    </row>
    <row r="26" spans="1:5" x14ac:dyDescent="0.2">
      <c r="A26" s="60">
        <v>301</v>
      </c>
      <c r="B26" s="61">
        <v>100000</v>
      </c>
      <c r="C26" s="62">
        <v>4.7500000000000001E-2</v>
      </c>
      <c r="D26" s="63"/>
      <c r="E26" s="64">
        <f>B26*C26</f>
        <v>4750</v>
      </c>
    </row>
    <row r="27" spans="1:5" x14ac:dyDescent="0.2">
      <c r="A27" s="60">
        <v>101000</v>
      </c>
      <c r="B27" s="61">
        <v>300000</v>
      </c>
      <c r="C27" s="62">
        <v>4.2500000000000003E-2</v>
      </c>
      <c r="D27" s="63"/>
      <c r="E27" s="64">
        <f>B27*C27</f>
        <v>12750.000000000002</v>
      </c>
    </row>
    <row r="28" spans="1:5" x14ac:dyDescent="0.2">
      <c r="A28" s="60">
        <v>301000</v>
      </c>
      <c r="B28" s="61">
        <v>500000</v>
      </c>
      <c r="C28" s="62">
        <v>3.7499999999999999E-2</v>
      </c>
      <c r="D28" s="63"/>
      <c r="E28" s="64">
        <f>B28*C28</f>
        <v>18750</v>
      </c>
    </row>
    <row r="29" spans="1:5" x14ac:dyDescent="0.2">
      <c r="A29" s="60">
        <v>501000</v>
      </c>
      <c r="B29" s="61">
        <v>700000</v>
      </c>
      <c r="C29" s="62">
        <v>3.2500000000000001E-2</v>
      </c>
      <c r="D29" s="63"/>
      <c r="E29" s="64">
        <f>B29*C29</f>
        <v>22750</v>
      </c>
    </row>
    <row r="30" spans="1:5" x14ac:dyDescent="0.2">
      <c r="A30" s="60">
        <v>701000</v>
      </c>
      <c r="B30" s="61">
        <v>900000</v>
      </c>
      <c r="C30" s="62">
        <v>2.75E-2</v>
      </c>
      <c r="D30" s="63"/>
      <c r="E30" s="64">
        <f>B30*C30</f>
        <v>24750</v>
      </c>
    </row>
    <row r="31" spans="1:5" ht="13.5" thickBot="1" x14ac:dyDescent="0.25">
      <c r="A31" s="65">
        <v>901000</v>
      </c>
      <c r="B31" s="66" t="s">
        <v>21</v>
      </c>
      <c r="C31" s="67">
        <v>2.2499999999999999E-2</v>
      </c>
      <c r="D31" s="68"/>
      <c r="E31" s="69"/>
    </row>
    <row r="32" spans="1:5" x14ac:dyDescent="0.2">
      <c r="A32" s="70"/>
      <c r="B32" s="70"/>
      <c r="C32" s="71"/>
      <c r="D32" s="72"/>
      <c r="E32" s="73"/>
    </row>
    <row r="33" spans="1:5" x14ac:dyDescent="0.2">
      <c r="A33" s="70"/>
      <c r="B33" s="70"/>
      <c r="C33" s="71"/>
      <c r="D33" s="72"/>
      <c r="E33" s="72"/>
    </row>
    <row r="34" spans="1:5" x14ac:dyDescent="0.2">
      <c r="A34" s="72"/>
      <c r="B34" s="72"/>
      <c r="C34" s="71"/>
      <c r="D34" s="72"/>
      <c r="E34" s="73"/>
    </row>
    <row r="35" spans="1:5" x14ac:dyDescent="0.2">
      <c r="A35" s="72"/>
      <c r="B35" s="72"/>
      <c r="C35" s="71"/>
      <c r="D35" s="72"/>
      <c r="E35" s="73"/>
    </row>
    <row r="37" spans="1:5" ht="13.5" thickBot="1" x14ac:dyDescent="0.25"/>
    <row r="38" spans="1:5" ht="13.5" thickBot="1" x14ac:dyDescent="0.25">
      <c r="A38" s="51" t="s">
        <v>23</v>
      </c>
    </row>
    <row r="39" spans="1:5" ht="27" thickBot="1" x14ac:dyDescent="0.3">
      <c r="A39" s="52" t="s">
        <v>17</v>
      </c>
      <c r="B39" s="53" t="s">
        <v>18</v>
      </c>
      <c r="C39" s="53" t="s">
        <v>19</v>
      </c>
      <c r="D39" s="54" t="s">
        <v>1</v>
      </c>
      <c r="E39" s="55" t="s">
        <v>20</v>
      </c>
    </row>
    <row r="40" spans="1:5" x14ac:dyDescent="0.2">
      <c r="A40" s="74">
        <v>0</v>
      </c>
      <c r="B40" s="75">
        <v>300</v>
      </c>
      <c r="C40" s="76">
        <v>0</v>
      </c>
      <c r="D40" s="75">
        <v>0</v>
      </c>
      <c r="E40" s="77">
        <v>0</v>
      </c>
    </row>
    <row r="41" spans="1:5" x14ac:dyDescent="0.2">
      <c r="A41" s="60">
        <v>301</v>
      </c>
      <c r="B41" s="61">
        <v>100000</v>
      </c>
      <c r="C41" s="62">
        <v>4.5999999999999999E-2</v>
      </c>
      <c r="D41" s="63"/>
      <c r="E41" s="64">
        <f>B41*C41</f>
        <v>4600</v>
      </c>
    </row>
    <row r="42" spans="1:5" x14ac:dyDescent="0.2">
      <c r="A42" s="60">
        <v>101000</v>
      </c>
      <c r="B42" s="61">
        <v>300000</v>
      </c>
      <c r="C42" s="62">
        <v>4.1000000000000002E-2</v>
      </c>
      <c r="D42" s="63"/>
      <c r="E42" s="64">
        <f>B42*C42</f>
        <v>12300</v>
      </c>
    </row>
    <row r="43" spans="1:5" x14ac:dyDescent="0.2">
      <c r="A43" s="60">
        <v>301000</v>
      </c>
      <c r="B43" s="61">
        <v>500000</v>
      </c>
      <c r="C43" s="62">
        <v>3.5999999999999997E-2</v>
      </c>
      <c r="D43" s="63"/>
      <c r="E43" s="64">
        <f>B43*C43</f>
        <v>18000</v>
      </c>
    </row>
    <row r="44" spans="1:5" x14ac:dyDescent="0.2">
      <c r="A44" s="60">
        <v>501000</v>
      </c>
      <c r="B44" s="61">
        <v>700000</v>
      </c>
      <c r="C44" s="62">
        <v>3.1E-2</v>
      </c>
      <c r="D44" s="63"/>
      <c r="E44" s="64">
        <f>B44*C44</f>
        <v>21700</v>
      </c>
    </row>
    <row r="45" spans="1:5" x14ac:dyDescent="0.2">
      <c r="A45" s="60">
        <v>701000</v>
      </c>
      <c r="B45" s="61">
        <v>900000</v>
      </c>
      <c r="C45" s="62">
        <v>2.5999999999999999E-2</v>
      </c>
      <c r="D45" s="63"/>
      <c r="E45" s="64">
        <f>B45*C45</f>
        <v>23400</v>
      </c>
    </row>
    <row r="46" spans="1:5" ht="13.5" thickBot="1" x14ac:dyDescent="0.25">
      <c r="A46" s="65">
        <v>901000</v>
      </c>
      <c r="B46" s="66" t="s">
        <v>21</v>
      </c>
      <c r="C46" s="67">
        <v>2.1000000000000001E-2</v>
      </c>
      <c r="D46" s="68"/>
      <c r="E46" s="69"/>
    </row>
  </sheetData>
  <mergeCells count="1"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33</vt:i4>
      </vt:variant>
      <vt:variant>
        <vt:lpstr>Plages nommées</vt:lpstr>
      </vt:variant>
      <vt:variant>
        <vt:i4>1</vt:i4>
      </vt:variant>
    </vt:vector>
  </HeadingPairs>
  <TitlesOfParts>
    <vt:vector size="34" baseType="lpstr">
      <vt:lpstr>Pourcentage et liste entreprise</vt:lpstr>
      <vt:lpstr>BC Déco Choffray</vt:lpstr>
      <vt:lpstr>Berra</vt:lpstr>
      <vt:lpstr>Cheminée Leroi</vt:lpstr>
      <vt:lpstr>Cofely</vt:lpstr>
      <vt:lpstr>Domofen</vt:lpstr>
      <vt:lpstr>Electricité des Hêtres</vt:lpstr>
      <vt:lpstr>Fazio &amp; Rante</vt:lpstr>
      <vt:lpstr>Getaz Romang</vt:lpstr>
      <vt:lpstr>Jacot chauffage SA</vt:lpstr>
      <vt:lpstr>Jardin Passion Sàrl</vt:lpstr>
      <vt:lpstr>JB Garage</vt:lpstr>
      <vt:lpstr>Jura Néon</vt:lpstr>
      <vt:lpstr>Kaufmann</vt:lpstr>
      <vt:lpstr>Marbrerie Mathez</vt:lpstr>
      <vt:lpstr>Minerba SA</vt:lpstr>
      <vt:lpstr>Nogueira SA</vt:lpstr>
      <vt:lpstr>Nussbaum</vt:lpstr>
      <vt:lpstr>Les artisans contemporains</vt:lpstr>
      <vt:lpstr>Obrist &amp; Cie</vt:lpstr>
      <vt:lpstr>Ortlieb &amp; Hirschy SA</vt:lpstr>
      <vt:lpstr>Perrucchini</vt:lpstr>
      <vt:lpstr>Portabri</vt:lpstr>
      <vt:lpstr>Quinca</vt:lpstr>
      <vt:lpstr>RFC Chauffage</vt:lpstr>
      <vt:lpstr>Roland's coolbright</vt:lpstr>
      <vt:lpstr>S. Fachinetti</vt:lpstr>
      <vt:lpstr>Sambiago Style</vt:lpstr>
      <vt:lpstr>Sol&amp;Lit</vt:lpstr>
      <vt:lpstr>Steiner SA</vt:lpstr>
      <vt:lpstr>Therm Services</vt:lpstr>
      <vt:lpstr>Vitrerie Bel-Air</vt:lpstr>
      <vt:lpstr>Taux Bons</vt:lpstr>
      <vt:lpstr>'Pourcentage et liste entreprise'!Zone_d_impression</vt:lpstr>
    </vt:vector>
  </TitlesOfParts>
  <Company>Groupe Radicchi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Guillet</dc:creator>
  <cp:lastModifiedBy>Luan Sokoli</cp:lastModifiedBy>
  <cp:lastPrinted>2015-09-19T19:20:35Z</cp:lastPrinted>
  <dcterms:created xsi:type="dcterms:W3CDTF">2009-08-17T07:44:45Z</dcterms:created>
  <dcterms:modified xsi:type="dcterms:W3CDTF">2015-12-11T06:23:37Z</dcterms:modified>
</cp:coreProperties>
</file>