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70" windowWidth="18735" windowHeight="12945" tabRatio="692"/>
  </bookViews>
  <sheets>
    <sheet name="Pourcentage et liste entreprise" sheetId="2" r:id="rId1"/>
    <sheet name="Type de taux" sheetId="3" r:id="rId2"/>
  </sheets>
  <definedNames>
    <definedName name="_xlnm._FilterDatabase" localSheetId="0" hidden="1">'Pourcentage et liste entreprise'!$A$5:$H$42</definedName>
    <definedName name="_xlnm.Print_Area" localSheetId="0">'Pourcentage et liste entreprise'!$A$1:$I$45</definedName>
  </definedNames>
  <calcPr calcId="145621"/>
</workbook>
</file>

<file path=xl/calcChain.xml><?xml version="1.0" encoding="utf-8"?>
<calcChain xmlns="http://schemas.openxmlformats.org/spreadsheetml/2006/main">
  <c r="E8" i="2" l="1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7" i="2"/>
  <c r="E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6" i="2"/>
  <c r="E45" i="3" l="1"/>
  <c r="E44" i="3"/>
  <c r="E43" i="3"/>
  <c r="E42" i="3"/>
  <c r="E41" i="3"/>
  <c r="E30" i="3"/>
  <c r="E29" i="3"/>
  <c r="E28" i="3"/>
  <c r="E27" i="3"/>
  <c r="E26" i="3"/>
  <c r="E12" i="3"/>
  <c r="E11" i="3"/>
  <c r="E10" i="3"/>
  <c r="E9" i="3"/>
  <c r="E8" i="3"/>
  <c r="G41" i="2"/>
  <c r="F41" i="2"/>
  <c r="G43" i="2"/>
  <c r="F39" i="2"/>
  <c r="G39" i="2"/>
  <c r="G31" i="2"/>
  <c r="F31" i="2"/>
  <c r="F32" i="2"/>
  <c r="G32" i="2"/>
  <c r="F14" i="2"/>
  <c r="G14" i="2"/>
  <c r="G13" i="2"/>
  <c r="F13" i="2"/>
  <c r="F42" i="2"/>
  <c r="G42" i="2"/>
  <c r="F6" i="2"/>
  <c r="G6" i="2"/>
  <c r="F40" i="2"/>
  <c r="G40" i="2"/>
  <c r="G37" i="2"/>
  <c r="F37" i="2"/>
  <c r="F15" i="2"/>
  <c r="G15" i="2"/>
  <c r="G7" i="2"/>
  <c r="F7" i="2"/>
  <c r="F35" i="2"/>
  <c r="G35" i="2"/>
  <c r="F30" i="2"/>
  <c r="G30" i="2"/>
  <c r="F34" i="2"/>
  <c r="G34" i="2"/>
  <c r="G25" i="2"/>
  <c r="F25" i="2"/>
  <c r="G8" i="2"/>
  <c r="F8" i="2"/>
  <c r="G33" i="2"/>
  <c r="F33" i="2"/>
  <c r="G9" i="2"/>
  <c r="F9" i="2"/>
  <c r="G18" i="2"/>
  <c r="F18" i="2"/>
  <c r="F24" i="2"/>
  <c r="G24" i="2"/>
  <c r="G22" i="2"/>
  <c r="F22" i="2"/>
  <c r="F28" i="2"/>
  <c r="G28" i="2"/>
  <c r="G12" i="2"/>
  <c r="F12" i="2"/>
  <c r="F20" i="2"/>
  <c r="G20" i="2"/>
  <c r="F38" i="2"/>
  <c r="G38" i="2"/>
  <c r="G10" i="2"/>
  <c r="F10" i="2"/>
  <c r="G11" i="2"/>
  <c r="F11" i="2"/>
  <c r="G16" i="2"/>
  <c r="F16" i="2"/>
  <c r="F19" i="2"/>
  <c r="G19" i="2"/>
  <c r="G26" i="2"/>
  <c r="F26" i="2"/>
  <c r="F29" i="2"/>
  <c r="G29" i="2"/>
  <c r="G17" i="2"/>
  <c r="F17" i="2"/>
  <c r="F27" i="2"/>
  <c r="G27" i="2"/>
  <c r="F21" i="2"/>
  <c r="G21" i="2"/>
  <c r="G36" i="2"/>
  <c r="F36" i="2"/>
  <c r="F23" i="2"/>
  <c r="G23" i="2"/>
</calcChain>
</file>

<file path=xl/sharedStrings.xml><?xml version="1.0" encoding="utf-8"?>
<sst xmlns="http://schemas.openxmlformats.org/spreadsheetml/2006/main" count="343" uniqueCount="73">
  <si>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</si>
  <si>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</si>
  <si>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</si>
  <si>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</si>
  <si>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</si>
  <si>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</si>
  <si>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</si>
  <si>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</si>
  <si>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</si>
  <si>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</si>
  <si>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</si>
  <si>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</si>
  <si>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</si>
  <si>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</si>
  <si>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</si>
  <si>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Affutron, Santschi</t>
  </si>
  <si>
    <t>BC Déco Choffray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</si>
  <si>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</si>
  <si>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</si>
  <si>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</si>
  <si>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</si>
  <si>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</si>
  <si>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</si>
  <si>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</si>
  <si>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</si>
  <si>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</si>
  <si>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</si>
  <si>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</si>
  <si>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</si>
  <si>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</si>
  <si>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</si>
  <si>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</si>
  <si>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</si>
  <si>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</si>
  <si>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</si>
  <si>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</si>
  <si>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</si>
  <si>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</si>
  <si>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</si>
  <si>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</si>
  <si>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</si>
  <si>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</si>
  <si>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</si>
  <si>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Steiner SA</t>
  </si>
  <si>
    <t>Therm Services</t>
  </si>
  <si>
    <t>Vitrerie Bel-Air</t>
  </si>
  <si>
    <t>Berra</t>
  </si>
  <si>
    <t>Jacot chauffage SA</t>
  </si>
  <si>
    <t>Nussbaum</t>
  </si>
  <si>
    <t>Sambiago Style</t>
  </si>
  <si>
    <t>Sol&amp;Lit</t>
  </si>
  <si>
    <t>Sareg SA</t>
  </si>
  <si>
    <t>Raffaello Radicchi</t>
  </si>
  <si>
    <t>Immocolor</t>
  </si>
  <si>
    <t>Menuiserie Radicchi</t>
  </si>
  <si>
    <t>MGO</t>
  </si>
  <si>
    <t>Pro Immob</t>
  </si>
  <si>
    <t>Usine de la Charrière</t>
  </si>
  <si>
    <t>S:\Commun\BONS\Bons à faire valoir sur chantiers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</si>
  <si>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</si>
  <si>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</si>
  <si>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</si>
  <si>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</si>
  <si>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</si>
  <si>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</si>
  <si>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</si>
  <si>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</si>
  <si>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</si>
  <si>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fixe</t>
  </si>
  <si>
    <t>selon rabais</t>
  </si>
  <si>
    <t>fxe</t>
  </si>
  <si>
    <t>déjà facturé ; bon déjà établi</t>
  </si>
  <si>
    <t>Si plus de 1'000.-  ne pas transmettre les bons à steiner mais à 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</si>
</sst>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9" fillId="0" borderId="0"/>
    <xf numFmtId="0" fontId="1" fillId="0" borderId="0"/>
  </cellStyleXfs>
  <cellXfs count="95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0" xfId="0" applyNumberFormat="1" applyFont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0" fontId="2" fillId="0" borderId="23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2" xfId="0" applyNumberFormat="1" applyFont="1" applyBorder="1" applyAlignment="1" applyProtection="1">
      <alignment horizontal="center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2" fillId="0" borderId="0" xfId="0" applyFont="1" applyProtection="1">
      <protection locked="0"/>
    </xf>
    <xf numFmtId="0" fontId="7" fillId="0" borderId="0" xfId="0" applyFont="1" applyFill="1" applyProtection="1">
      <protection locked="0"/>
    </xf>
    <xf numFmtId="0" fontId="1" fillId="0" borderId="6" xfId="0" applyFont="1" applyBorder="1" applyProtection="1">
      <protection locked="0"/>
    </xf>
    <xf numFmtId="0" fontId="1" fillId="0" borderId="8" xfId="0" applyFont="1" applyBorder="1" applyProtection="1">
      <protection locked="0"/>
    </xf>
    <xf numFmtId="0" fontId="1" fillId="0" borderId="11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8" xfId="0" applyBorder="1" applyProtection="1">
      <protection locked="0"/>
    </xf>
    <xf numFmtId="0" fontId="1" fillId="0" borderId="0" xfId="6"/>
    <xf numFmtId="0" fontId="12" fillId="2" borderId="24" xfId="6" applyFont="1" applyFill="1" applyBorder="1"/>
    <xf numFmtId="0" fontId="13" fillId="0" borderId="3" xfId="6" applyFont="1" applyBorder="1"/>
    <xf numFmtId="0" fontId="13" fillId="0" borderId="4" xfId="6" applyFont="1" applyBorder="1"/>
    <xf numFmtId="0" fontId="13" fillId="0" borderId="4" xfId="6" applyFont="1" applyFill="1" applyBorder="1"/>
    <xf numFmtId="0" fontId="12" fillId="0" borderId="5" xfId="6" applyFont="1" applyFill="1" applyBorder="1" applyAlignment="1">
      <alignment wrapText="1"/>
    </xf>
    <xf numFmtId="0" fontId="1" fillId="0" borderId="25" xfId="6" applyBorder="1"/>
    <xf numFmtId="0" fontId="1" fillId="0" borderId="2" xfId="6" applyBorder="1"/>
    <xf numFmtId="10" fontId="1" fillId="0" borderId="2" xfId="6" applyNumberFormat="1" applyBorder="1"/>
    <xf numFmtId="0" fontId="1" fillId="0" borderId="26" xfId="6" applyFill="1" applyBorder="1"/>
    <xf numFmtId="3" fontId="1" fillId="0" borderId="6" xfId="6" applyNumberFormat="1" applyBorder="1"/>
    <xf numFmtId="3" fontId="1" fillId="0" borderId="1" xfId="6" applyNumberFormat="1" applyBorder="1"/>
    <xf numFmtId="10" fontId="1" fillId="0" borderId="1" xfId="6" applyNumberFormat="1" applyBorder="1"/>
    <xf numFmtId="0" fontId="1" fillId="0" borderId="1" xfId="6" applyBorder="1"/>
    <xf numFmtId="4" fontId="1" fillId="0" borderId="7" xfId="6" applyNumberFormat="1" applyBorder="1"/>
    <xf numFmtId="3" fontId="1" fillId="0" borderId="8" xfId="6" applyNumberFormat="1" applyBorder="1"/>
    <xf numFmtId="3" fontId="1" fillId="0" borderId="9" xfId="6" applyNumberFormat="1" applyBorder="1"/>
    <xf numFmtId="10" fontId="1" fillId="0" borderId="9" xfId="6" applyNumberFormat="1" applyBorder="1"/>
    <xf numFmtId="0" fontId="1" fillId="0" borderId="9" xfId="6" applyBorder="1"/>
    <xf numFmtId="4" fontId="1" fillId="0" borderId="10" xfId="6" applyNumberFormat="1" applyBorder="1"/>
    <xf numFmtId="3" fontId="1" fillId="0" borderId="0" xfId="6" applyNumberFormat="1" applyBorder="1"/>
    <xf numFmtId="10" fontId="1" fillId="0" borderId="0" xfId="6" applyNumberFormat="1" applyBorder="1"/>
    <xf numFmtId="0" fontId="1" fillId="0" borderId="0" xfId="6" applyBorder="1"/>
    <xf numFmtId="4" fontId="1" fillId="0" borderId="0" xfId="6" applyNumberFormat="1" applyBorder="1"/>
    <xf numFmtId="0" fontId="1" fillId="0" borderId="11" xfId="6" applyBorder="1"/>
    <xf numFmtId="0" fontId="1" fillId="0" borderId="12" xfId="6" applyBorder="1"/>
    <xf numFmtId="10" fontId="1" fillId="0" borderId="12" xfId="6" applyNumberFormat="1" applyBorder="1"/>
    <xf numFmtId="0" fontId="1" fillId="0" borderId="13" xfId="6" applyFill="1" applyBorder="1"/>
    <xf numFmtId="4" fontId="3" fillId="0" borderId="1" xfId="0" applyNumberFormat="1" applyFont="1" applyBorder="1" applyAlignment="1" applyProtection="1">
      <alignment horizontal="right"/>
    </xf>
    <xf numFmtId="10" fontId="3" fillId="0" borderId="2" xfId="0" applyNumberFormat="1" applyFont="1" applyBorder="1" applyAlignment="1" applyProtection="1">
      <alignment horizontal="center" vertical="center"/>
    </xf>
    <xf numFmtId="4" fontId="3" fillId="0" borderId="27" xfId="0" applyNumberFormat="1" applyFont="1" applyBorder="1" applyAlignment="1" applyProtection="1">
      <alignment horizontal="right"/>
    </xf>
    <xf numFmtId="1" fontId="3" fillId="4" borderId="12" xfId="6" applyNumberFormat="1" applyFont="1" applyFill="1" applyBorder="1" applyAlignment="1" applyProtection="1">
      <alignment horizontal="center" vertical="center"/>
      <protection locked="0"/>
    </xf>
    <xf numFmtId="1" fontId="3" fillId="4" borderId="1" xfId="6" applyNumberFormat="1" applyFont="1" applyFill="1" applyBorder="1" applyAlignment="1" applyProtection="1">
      <alignment horizontal="center" vertical="center"/>
      <protection locked="0"/>
    </xf>
    <xf numFmtId="0" fontId="4" fillId="4" borderId="1" xfId="6" applyFont="1" applyFill="1" applyBorder="1" applyAlignment="1" applyProtection="1">
      <alignment horizontal="center" vertical="center"/>
      <protection locked="0"/>
    </xf>
    <xf numFmtId="0" fontId="4" fillId="4" borderId="1" xfId="6" applyFont="1" applyFill="1" applyBorder="1" applyAlignment="1" applyProtection="1">
      <alignment horizontal="left" vertical="center"/>
      <protection locked="0"/>
    </xf>
    <xf numFmtId="4" fontId="3" fillId="2" borderId="20" xfId="0" applyNumberFormat="1" applyFont="1" applyFill="1" applyBorder="1" applyAlignment="1" applyProtection="1">
      <alignment horizontal="right"/>
    </xf>
    <xf numFmtId="1" fontId="14" fillId="0" borderId="7" xfId="6" applyNumberFormat="1" applyFont="1" applyBorder="1" applyAlignment="1" applyProtection="1">
      <alignment horizontal="center"/>
      <protection locked="0"/>
    </xf>
    <xf numFmtId="1" fontId="3" fillId="0" borderId="7" xfId="6" applyNumberFormat="1" applyFont="1" applyBorder="1" applyAlignment="1" applyProtection="1">
      <alignment horizontal="center" wrapText="1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13" fillId="0" borderId="0" xfId="6" applyFont="1" applyAlignment="1">
      <alignment horizontal="center" vertical="center" wrapText="1"/>
    </xf>
  </cellXfs>
  <cellStyles count="7">
    <cellStyle name="Lien hypertexte" xfId="1" builtinId="8"/>
    <cellStyle name="Normal" xfId="0" builtinId="0"/>
    <cellStyle name="Normal 2" xfId="2"/>
    <cellStyle name="Normal 3" xfId="3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0</xdr:rowOff>
        </xdr:from>
        <xdr:to>
          <xdr:col>8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9436" rIns="45720" bIns="59436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45"/>
  <sheetViews>
    <sheetView tabSelected="1" zoomScaleNormal="100" workbookViewId="0">
      <selection activeCell="J36" sqref="J36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1.42578125" style="1" customWidth="1"/>
    <col min="9" max="9" width="34" style="1" bestFit="1" customWidth="1"/>
    <col min="10" max="11" width="11.42578125" style="1"/>
    <col min="12" max="12" width="95.7109375" style="1" bestFit="1" customWidth="1"/>
    <col min="13" max="13" width="11.42578125" style="1"/>
    <col min="14" max="14" width="19" style="1" bestFit="1" customWidth="1"/>
    <col min="15" max="16" width="13.5703125" style="1" customWidth="1"/>
    <col min="17" max="16384" width="11.42578125" style="1"/>
  </cols>
  <sheetData>
    <row r="1" spans="1:20" ht="13.5" thickBot="1" x14ac:dyDescent="0.25">
      <c r="N1" s="43" t="s">
        <v>51</v>
      </c>
      <c r="O1" s="43" t="s">
        <v>52</v>
      </c>
      <c r="P1" s="43" t="s">
        <v>53</v>
      </c>
      <c r="Q1" s="1" t="s">
        <v>54</v>
      </c>
      <c r="R1" s="1" t="s">
        <v>55</v>
      </c>
      <c r="S1" s="1" t="s">
        <v>56</v>
      </c>
      <c r="T1" s="1" t="s">
        <v>57</v>
      </c>
    </row>
    <row r="2" spans="1:20" ht="22.5" customHeight="1" thickBot="1" x14ac:dyDescent="0.25">
      <c r="A2" s="2" t="s">
        <v>5</v>
      </c>
      <c r="B2" s="3" t="s">
        <v>53</v>
      </c>
      <c r="C2" s="4"/>
      <c r="D2" s="89" t="s">
        <v>8</v>
      </c>
      <c r="E2" s="90"/>
      <c r="F2" s="3">
        <v>2015</v>
      </c>
      <c r="L2" s="43" t="s">
        <v>14</v>
      </c>
      <c r="N2" s="47" t="s">
        <v>15</v>
      </c>
      <c r="O2" s="47" t="s">
        <v>15</v>
      </c>
      <c r="P2" s="47" t="s">
        <v>15</v>
      </c>
      <c r="Q2" s="47" t="s">
        <v>15</v>
      </c>
      <c r="R2" s="47" t="s">
        <v>15</v>
      </c>
      <c r="S2" s="47" t="s">
        <v>15</v>
      </c>
      <c r="T2" s="47" t="s">
        <v>15</v>
      </c>
    </row>
    <row r="3" spans="1:20" ht="22.5" customHeight="1" thickBot="1" x14ac:dyDescent="0.25">
      <c r="A3" s="5"/>
      <c r="B3" s="5"/>
      <c r="C3" s="5"/>
      <c r="D3" s="89" t="s">
        <v>9</v>
      </c>
      <c r="E3" s="90"/>
      <c r="F3" s="3">
        <v>3</v>
      </c>
      <c r="G3" s="5"/>
      <c r="H3" s="5"/>
      <c r="J3" s="6"/>
      <c r="K3" s="6"/>
      <c r="L3" s="42" t="s">
        <v>58</v>
      </c>
      <c r="M3" s="6"/>
      <c r="N3" s="45" t="s">
        <v>16</v>
      </c>
      <c r="O3" s="45" t="s">
        <v>16</v>
      </c>
      <c r="P3" s="45" t="s">
        <v>16</v>
      </c>
      <c r="Q3" s="45" t="s">
        <v>16</v>
      </c>
      <c r="R3" s="45" t="s">
        <v>16</v>
      </c>
      <c r="S3" s="45" t="s">
        <v>16</v>
      </c>
      <c r="T3" s="45" t="s">
        <v>16</v>
      </c>
    </row>
    <row r="4" spans="1:20" ht="22.5" customHeight="1" thickBot="1" x14ac:dyDescent="0.25">
      <c r="A4" s="5"/>
      <c r="B4" s="5"/>
      <c r="C4" s="5"/>
      <c r="D4" s="7"/>
      <c r="E4" s="7"/>
      <c r="F4" s="8"/>
      <c r="G4" s="5"/>
      <c r="H4" s="5"/>
      <c r="I4" s="6"/>
      <c r="L4" s="43"/>
      <c r="N4" s="45" t="s">
        <v>46</v>
      </c>
      <c r="O4" s="45" t="s">
        <v>46</v>
      </c>
      <c r="P4" s="45" t="s">
        <v>46</v>
      </c>
      <c r="Q4" s="45" t="s">
        <v>46</v>
      </c>
      <c r="R4" s="45" t="s">
        <v>46</v>
      </c>
      <c r="S4" s="45" t="s">
        <v>46</v>
      </c>
      <c r="T4" s="45" t="s">
        <v>46</v>
      </c>
    </row>
    <row r="5" spans="1:20" ht="39" customHeight="1" thickBot="1" x14ac:dyDescent="0.25">
      <c r="A5" s="9" t="s">
        <v>0</v>
      </c>
      <c r="B5" s="10" t="s">
        <v>2</v>
      </c>
      <c r="C5" s="11" t="s">
        <v>10</v>
      </c>
      <c r="D5" s="10" t="s">
        <v>3</v>
      </c>
      <c r="E5" s="10" t="s">
        <v>1</v>
      </c>
      <c r="F5" s="12" t="s">
        <v>7</v>
      </c>
      <c r="G5" s="13" t="s">
        <v>4</v>
      </c>
      <c r="H5" s="32" t="s">
        <v>6</v>
      </c>
      <c r="I5" s="14" t="s">
        <v>11</v>
      </c>
      <c r="M5" s="15"/>
      <c r="N5" s="45" t="s">
        <v>17</v>
      </c>
      <c r="O5" s="45" t="s">
        <v>17</v>
      </c>
      <c r="P5" s="45" t="s">
        <v>17</v>
      </c>
      <c r="Q5" s="45" t="s">
        <v>17</v>
      </c>
      <c r="R5" s="45" t="s">
        <v>17</v>
      </c>
      <c r="S5" s="45" t="s">
        <v>17</v>
      </c>
      <c r="T5" s="45" t="s">
        <v>17</v>
      </c>
    </row>
    <row r="6" spans="1:20" ht="17.25" x14ac:dyDescent="0.3">
      <c r="A6" s="47" t="s">
        <v>15</v>
      </c>
      <c r="B6" s="16"/>
      <c r="C6" s="82">
        <v>1</v>
      </c>
      <c r="D6" s="26">
        <f>IF(C6=2,VLOOKUP(B6,'Type de taux'!$A$25:$C$31,3),IF(C6=1,VLOOKUP(B6,'Type de taux'!$A$7:$C$13,3),VLOOKUP(B6,'Type de taux'!$A$40:$C$46,3)))</f>
        <v>0</v>
      </c>
      <c r="E6" s="81">
        <f>B6*D6</f>
        <v>0</v>
      </c>
      <c r="F6" s="27">
        <f ca="1">E6-G6</f>
        <v>0</v>
      </c>
      <c r="G6" s="28">
        <f ca="1">ROUNDDOWN(F6,-1)</f>
        <v>0</v>
      </c>
      <c r="H6" s="33"/>
      <c r="I6" s="17"/>
      <c r="N6" s="45" t="s">
        <v>18</v>
      </c>
      <c r="O6" s="45" t="s">
        <v>18</v>
      </c>
      <c r="P6" s="45" t="s">
        <v>18</v>
      </c>
      <c r="Q6" s="45" t="s">
        <v>18</v>
      </c>
      <c r="R6" s="45" t="s">
        <v>18</v>
      </c>
      <c r="S6" s="45" t="s">
        <v>18</v>
      </c>
      <c r="T6" s="45" t="s">
        <v>18</v>
      </c>
    </row>
    <row r="7" spans="1:20" ht="17.25" x14ac:dyDescent="0.3">
      <c r="A7" s="45" t="s">
        <v>16</v>
      </c>
      <c r="B7" s="18"/>
      <c r="C7" s="83">
        <v>1</v>
      </c>
      <c r="D7" s="80">
        <f>IF(C7=2,VLOOKUP(B7,'Type de taux'!$A$25:$C$31,3),IF(C7=1,VLOOKUP(B7,'Type de taux'!$A$7:$C$13,3),VLOOKUP(B7,'Type de taux'!$A$40:$C$46,3)))</f>
        <v>0</v>
      </c>
      <c r="E7" s="79">
        <f t="shared" ref="E7:E42" si="0">B7*D7</f>
        <v>0</v>
      </c>
      <c r="F7" s="30">
        <f ca="1">E7-G7</f>
        <v>0</v>
      </c>
      <c r="G7" s="86">
        <f ca="1">ROUNDDOWN(F7,-1)</f>
        <v>0</v>
      </c>
      <c r="H7" s="34"/>
      <c r="I7" s="19"/>
      <c r="N7" s="45" t="s">
        <v>19</v>
      </c>
      <c r="O7" s="45" t="s">
        <v>19</v>
      </c>
      <c r="P7" s="45" t="s">
        <v>19</v>
      </c>
      <c r="Q7" s="45" t="s">
        <v>19</v>
      </c>
      <c r="R7" s="45" t="s">
        <v>19</v>
      </c>
      <c r="S7" s="45" t="s">
        <v>19</v>
      </c>
      <c r="T7" s="45" t="s">
        <v>19</v>
      </c>
    </row>
    <row r="8" spans="1:20" ht="17.25" x14ac:dyDescent="0.3">
      <c r="A8" s="45" t="s">
        <v>46</v>
      </c>
      <c r="B8" s="18"/>
      <c r="C8" s="83">
        <v>1</v>
      </c>
      <c r="D8" s="29">
        <f>IF(C8=2,VLOOKUP(B8,'Type de taux'!$A$25:$C$31,3),IF(C8=1,VLOOKUP(B8,'Type de taux'!$A$7:$C$13,3),VLOOKUP(B8,'Type de taux'!$A$40:$C$46,3)))</f>
        <v>0</v>
      </c>
      <c r="E8" s="79">
        <f t="shared" si="0"/>
        <v>0</v>
      </c>
      <c r="F8" s="30">
        <f t="shared" ref="F8:F42" ca="1" si="1">E8-G8</f>
        <v>0</v>
      </c>
      <c r="G8" s="86">
        <f t="shared" ref="G8:G41" ca="1" si="2">ROUNDDOWN(F8,-1)</f>
        <v>0</v>
      </c>
      <c r="H8" s="34"/>
      <c r="I8" s="19"/>
      <c r="N8" s="48" t="s">
        <v>20</v>
      </c>
      <c r="O8" s="48" t="s">
        <v>20</v>
      </c>
      <c r="P8" s="48" t="s">
        <v>20</v>
      </c>
      <c r="Q8" s="48" t="s">
        <v>20</v>
      </c>
      <c r="R8" s="48" t="s">
        <v>20</v>
      </c>
      <c r="S8" s="48" t="s">
        <v>20</v>
      </c>
      <c r="T8" s="48" t="s">
        <v>20</v>
      </c>
    </row>
    <row r="9" spans="1:20" ht="17.25" x14ac:dyDescent="0.3">
      <c r="A9" s="45" t="s">
        <v>17</v>
      </c>
      <c r="B9" s="20"/>
      <c r="C9" s="84" t="s">
        <v>68</v>
      </c>
      <c r="D9" s="29">
        <f>IF(C9=2,VLOOKUP(B9,'Type de taux'!$A$25:$C$31,3),IF(C9=1,VLOOKUP(B9,'Type de taux'!$A$7:$C$13,3),VLOOKUP(B9,'Type de taux'!$A$40:$C$46,3)))</f>
        <v>0</v>
      </c>
      <c r="E9" s="79">
        <f t="shared" si="0"/>
        <v>0</v>
      </c>
      <c r="F9" s="30">
        <f t="shared" ca="1" si="1"/>
        <v>0</v>
      </c>
      <c r="G9" s="86">
        <f t="shared" ca="1" si="2"/>
        <v>0</v>
      </c>
      <c r="H9" s="35"/>
      <c r="I9" s="21"/>
      <c r="K9" s="6"/>
      <c r="N9" s="48" t="s">
        <v>21</v>
      </c>
      <c r="O9" s="48" t="s">
        <v>21</v>
      </c>
      <c r="P9" s="48" t="s">
        <v>21</v>
      </c>
      <c r="Q9" s="48" t="s">
        <v>21</v>
      </c>
      <c r="R9" s="48" t="s">
        <v>21</v>
      </c>
      <c r="S9" s="48" t="s">
        <v>21</v>
      </c>
      <c r="T9" s="48" t="s">
        <v>21</v>
      </c>
    </row>
    <row r="10" spans="1:20" ht="17.25" x14ac:dyDescent="0.3">
      <c r="A10" s="45" t="s">
        <v>18</v>
      </c>
      <c r="B10" s="18"/>
      <c r="C10" s="83" t="s">
        <v>68</v>
      </c>
      <c r="D10" s="29">
        <f>IF(C10=2,VLOOKUP(B10,'Type de taux'!$A$25:$C$31,3),IF(C10=1,VLOOKUP(B10,'Type de taux'!$A$7:$C$13,3),VLOOKUP(B10,'Type de taux'!$A$40:$C$46,3)))</f>
        <v>0</v>
      </c>
      <c r="E10" s="79">
        <f t="shared" si="0"/>
        <v>0</v>
      </c>
      <c r="F10" s="30">
        <f t="shared" ca="1" si="1"/>
        <v>0</v>
      </c>
      <c r="G10" s="86">
        <f t="shared" ca="1" si="2"/>
        <v>0</v>
      </c>
      <c r="H10" s="34"/>
      <c r="I10" s="87" t="s">
        <v>71</v>
      </c>
      <c r="N10" s="48" t="s">
        <v>22</v>
      </c>
      <c r="O10" s="48" t="s">
        <v>22</v>
      </c>
      <c r="P10" s="48" t="s">
        <v>22</v>
      </c>
      <c r="Q10" s="48" t="s">
        <v>22</v>
      </c>
      <c r="R10" s="48" t="s">
        <v>22</v>
      </c>
      <c r="S10" s="48" t="s">
        <v>22</v>
      </c>
      <c r="T10" s="48" t="s">
        <v>22</v>
      </c>
    </row>
    <row r="11" spans="1:20" ht="17.25" x14ac:dyDescent="0.3">
      <c r="A11" s="45" t="s">
        <v>19</v>
      </c>
      <c r="B11" s="20"/>
      <c r="C11" s="85" t="s">
        <v>69</v>
      </c>
      <c r="D11" s="29">
        <f>IF(C11=2,VLOOKUP(B11,'Type de taux'!$A$25:$C$31,3),IF(C11=1,VLOOKUP(B11,'Type de taux'!$A$7:$C$13,3),VLOOKUP(B11,'Type de taux'!$A$40:$C$46,3)))</f>
        <v>0</v>
      </c>
      <c r="E11" s="79">
        <f t="shared" si="0"/>
        <v>0</v>
      </c>
      <c r="F11" s="30">
        <f t="shared" ca="1" si="1"/>
        <v>0</v>
      </c>
      <c r="G11" s="86">
        <f t="shared" ca="1" si="2"/>
        <v>0</v>
      </c>
      <c r="H11" s="35"/>
      <c r="I11" s="21"/>
      <c r="N11" s="48" t="s">
        <v>23</v>
      </c>
      <c r="O11" s="48" t="s">
        <v>23</v>
      </c>
      <c r="P11" s="48" t="s">
        <v>23</v>
      </c>
      <c r="Q11" s="48" t="s">
        <v>23</v>
      </c>
      <c r="R11" s="48" t="s">
        <v>23</v>
      </c>
      <c r="S11" s="48" t="s">
        <v>23</v>
      </c>
      <c r="T11" s="48" t="s">
        <v>23</v>
      </c>
    </row>
    <row r="12" spans="1:20" ht="17.25" x14ac:dyDescent="0.3">
      <c r="A12" s="48" t="s">
        <v>20</v>
      </c>
      <c r="B12" s="18"/>
      <c r="C12" s="83">
        <v>1</v>
      </c>
      <c r="D12" s="29">
        <f>IF(C12=2,VLOOKUP(B12,'Type de taux'!$A$25:$C$31,3),IF(C12=1,VLOOKUP(B12,'Type de taux'!$A$7:$C$13,3),VLOOKUP(B12,'Type de taux'!$A$40:$C$46,3)))</f>
        <v>0</v>
      </c>
      <c r="E12" s="79">
        <f t="shared" si="0"/>
        <v>0</v>
      </c>
      <c r="F12" s="30">
        <f t="shared" ca="1" si="1"/>
        <v>0</v>
      </c>
      <c r="G12" s="86">
        <f t="shared" ca="1" si="2"/>
        <v>0</v>
      </c>
      <c r="H12" s="34"/>
      <c r="I12" s="19"/>
      <c r="K12" s="41"/>
      <c r="L12" s="41"/>
      <c r="M12" s="41"/>
      <c r="N12" s="49" t="s">
        <v>24</v>
      </c>
      <c r="O12" s="49" t="s">
        <v>24</v>
      </c>
      <c r="P12" s="49" t="s">
        <v>24</v>
      </c>
      <c r="Q12" s="49" t="s">
        <v>24</v>
      </c>
      <c r="R12" s="49" t="s">
        <v>24</v>
      </c>
      <c r="S12" s="49" t="s">
        <v>24</v>
      </c>
      <c r="T12" s="49" t="s">
        <v>24</v>
      </c>
    </row>
    <row r="13" spans="1:20" ht="17.25" x14ac:dyDescent="0.3">
      <c r="A13" s="48" t="s">
        <v>21</v>
      </c>
      <c r="B13" s="18"/>
      <c r="C13" s="83">
        <v>1</v>
      </c>
      <c r="D13" s="29">
        <f>IF(C13=2,VLOOKUP(B13,'Type de taux'!$A$25:$C$31,3),IF(C13=1,VLOOKUP(B13,'Type de taux'!$A$7:$C$13,3),VLOOKUP(B13,'Type de taux'!$A$40:$C$46,3)))</f>
        <v>0</v>
      </c>
      <c r="E13" s="79">
        <f t="shared" si="0"/>
        <v>0</v>
      </c>
      <c r="F13" s="30">
        <f t="shared" ca="1" si="1"/>
        <v>0</v>
      </c>
      <c r="G13" s="86">
        <f t="shared" ca="1" si="2"/>
        <v>0</v>
      </c>
      <c r="H13" s="34"/>
      <c r="I13" s="19"/>
      <c r="K13" s="41"/>
      <c r="L13" s="41"/>
      <c r="M13" s="41"/>
      <c r="N13" s="49" t="s">
        <v>25</v>
      </c>
      <c r="O13" s="49" t="s">
        <v>25</v>
      </c>
      <c r="P13" s="49" t="s">
        <v>25</v>
      </c>
      <c r="Q13" s="49" t="s">
        <v>25</v>
      </c>
      <c r="R13" s="49" t="s">
        <v>25</v>
      </c>
      <c r="S13" s="49" t="s">
        <v>25</v>
      </c>
      <c r="T13" s="49" t="s">
        <v>25</v>
      </c>
    </row>
    <row r="14" spans="1:20" ht="17.25" x14ac:dyDescent="0.3">
      <c r="A14" s="48" t="s">
        <v>22</v>
      </c>
      <c r="B14" s="18"/>
      <c r="C14" s="83">
        <v>1</v>
      </c>
      <c r="D14" s="29">
        <f>IF(C14=2,VLOOKUP(B14,'Type de taux'!$A$25:$C$31,3),IF(C14=1,VLOOKUP(B14,'Type de taux'!$A$7:$C$13,3),VLOOKUP(B14,'Type de taux'!$A$40:$C$46,3)))</f>
        <v>0</v>
      </c>
      <c r="E14" s="79">
        <f t="shared" si="0"/>
        <v>0</v>
      </c>
      <c r="F14" s="30">
        <f t="shared" ca="1" si="1"/>
        <v>0</v>
      </c>
      <c r="G14" s="86">
        <f t="shared" ca="1" si="2"/>
        <v>0</v>
      </c>
      <c r="H14" s="36"/>
      <c r="I14" s="22"/>
      <c r="K14" s="41"/>
      <c r="L14" s="41"/>
      <c r="M14" s="41"/>
      <c r="N14" s="49" t="s">
        <v>47</v>
      </c>
      <c r="O14" s="49" t="s">
        <v>47</v>
      </c>
      <c r="P14" s="49" t="s">
        <v>47</v>
      </c>
      <c r="Q14" s="49" t="s">
        <v>47</v>
      </c>
      <c r="R14" s="49" t="s">
        <v>47</v>
      </c>
      <c r="S14" s="49" t="s">
        <v>47</v>
      </c>
      <c r="T14" s="49" t="s">
        <v>47</v>
      </c>
    </row>
    <row r="15" spans="1:20" ht="17.25" x14ac:dyDescent="0.3">
      <c r="A15" s="48" t="s">
        <v>23</v>
      </c>
      <c r="B15" s="18"/>
      <c r="C15" s="83">
        <v>1</v>
      </c>
      <c r="D15" s="29">
        <f>IF(C15=2,VLOOKUP(B15,'Type de taux'!$A$25:$C$31,3),IF(C15=1,VLOOKUP(B15,'Type de taux'!$A$7:$C$13,3),VLOOKUP(B15,'Type de taux'!$A$40:$C$46,3)))</f>
        <v>0</v>
      </c>
      <c r="E15" s="79">
        <f t="shared" si="0"/>
        <v>0</v>
      </c>
      <c r="F15" s="30">
        <f t="shared" ca="1" si="1"/>
        <v>0</v>
      </c>
      <c r="G15" s="86">
        <f t="shared" ca="1" si="2"/>
        <v>0</v>
      </c>
      <c r="H15" s="34"/>
      <c r="I15" s="19"/>
      <c r="K15" s="41"/>
      <c r="L15" s="41"/>
      <c r="M15" s="41"/>
      <c r="N15" s="49" t="s">
        <v>26</v>
      </c>
      <c r="O15" s="49" t="s">
        <v>26</v>
      </c>
      <c r="P15" s="49" t="s">
        <v>26</v>
      </c>
      <c r="Q15" s="49" t="s">
        <v>26</v>
      </c>
      <c r="R15" s="49" t="s">
        <v>26</v>
      </c>
      <c r="S15" s="49" t="s">
        <v>26</v>
      </c>
      <c r="T15" s="49" t="s">
        <v>26</v>
      </c>
    </row>
    <row r="16" spans="1:20" ht="17.25" x14ac:dyDescent="0.3">
      <c r="A16" s="49" t="s">
        <v>24</v>
      </c>
      <c r="B16" s="18"/>
      <c r="C16" s="83">
        <v>1</v>
      </c>
      <c r="D16" s="29">
        <f>IF(C16=2,VLOOKUP(B16,'Type de taux'!$A$25:$C$31,3),IF(C16=1,VLOOKUP(B16,'Type de taux'!$A$7:$C$13,3),VLOOKUP(B16,'Type de taux'!$A$40:$C$46,3)))</f>
        <v>0</v>
      </c>
      <c r="E16" s="79">
        <f t="shared" si="0"/>
        <v>0</v>
      </c>
      <c r="F16" s="30">
        <f t="shared" ca="1" si="1"/>
        <v>0</v>
      </c>
      <c r="G16" s="86">
        <f t="shared" ca="1" si="2"/>
        <v>0</v>
      </c>
      <c r="H16" s="34"/>
      <c r="I16" s="19"/>
      <c r="K16" s="41"/>
      <c r="L16" s="41"/>
      <c r="M16" s="41"/>
      <c r="N16" s="49" t="s">
        <v>27</v>
      </c>
      <c r="O16" s="49" t="s">
        <v>27</v>
      </c>
      <c r="P16" s="49" t="s">
        <v>27</v>
      </c>
      <c r="Q16" s="49" t="s">
        <v>27</v>
      </c>
      <c r="R16" s="49" t="s">
        <v>27</v>
      </c>
      <c r="S16" s="49" t="s">
        <v>27</v>
      </c>
      <c r="T16" s="49" t="s">
        <v>27</v>
      </c>
    </row>
    <row r="17" spans="1:20" ht="17.25" x14ac:dyDescent="0.3">
      <c r="A17" s="49" t="s">
        <v>25</v>
      </c>
      <c r="B17" s="18"/>
      <c r="C17" s="83">
        <v>1</v>
      </c>
      <c r="D17" s="29">
        <f>IF(C17=2,VLOOKUP(B17,'Type de taux'!$A$25:$C$31,3),IF(C17=1,VLOOKUP(B17,'Type de taux'!$A$7:$C$13,3),VLOOKUP(B17,'Type de taux'!$A$40:$C$46,3)))</f>
        <v>0</v>
      </c>
      <c r="E17" s="79">
        <f t="shared" si="0"/>
        <v>0</v>
      </c>
      <c r="F17" s="30">
        <f t="shared" ca="1" si="1"/>
        <v>0</v>
      </c>
      <c r="G17" s="86">
        <f t="shared" ca="1" si="2"/>
        <v>0</v>
      </c>
      <c r="H17" s="34"/>
      <c r="I17" s="19"/>
      <c r="K17" s="41"/>
      <c r="L17" s="41"/>
      <c r="M17" s="41"/>
      <c r="N17" s="49" t="s">
        <v>28</v>
      </c>
      <c r="O17" s="49" t="s">
        <v>28</v>
      </c>
      <c r="P17" s="49" t="s">
        <v>28</v>
      </c>
      <c r="Q17" s="49" t="s">
        <v>28</v>
      </c>
      <c r="R17" s="49" t="s">
        <v>28</v>
      </c>
      <c r="S17" s="49" t="s">
        <v>28</v>
      </c>
      <c r="T17" s="49" t="s">
        <v>28</v>
      </c>
    </row>
    <row r="18" spans="1:20" ht="17.25" x14ac:dyDescent="0.3">
      <c r="A18" s="49" t="s">
        <v>47</v>
      </c>
      <c r="B18" s="18"/>
      <c r="C18" s="83">
        <v>1</v>
      </c>
      <c r="D18" s="29">
        <f>IF(C18=2,VLOOKUP(B18,'Type de taux'!$A$25:$C$31,3),IF(C18=1,VLOOKUP(B18,'Type de taux'!$A$7:$C$13,3),VLOOKUP(B18,'Type de taux'!$A$40:$C$46,3)))</f>
        <v>0</v>
      </c>
      <c r="E18" s="79">
        <f t="shared" si="0"/>
        <v>0</v>
      </c>
      <c r="F18" s="30">
        <f t="shared" ca="1" si="1"/>
        <v>0</v>
      </c>
      <c r="G18" s="86">
        <f t="shared" ca="1" si="2"/>
        <v>0</v>
      </c>
      <c r="H18" s="34"/>
      <c r="I18" s="19"/>
      <c r="K18" s="41"/>
      <c r="L18" s="44"/>
      <c r="M18" s="41"/>
      <c r="N18" s="49" t="s">
        <v>29</v>
      </c>
      <c r="O18" s="49" t="s">
        <v>29</v>
      </c>
      <c r="P18" s="49" t="s">
        <v>29</v>
      </c>
      <c r="Q18" s="49" t="s">
        <v>29</v>
      </c>
      <c r="R18" s="49" t="s">
        <v>29</v>
      </c>
      <c r="S18" s="49" t="s">
        <v>29</v>
      </c>
      <c r="T18" s="49" t="s">
        <v>29</v>
      </c>
    </row>
    <row r="19" spans="1:20" ht="17.25" x14ac:dyDescent="0.3">
      <c r="A19" s="49" t="s">
        <v>26</v>
      </c>
      <c r="B19" s="18"/>
      <c r="C19" s="83">
        <v>1</v>
      </c>
      <c r="D19" s="29">
        <f>IF(C19=2,VLOOKUP(B19,'Type de taux'!$A$25:$C$31,3),IF(C19=1,VLOOKUP(B19,'Type de taux'!$A$7:$C$13,3),VLOOKUP(B19,'Type de taux'!$A$40:$C$46,3)))</f>
        <v>0</v>
      </c>
      <c r="E19" s="79">
        <f t="shared" si="0"/>
        <v>0</v>
      </c>
      <c r="F19" s="30">
        <f t="shared" ca="1" si="1"/>
        <v>0</v>
      </c>
      <c r="G19" s="86">
        <f t="shared" ca="1" si="2"/>
        <v>0</v>
      </c>
      <c r="H19" s="34"/>
      <c r="I19" s="19"/>
      <c r="N19" s="48" t="s">
        <v>30</v>
      </c>
      <c r="O19" s="48" t="s">
        <v>30</v>
      </c>
      <c r="P19" s="48" t="s">
        <v>30</v>
      </c>
      <c r="Q19" s="48" t="s">
        <v>30</v>
      </c>
      <c r="R19" s="48" t="s">
        <v>30</v>
      </c>
      <c r="S19" s="48" t="s">
        <v>30</v>
      </c>
      <c r="T19" s="48" t="s">
        <v>30</v>
      </c>
    </row>
    <row r="20" spans="1:20" ht="17.25" x14ac:dyDescent="0.3">
      <c r="A20" s="49" t="s">
        <v>27</v>
      </c>
      <c r="B20" s="18"/>
      <c r="C20" s="83" t="s">
        <v>70</v>
      </c>
      <c r="D20" s="29">
        <f>IF(C20=2,VLOOKUP(B20,'Type de taux'!$A$25:$C$31,3),IF(C20=1,VLOOKUP(B20,'Type de taux'!$A$7:$C$13,3),VLOOKUP(B20,'Type de taux'!$A$40:$C$46,3)))</f>
        <v>0</v>
      </c>
      <c r="E20" s="79">
        <f t="shared" si="0"/>
        <v>0</v>
      </c>
      <c r="F20" s="30">
        <f t="shared" ca="1" si="1"/>
        <v>0</v>
      </c>
      <c r="G20" s="86">
        <f t="shared" ca="1" si="2"/>
        <v>0</v>
      </c>
      <c r="H20" s="34"/>
      <c r="I20" s="19"/>
      <c r="N20" s="48" t="s">
        <v>31</v>
      </c>
      <c r="O20" s="48" t="s">
        <v>31</v>
      </c>
      <c r="P20" s="48" t="s">
        <v>31</v>
      </c>
      <c r="Q20" s="48" t="s">
        <v>31</v>
      </c>
      <c r="R20" s="48" t="s">
        <v>31</v>
      </c>
      <c r="S20" s="48" t="s">
        <v>31</v>
      </c>
      <c r="T20" s="48" t="s">
        <v>31</v>
      </c>
    </row>
    <row r="21" spans="1:20" ht="17.25" x14ac:dyDescent="0.3">
      <c r="A21" s="49" t="s">
        <v>28</v>
      </c>
      <c r="B21" s="18"/>
      <c r="C21" s="83">
        <v>1</v>
      </c>
      <c r="D21" s="29">
        <f>IF(C21=2,VLOOKUP(B21,'Type de taux'!$A$25:$C$31,3),IF(C21=1,VLOOKUP(B21,'Type de taux'!$A$7:$C$13,3),VLOOKUP(B21,'Type de taux'!$A$40:$C$46,3)))</f>
        <v>0</v>
      </c>
      <c r="E21" s="79">
        <f t="shared" si="0"/>
        <v>0</v>
      </c>
      <c r="F21" s="30">
        <f t="shared" ca="1" si="1"/>
        <v>0</v>
      </c>
      <c r="G21" s="86">
        <f t="shared" ca="1" si="2"/>
        <v>0</v>
      </c>
      <c r="H21" s="34"/>
      <c r="I21" s="19"/>
      <c r="N21" s="48" t="s">
        <v>32</v>
      </c>
      <c r="O21" s="48" t="s">
        <v>32</v>
      </c>
      <c r="P21" s="48" t="s">
        <v>32</v>
      </c>
      <c r="Q21" s="48" t="s">
        <v>32</v>
      </c>
      <c r="R21" s="48" t="s">
        <v>32</v>
      </c>
      <c r="S21" s="48" t="s">
        <v>32</v>
      </c>
      <c r="T21" s="48" t="s">
        <v>32</v>
      </c>
    </row>
    <row r="22" spans="1:20" ht="17.25" x14ac:dyDescent="0.3">
      <c r="A22" s="49" t="s">
        <v>29</v>
      </c>
      <c r="B22" s="18"/>
      <c r="C22" s="84" t="s">
        <v>68</v>
      </c>
      <c r="D22" s="29">
        <f>IF(C22=2,VLOOKUP(B22,'Type de taux'!$A$25:$C$31,3),IF(C22=1,VLOOKUP(B22,'Type de taux'!$A$7:$C$13,3),VLOOKUP(B22,'Type de taux'!$A$40:$C$46,3)))</f>
        <v>0</v>
      </c>
      <c r="E22" s="79">
        <f t="shared" si="0"/>
        <v>0</v>
      </c>
      <c r="F22" s="30">
        <f t="shared" ca="1" si="1"/>
        <v>0</v>
      </c>
      <c r="G22" s="86">
        <f t="shared" ca="1" si="2"/>
        <v>0</v>
      </c>
      <c r="H22" s="34"/>
      <c r="I22" s="19"/>
      <c r="N22" s="48" t="s">
        <v>48</v>
      </c>
      <c r="O22" s="48" t="s">
        <v>48</v>
      </c>
      <c r="P22" s="48" t="s">
        <v>48</v>
      </c>
      <c r="Q22" s="48" t="s">
        <v>48</v>
      </c>
      <c r="R22" s="48" t="s">
        <v>48</v>
      </c>
      <c r="S22" s="48" t="s">
        <v>48</v>
      </c>
      <c r="T22" s="48" t="s">
        <v>48</v>
      </c>
    </row>
    <row r="23" spans="1:20" ht="17.25" x14ac:dyDescent="0.3">
      <c r="A23" s="48" t="s">
        <v>30</v>
      </c>
      <c r="B23" s="20"/>
      <c r="C23" s="83">
        <v>1</v>
      </c>
      <c r="D23" s="29">
        <f>IF(C23=2,VLOOKUP(B23,'Type de taux'!$A$25:$C$31,3),IF(C23=1,VLOOKUP(B23,'Type de taux'!$A$7:$C$13,3),VLOOKUP(B23,'Type de taux'!$A$40:$C$46,3)))</f>
        <v>0</v>
      </c>
      <c r="E23" s="79">
        <f t="shared" si="0"/>
        <v>0</v>
      </c>
      <c r="F23" s="30">
        <f t="shared" ca="1" si="1"/>
        <v>0</v>
      </c>
      <c r="G23" s="86">
        <f t="shared" ca="1" si="2"/>
        <v>0</v>
      </c>
      <c r="H23" s="35"/>
      <c r="I23" s="21"/>
      <c r="N23" s="48" t="s">
        <v>33</v>
      </c>
      <c r="O23" s="48" t="s">
        <v>33</v>
      </c>
      <c r="P23" s="48" t="s">
        <v>33</v>
      </c>
      <c r="Q23" s="48" t="s">
        <v>33</v>
      </c>
      <c r="R23" s="48" t="s">
        <v>33</v>
      </c>
      <c r="S23" s="48" t="s">
        <v>33</v>
      </c>
      <c r="T23" s="48" t="s">
        <v>33</v>
      </c>
    </row>
    <row r="24" spans="1:20" ht="17.25" x14ac:dyDescent="0.3">
      <c r="A24" s="48" t="s">
        <v>31</v>
      </c>
      <c r="B24" s="18"/>
      <c r="C24" s="83">
        <v>1</v>
      </c>
      <c r="D24" s="29">
        <f>IF(C24=2,VLOOKUP(B24,'Type de taux'!$A$25:$C$31,3),IF(C24=1,VLOOKUP(B24,'Type de taux'!$A$7:$C$13,3),VLOOKUP(B24,'Type de taux'!$A$40:$C$46,3)))</f>
        <v>0</v>
      </c>
      <c r="E24" s="79">
        <f t="shared" si="0"/>
        <v>0</v>
      </c>
      <c r="F24" s="30">
        <f t="shared" ca="1" si="1"/>
        <v>0</v>
      </c>
      <c r="G24" s="86">
        <f t="shared" ca="1" si="2"/>
        <v>0</v>
      </c>
      <c r="H24" s="34"/>
      <c r="I24" s="19"/>
      <c r="N24" s="48" t="s">
        <v>34</v>
      </c>
      <c r="O24" s="48" t="s">
        <v>34</v>
      </c>
      <c r="P24" s="48" t="s">
        <v>34</v>
      </c>
      <c r="Q24" s="48" t="s">
        <v>34</v>
      </c>
      <c r="R24" s="48" t="s">
        <v>34</v>
      </c>
      <c r="S24" s="48" t="s">
        <v>34</v>
      </c>
      <c r="T24" s="48" t="s">
        <v>34</v>
      </c>
    </row>
    <row r="25" spans="1:20" ht="17.25" x14ac:dyDescent="0.3">
      <c r="A25" s="48" t="s">
        <v>32</v>
      </c>
      <c r="B25" s="18"/>
      <c r="C25" s="83">
        <v>1</v>
      </c>
      <c r="D25" s="29">
        <f>IF(C25=2,VLOOKUP(B25,'Type de taux'!$A$25:$C$31,3),IF(C25=1,VLOOKUP(B25,'Type de taux'!$A$7:$C$13,3),VLOOKUP(B25,'Type de taux'!$A$40:$C$46,3)))</f>
        <v>0</v>
      </c>
      <c r="E25" s="79">
        <f t="shared" si="0"/>
        <v>0</v>
      </c>
      <c r="F25" s="30">
        <f t="shared" ca="1" si="1"/>
        <v>0</v>
      </c>
      <c r="G25" s="86">
        <f t="shared" ca="1" si="2"/>
        <v>0</v>
      </c>
      <c r="H25" s="34"/>
      <c r="I25" s="19"/>
      <c r="N25" s="48" t="s">
        <v>35</v>
      </c>
      <c r="O25" s="48" t="s">
        <v>35</v>
      </c>
      <c r="P25" s="48" t="s">
        <v>35</v>
      </c>
      <c r="Q25" s="48" t="s">
        <v>35</v>
      </c>
      <c r="R25" s="48" t="s">
        <v>35</v>
      </c>
      <c r="S25" s="48" t="s">
        <v>35</v>
      </c>
      <c r="T25" s="48" t="s">
        <v>35</v>
      </c>
    </row>
    <row r="26" spans="1:20" ht="17.25" x14ac:dyDescent="0.3">
      <c r="A26" s="48" t="s">
        <v>48</v>
      </c>
      <c r="B26" s="18"/>
      <c r="C26" s="83">
        <v>1</v>
      </c>
      <c r="D26" s="29">
        <f>IF(C26=2,VLOOKUP(B26,'Type de taux'!$A$25:$C$31,3),IF(C26=1,VLOOKUP(B26,'Type de taux'!$A$7:$C$13,3),VLOOKUP(B26,'Type de taux'!$A$40:$C$46,3)))</f>
        <v>0</v>
      </c>
      <c r="E26" s="79">
        <f t="shared" si="0"/>
        <v>0</v>
      </c>
      <c r="F26" s="30">
        <f t="shared" ca="1" si="1"/>
        <v>0</v>
      </c>
      <c r="G26" s="86">
        <f t="shared" ca="1" si="2"/>
        <v>0</v>
      </c>
      <c r="H26" s="34"/>
      <c r="I26" s="19"/>
      <c r="N26" s="48" t="s">
        <v>36</v>
      </c>
      <c r="O26" s="48" t="s">
        <v>36</v>
      </c>
      <c r="P26" s="48" t="s">
        <v>36</v>
      </c>
      <c r="Q26" s="48" t="s">
        <v>36</v>
      </c>
      <c r="R26" s="48" t="s">
        <v>36</v>
      </c>
      <c r="S26" s="48" t="s">
        <v>36</v>
      </c>
      <c r="T26" s="48" t="s">
        <v>36</v>
      </c>
    </row>
    <row r="27" spans="1:20" ht="17.25" x14ac:dyDescent="0.3">
      <c r="A27" s="48" t="s">
        <v>33</v>
      </c>
      <c r="B27" s="18"/>
      <c r="C27" s="83">
        <v>1</v>
      </c>
      <c r="D27" s="29">
        <f>IF(C27=2,VLOOKUP(B27,'Type de taux'!$A$25:$C$31,3),IF(C27=1,VLOOKUP(B27,'Type de taux'!$A$7:$C$13,3),VLOOKUP(B27,'Type de taux'!$A$40:$C$46,3)))</f>
        <v>0</v>
      </c>
      <c r="E27" s="79">
        <f t="shared" si="0"/>
        <v>0</v>
      </c>
      <c r="F27" s="30">
        <f t="shared" ca="1" si="1"/>
        <v>0</v>
      </c>
      <c r="G27" s="86">
        <f t="shared" ca="1" si="2"/>
        <v>0</v>
      </c>
      <c r="H27" s="35"/>
      <c r="I27" s="21"/>
      <c r="N27" s="48" t="s">
        <v>37</v>
      </c>
      <c r="O27" s="48" t="s">
        <v>37</v>
      </c>
      <c r="P27" s="48" t="s">
        <v>37</v>
      </c>
      <c r="Q27" s="48" t="s">
        <v>37</v>
      </c>
      <c r="R27" s="48" t="s">
        <v>37</v>
      </c>
      <c r="S27" s="48" t="s">
        <v>37</v>
      </c>
      <c r="T27" s="48" t="s">
        <v>37</v>
      </c>
    </row>
    <row r="28" spans="1:20" ht="17.25" x14ac:dyDescent="0.3">
      <c r="A28" s="48" t="s">
        <v>34</v>
      </c>
      <c r="B28" s="18"/>
      <c r="C28" s="83">
        <v>1</v>
      </c>
      <c r="D28" s="29">
        <f>IF(C28=2,VLOOKUP(B28,'Type de taux'!$A$25:$C$31,3),IF(C28=1,VLOOKUP(B28,'Type de taux'!$A$7:$C$13,3),VLOOKUP(B28,'Type de taux'!$A$40:$C$46,3)))</f>
        <v>0</v>
      </c>
      <c r="E28" s="79">
        <f t="shared" si="0"/>
        <v>0</v>
      </c>
      <c r="F28" s="30">
        <f t="shared" ca="1" si="1"/>
        <v>0</v>
      </c>
      <c r="G28" s="86">
        <f t="shared" ca="1" si="2"/>
        <v>0</v>
      </c>
      <c r="H28" s="34"/>
      <c r="I28" s="19"/>
      <c r="N28" s="48" t="s">
        <v>38</v>
      </c>
      <c r="O28" s="48" t="s">
        <v>38</v>
      </c>
      <c r="P28" s="48" t="s">
        <v>38</v>
      </c>
      <c r="Q28" s="48" t="s">
        <v>38</v>
      </c>
      <c r="R28" s="48" t="s">
        <v>38</v>
      </c>
      <c r="S28" s="48" t="s">
        <v>38</v>
      </c>
      <c r="T28" s="48" t="s">
        <v>38</v>
      </c>
    </row>
    <row r="29" spans="1:20" ht="17.25" x14ac:dyDescent="0.3">
      <c r="A29" s="48" t="s">
        <v>35</v>
      </c>
      <c r="B29" s="18"/>
      <c r="C29" s="83">
        <v>1</v>
      </c>
      <c r="D29" s="29">
        <f>IF(C29=2,VLOOKUP(B29,'Type de taux'!$A$25:$C$31,3),IF(C29=1,VLOOKUP(B29,'Type de taux'!$A$7:$C$13,3),VLOOKUP(B29,'Type de taux'!$A$40:$C$46,3)))</f>
        <v>0</v>
      </c>
      <c r="E29" s="79">
        <f t="shared" si="0"/>
        <v>0</v>
      </c>
      <c r="F29" s="30">
        <f t="shared" ca="1" si="1"/>
        <v>0</v>
      </c>
      <c r="G29" s="86">
        <f t="shared" ca="1" si="2"/>
        <v>0</v>
      </c>
      <c r="H29" s="34"/>
      <c r="I29" s="19"/>
      <c r="N29" s="48" t="s">
        <v>39</v>
      </c>
      <c r="O29" s="48" t="s">
        <v>39</v>
      </c>
      <c r="P29" s="48" t="s">
        <v>39</v>
      </c>
      <c r="Q29" s="48" t="s">
        <v>39</v>
      </c>
      <c r="R29" s="48" t="s">
        <v>39</v>
      </c>
      <c r="S29" s="48" t="s">
        <v>39</v>
      </c>
      <c r="T29" s="48" t="s">
        <v>39</v>
      </c>
    </row>
    <row r="30" spans="1:20" ht="17.25" x14ac:dyDescent="0.3">
      <c r="A30" s="48" t="s">
        <v>36</v>
      </c>
      <c r="B30" s="18"/>
      <c r="C30" s="83">
        <v>1</v>
      </c>
      <c r="D30" s="29">
        <f>IF(C30=2,VLOOKUP(B30,'Type de taux'!$A$25:$C$31,3),IF(C30=1,VLOOKUP(B30,'Type de taux'!$A$7:$C$13,3),VLOOKUP(B30,'Type de taux'!$A$40:$C$46,3)))</f>
        <v>0</v>
      </c>
      <c r="E30" s="79">
        <f t="shared" si="0"/>
        <v>0</v>
      </c>
      <c r="F30" s="30">
        <f t="shared" ca="1" si="1"/>
        <v>0</v>
      </c>
      <c r="G30" s="86">
        <f t="shared" ca="1" si="2"/>
        <v>0</v>
      </c>
      <c r="H30" s="34"/>
      <c r="I30" s="19"/>
      <c r="N30" s="48" t="s">
        <v>40</v>
      </c>
      <c r="O30" s="48" t="s">
        <v>40</v>
      </c>
      <c r="P30" s="48" t="s">
        <v>40</v>
      </c>
      <c r="Q30" s="48" t="s">
        <v>40</v>
      </c>
      <c r="R30" s="48" t="s">
        <v>40</v>
      </c>
      <c r="S30" s="48" t="s">
        <v>40</v>
      </c>
      <c r="T30" s="48" t="s">
        <v>40</v>
      </c>
    </row>
    <row r="31" spans="1:20" ht="17.25" x14ac:dyDescent="0.3">
      <c r="A31" s="48" t="s">
        <v>37</v>
      </c>
      <c r="B31" s="18"/>
      <c r="C31" s="83">
        <v>1</v>
      </c>
      <c r="D31" s="29">
        <f>IF(C31=2,VLOOKUP(B31,'Type de taux'!$A$25:$C$31,3),IF(C31=1,VLOOKUP(B31,'Type de taux'!$A$7:$C$13,3),VLOOKUP(B31,'Type de taux'!$A$40:$C$46,3)))</f>
        <v>0</v>
      </c>
      <c r="E31" s="79">
        <f t="shared" si="0"/>
        <v>0</v>
      </c>
      <c r="F31" s="30">
        <f t="shared" ca="1" si="1"/>
        <v>0</v>
      </c>
      <c r="G31" s="86">
        <f t="shared" ca="1" si="2"/>
        <v>0</v>
      </c>
      <c r="H31" s="34"/>
      <c r="I31" s="19"/>
      <c r="N31" s="48" t="s">
        <v>41</v>
      </c>
      <c r="O31" s="48" t="s">
        <v>41</v>
      </c>
      <c r="P31" s="48" t="s">
        <v>41</v>
      </c>
      <c r="Q31" s="48" t="s">
        <v>41</v>
      </c>
      <c r="R31" s="48" t="s">
        <v>41</v>
      </c>
      <c r="S31" s="48" t="s">
        <v>41</v>
      </c>
      <c r="T31" s="48" t="s">
        <v>41</v>
      </c>
    </row>
    <row r="32" spans="1:20" ht="17.25" x14ac:dyDescent="0.3">
      <c r="A32" s="48" t="s">
        <v>38</v>
      </c>
      <c r="B32" s="20"/>
      <c r="C32" s="84" t="s">
        <v>68</v>
      </c>
      <c r="D32" s="29">
        <f>IF(C32=2,VLOOKUP(B32,'Type de taux'!$A$25:$C$31,3),IF(C32=1,VLOOKUP(B32,'Type de taux'!$A$7:$C$13,3),VLOOKUP(B32,'Type de taux'!$A$40:$C$46,3)))</f>
        <v>0</v>
      </c>
      <c r="E32" s="79">
        <f t="shared" si="0"/>
        <v>0</v>
      </c>
      <c r="F32" s="30">
        <f t="shared" ca="1" si="1"/>
        <v>0</v>
      </c>
      <c r="G32" s="86">
        <f t="shared" ca="1" si="2"/>
        <v>0</v>
      </c>
      <c r="H32" s="35"/>
      <c r="I32" s="21"/>
      <c r="N32" s="48" t="s">
        <v>42</v>
      </c>
      <c r="O32" s="48" t="s">
        <v>42</v>
      </c>
      <c r="P32" s="48" t="s">
        <v>42</v>
      </c>
      <c r="Q32" s="48" t="s">
        <v>42</v>
      </c>
      <c r="R32" s="48" t="s">
        <v>42</v>
      </c>
      <c r="S32" s="48" t="s">
        <v>42</v>
      </c>
      <c r="T32" s="48" t="s">
        <v>42</v>
      </c>
    </row>
    <row r="33" spans="1:20" ht="17.25" x14ac:dyDescent="0.3">
      <c r="A33" s="48" t="s">
        <v>39</v>
      </c>
      <c r="B33" s="18"/>
      <c r="C33" s="83">
        <v>1</v>
      </c>
      <c r="D33" s="29">
        <f>IF(C33=2,VLOOKUP(B33,'Type de taux'!$A$25:$C$31,3),IF(C33=1,VLOOKUP(B33,'Type de taux'!$A$7:$C$13,3),VLOOKUP(B33,'Type de taux'!$A$40:$C$46,3)))</f>
        <v>0</v>
      </c>
      <c r="E33" s="79">
        <f t="shared" si="0"/>
        <v>0</v>
      </c>
      <c r="F33" s="30">
        <f t="shared" ca="1" si="1"/>
        <v>0</v>
      </c>
      <c r="G33" s="86">
        <f t="shared" ca="1" si="2"/>
        <v>0</v>
      </c>
      <c r="H33" s="34"/>
      <c r="I33" s="19"/>
      <c r="N33" s="48" t="s">
        <v>49</v>
      </c>
      <c r="O33" s="48" t="s">
        <v>49</v>
      </c>
      <c r="P33" s="48" t="s">
        <v>49</v>
      </c>
      <c r="Q33" s="48" t="s">
        <v>49</v>
      </c>
      <c r="R33" s="48" t="s">
        <v>49</v>
      </c>
      <c r="S33" s="48" t="s">
        <v>49</v>
      </c>
      <c r="T33" s="48" t="s">
        <v>49</v>
      </c>
    </row>
    <row r="34" spans="1:20" ht="17.25" x14ac:dyDescent="0.3">
      <c r="A34" s="48" t="s">
        <v>40</v>
      </c>
      <c r="B34" s="18"/>
      <c r="C34" s="83">
        <v>1</v>
      </c>
      <c r="D34" s="29">
        <f>IF(C34=2,VLOOKUP(B34,'Type de taux'!$A$25:$C$31,3),IF(C34=1,VLOOKUP(B34,'Type de taux'!$A$7:$C$13,3),VLOOKUP(B34,'Type de taux'!$A$40:$C$46,3)))</f>
        <v>0</v>
      </c>
      <c r="E34" s="79">
        <f t="shared" si="0"/>
        <v>0</v>
      </c>
      <c r="F34" s="30">
        <f t="shared" ca="1" si="1"/>
        <v>0</v>
      </c>
      <c r="G34" s="86">
        <f t="shared" ca="1" si="2"/>
        <v>0</v>
      </c>
      <c r="H34" s="34"/>
      <c r="I34" s="19"/>
      <c r="N34" s="48" t="s">
        <v>50</v>
      </c>
      <c r="O34" s="48" t="s">
        <v>50</v>
      </c>
      <c r="P34" s="48" t="s">
        <v>50</v>
      </c>
      <c r="Q34" s="48" t="s">
        <v>50</v>
      </c>
      <c r="R34" s="48" t="s">
        <v>50</v>
      </c>
      <c r="S34" s="48" t="s">
        <v>50</v>
      </c>
      <c r="T34" s="48" t="s">
        <v>50</v>
      </c>
    </row>
    <row r="35" spans="1:20" ht="17.25" x14ac:dyDescent="0.3">
      <c r="A35" s="48" t="s">
        <v>41</v>
      </c>
      <c r="B35" s="18"/>
      <c r="C35" s="83">
        <v>1</v>
      </c>
      <c r="D35" s="29">
        <f>IF(C35=2,VLOOKUP(B35,'Type de taux'!$A$25:$C$31,3),IF(C35=1,VLOOKUP(B35,'Type de taux'!$A$7:$C$13,3),VLOOKUP(B35,'Type de taux'!$A$40:$C$46,3)))</f>
        <v>0</v>
      </c>
      <c r="E35" s="79">
        <f t="shared" si="0"/>
        <v>0</v>
      </c>
      <c r="F35" s="30">
        <f t="shared" ca="1" si="1"/>
        <v>0</v>
      </c>
      <c r="G35" s="86">
        <f t="shared" ca="1" si="2"/>
        <v>0</v>
      </c>
      <c r="H35" s="34"/>
      <c r="I35" s="19"/>
      <c r="N35" s="48" t="s">
        <v>43</v>
      </c>
      <c r="O35" s="48" t="s">
        <v>43</v>
      </c>
      <c r="P35" s="48" t="s">
        <v>43</v>
      </c>
      <c r="Q35" s="48" t="s">
        <v>43</v>
      </c>
      <c r="R35" s="48" t="s">
        <v>43</v>
      </c>
      <c r="S35" s="48" t="s">
        <v>43</v>
      </c>
      <c r="T35" s="48" t="s">
        <v>43</v>
      </c>
    </row>
    <row r="36" spans="1:20" ht="17.25" x14ac:dyDescent="0.3">
      <c r="A36" s="48" t="s">
        <v>42</v>
      </c>
      <c r="B36" s="18"/>
      <c r="C36" s="83">
        <v>1</v>
      </c>
      <c r="D36" s="29">
        <f>IF(C36=2,VLOOKUP(B36,'Type de taux'!$A$25:$C$31,3),IF(C36=1,VLOOKUP(B36,'Type de taux'!$A$7:$C$13,3),VLOOKUP(B36,'Type de taux'!$A$40:$C$46,3)))</f>
        <v>0</v>
      </c>
      <c r="E36" s="79">
        <f t="shared" si="0"/>
        <v>0</v>
      </c>
      <c r="F36" s="30">
        <f t="shared" ca="1" si="1"/>
        <v>0</v>
      </c>
      <c r="G36" s="86">
        <f t="shared" ca="1" si="2"/>
        <v>0</v>
      </c>
      <c r="H36" s="34"/>
      <c r="I36" s="19"/>
      <c r="N36" s="48" t="s">
        <v>44</v>
      </c>
      <c r="O36" s="48" t="s">
        <v>44</v>
      </c>
      <c r="P36" s="48" t="s">
        <v>44</v>
      </c>
      <c r="Q36" s="48" t="s">
        <v>44</v>
      </c>
      <c r="R36" s="48" t="s">
        <v>44</v>
      </c>
      <c r="S36" s="48" t="s">
        <v>44</v>
      </c>
      <c r="T36" s="48" t="s">
        <v>44</v>
      </c>
    </row>
    <row r="37" spans="1:20" ht="17.25" x14ac:dyDescent="0.3">
      <c r="A37" s="48" t="s">
        <v>49</v>
      </c>
      <c r="B37" s="20"/>
      <c r="C37" s="84" t="s">
        <v>68</v>
      </c>
      <c r="D37" s="29">
        <f>IF(C37=2,VLOOKUP(B37,'Type de taux'!$A$25:$C$31,3),IF(C37=1,VLOOKUP(B37,'Type de taux'!$A$7:$C$13,3),VLOOKUP(B37,'Type de taux'!$A$40:$C$46,3)))</f>
        <v>0</v>
      </c>
      <c r="E37" s="79">
        <f t="shared" si="0"/>
        <v>0</v>
      </c>
      <c r="F37" s="30">
        <f t="shared" ca="1" si="1"/>
        <v>0</v>
      </c>
      <c r="G37" s="86">
        <f t="shared" ca="1" si="2"/>
        <v>0</v>
      </c>
      <c r="H37" s="35"/>
      <c r="I37" s="21"/>
      <c r="N37" s="48" t="s">
        <v>45</v>
      </c>
      <c r="O37" s="48" t="s">
        <v>45</v>
      </c>
      <c r="P37" s="48" t="s">
        <v>45</v>
      </c>
      <c r="Q37" s="48" t="s">
        <v>45</v>
      </c>
      <c r="R37" s="48" t="s">
        <v>45</v>
      </c>
      <c r="S37" s="48" t="s">
        <v>45</v>
      </c>
      <c r="T37" s="48" t="s">
        <v>45</v>
      </c>
    </row>
    <row r="38" spans="1:20" ht="18" thickBot="1" x14ac:dyDescent="0.35">
      <c r="A38" s="48" t="s">
        <v>50</v>
      </c>
      <c r="B38" s="18"/>
      <c r="C38" s="83">
        <v>1</v>
      </c>
      <c r="D38" s="29">
        <f>IF(C38=2,VLOOKUP(B38,'Type de taux'!$A$25:$C$31,3),IF(C38=1,VLOOKUP(B38,'Type de taux'!$A$7:$C$13,3),VLOOKUP(B38,'Type de taux'!$A$40:$C$46,3)))</f>
        <v>0</v>
      </c>
      <c r="E38" s="79">
        <f t="shared" si="0"/>
        <v>0</v>
      </c>
      <c r="F38" s="30">
        <f t="shared" ca="1" si="1"/>
        <v>0</v>
      </c>
      <c r="G38" s="86">
        <f t="shared" ca="1" si="2"/>
        <v>0</v>
      </c>
      <c r="H38" s="34"/>
      <c r="I38" s="19"/>
      <c r="N38" s="50"/>
      <c r="O38" s="50"/>
      <c r="P38" s="50"/>
      <c r="Q38" s="50"/>
      <c r="R38" s="50"/>
      <c r="S38" s="50"/>
      <c r="T38" s="50"/>
    </row>
    <row r="39" spans="1:20" ht="51.75" x14ac:dyDescent="0.3">
      <c r="A39" s="48" t="s">
        <v>43</v>
      </c>
      <c r="B39" s="18"/>
      <c r="C39" s="83">
        <v>1</v>
      </c>
      <c r="D39" s="29">
        <f>IF(C39=2,VLOOKUP(B39,'Type de taux'!$A$25:$C$31,3),IF(C39=1,VLOOKUP(B39,'Type de taux'!$A$7:$C$13,3),VLOOKUP(B39,'Type de taux'!$A$40:$C$46,3)))</f>
        <v>0</v>
      </c>
      <c r="E39" s="79">
        <f t="shared" si="0"/>
        <v>0</v>
      </c>
      <c r="F39" s="30">
        <f t="shared" ca="1" si="1"/>
        <v>0</v>
      </c>
      <c r="G39" s="86">
        <f t="shared" ca="1" si="2"/>
        <v>0</v>
      </c>
      <c r="H39" s="34"/>
      <c r="I39" s="88" t="s">
        <v>72</v>
      </c>
    </row>
    <row r="40" spans="1:20" ht="17.25" x14ac:dyDescent="0.3">
      <c r="A40" s="48" t="s">
        <v>44</v>
      </c>
      <c r="B40" s="18"/>
      <c r="C40" s="83">
        <v>1</v>
      </c>
      <c r="D40" s="29">
        <f>IF(C40=2,VLOOKUP(B40,'Type de taux'!$A$25:$C$31,3),IF(C40=1,VLOOKUP(B40,'Type de taux'!$A$7:$C$13,3),VLOOKUP(B40,'Type de taux'!$A$40:$C$46,3)))</f>
        <v>0</v>
      </c>
      <c r="E40" s="79">
        <f t="shared" si="0"/>
        <v>0</v>
      </c>
      <c r="F40" s="30">
        <f t="shared" ca="1" si="1"/>
        <v>0</v>
      </c>
      <c r="G40" s="86">
        <f t="shared" ca="1" si="2"/>
        <v>0</v>
      </c>
      <c r="H40" s="34"/>
      <c r="I40" s="19"/>
    </row>
    <row r="41" spans="1:20" ht="17.25" x14ac:dyDescent="0.3">
      <c r="A41" s="48" t="s">
        <v>45</v>
      </c>
      <c r="B41" s="18"/>
      <c r="C41" s="83">
        <v>1</v>
      </c>
      <c r="D41" s="29">
        <f>IF(C41=2,VLOOKUP(B41,'Type de taux'!$A$25:$C$31,3),IF(C41=1,VLOOKUP(B41,'Type de taux'!$A$7:$C$13,3),VLOOKUP(B41,'Type de taux'!$A$40:$C$46,3)))</f>
        <v>0</v>
      </c>
      <c r="E41" s="79">
        <f t="shared" si="0"/>
        <v>0</v>
      </c>
      <c r="F41" s="30">
        <f t="shared" ca="1" si="1"/>
        <v>0</v>
      </c>
      <c r="G41" s="86">
        <f t="shared" ca="1" si="2"/>
        <v>0</v>
      </c>
      <c r="H41" s="34"/>
      <c r="I41" s="19"/>
    </row>
    <row r="42" spans="1:20" ht="18" thickBot="1" x14ac:dyDescent="0.35">
      <c r="A42" s="46"/>
      <c r="B42" s="23"/>
      <c r="C42" s="24"/>
      <c r="D42" s="31">
        <f>IF(C42=2,VLOOKUP(B42,'Type de taux'!$A$25:$C$31,3),IF(C42=1,VLOOKUP(B42,'Type de taux'!$A$7:$C$13,3),VLOOKUP(B42,'Type de taux'!$A$40:$C$46,3)))</f>
        <v>0</v>
      </c>
      <c r="E42" s="79">
        <f t="shared" si="0"/>
        <v>0</v>
      </c>
      <c r="F42" s="30">
        <f t="shared" ca="1" si="1"/>
        <v>0</v>
      </c>
      <c r="G42" s="86">
        <f ca="1">ROUNDDOWN(F42,-1)</f>
        <v>0</v>
      </c>
      <c r="H42" s="37"/>
      <c r="I42" s="25"/>
    </row>
    <row r="43" spans="1:20" ht="15.75" customHeight="1" thickBot="1" x14ac:dyDescent="0.3">
      <c r="F43" s="38" t="s">
        <v>13</v>
      </c>
      <c r="G43" s="39">
        <f ca="1">SUM(G6:G42)</f>
        <v>0</v>
      </c>
    </row>
    <row r="44" spans="1:20" ht="13.5" thickBot="1" x14ac:dyDescent="0.25"/>
    <row r="45" spans="1:20" ht="39.75" customHeight="1" thickBot="1" x14ac:dyDescent="0.25">
      <c r="A45" s="40"/>
      <c r="B45" s="91" t="s">
        <v>12</v>
      </c>
      <c r="C45" s="92"/>
      <c r="D45" s="92"/>
      <c r="E45" s="92"/>
      <c r="F45" s="92"/>
      <c r="G45" s="92"/>
      <c r="H45" s="92"/>
      <c r="I45" s="93"/>
    </row>
  </sheetData>
  <mergeCells count="3">
    <mergeCell ref="D2:E2"/>
    <mergeCell ref="D3:E3"/>
    <mergeCell ref="B45:I45"/>
  </mergeCells>
  <phoneticPr fontId="0" type="noConversion"/>
  <dataValidations count="1">
    <dataValidation type="list" allowBlank="1" showInputMessage="1" showErrorMessage="1" sqref="B2">
      <formula1>$N$1:$T$1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92" fitToWidth="0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0</xdr:colOff>
                    <xdr:row>1</xdr:row>
                    <xdr:rowOff>0</xdr:rowOff>
                  </from>
                  <to>
                    <xdr:col>8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6"/>
  <sheetViews>
    <sheetView topLeftCell="A13" workbookViewId="0">
      <selection activeCell="M21" sqref="M21"/>
    </sheetView>
  </sheetViews>
  <sheetFormatPr baseColWidth="10" defaultRowHeight="12.75" x14ac:dyDescent="0.2"/>
  <cols>
    <col min="1" max="16384" width="11.42578125" style="51"/>
  </cols>
  <sheetData>
    <row r="2" spans="1:5" ht="15" x14ac:dyDescent="0.2">
      <c r="A2" s="94" t="s">
        <v>59</v>
      </c>
      <c r="B2" s="94"/>
      <c r="C2" s="94"/>
      <c r="D2" s="94"/>
    </row>
    <row r="4" spans="1:5" ht="13.5" thickBot="1" x14ac:dyDescent="0.25"/>
    <row r="5" spans="1:5" ht="13.5" thickBot="1" x14ac:dyDescent="0.25">
      <c r="A5" s="52" t="s">
        <v>60</v>
      </c>
    </row>
    <row r="6" spans="1:5" ht="27" thickBot="1" x14ac:dyDescent="0.3">
      <c r="A6" s="53" t="s">
        <v>61</v>
      </c>
      <c r="B6" s="54" t="s">
        <v>62</v>
      </c>
      <c r="C6" s="54" t="s">
        <v>63</v>
      </c>
      <c r="D6" s="55" t="s">
        <v>1</v>
      </c>
      <c r="E6" s="56" t="s">
        <v>64</v>
      </c>
    </row>
    <row r="7" spans="1:5" x14ac:dyDescent="0.2">
      <c r="A7" s="57">
        <v>0</v>
      </c>
      <c r="B7" s="58">
        <v>300</v>
      </c>
      <c r="C7" s="59">
        <v>0</v>
      </c>
      <c r="D7" s="58">
        <v>0</v>
      </c>
      <c r="E7" s="60">
        <v>0</v>
      </c>
    </row>
    <row r="8" spans="1:5" x14ac:dyDescent="0.2">
      <c r="A8" s="61">
        <v>301</v>
      </c>
      <c r="B8" s="62">
        <v>100000</v>
      </c>
      <c r="C8" s="63">
        <v>0.05</v>
      </c>
      <c r="D8" s="64"/>
      <c r="E8" s="65">
        <f>B8*C8</f>
        <v>5000</v>
      </c>
    </row>
    <row r="9" spans="1:5" ht="12.75" customHeight="1" x14ac:dyDescent="0.2">
      <c r="A9" s="61">
        <v>100001</v>
      </c>
      <c r="B9" s="62">
        <v>300000</v>
      </c>
      <c r="C9" s="63">
        <v>4.4999999999999998E-2</v>
      </c>
      <c r="D9" s="64"/>
      <c r="E9" s="65">
        <f>B9*C9</f>
        <v>13500</v>
      </c>
    </row>
    <row r="10" spans="1:5" ht="12.75" customHeight="1" x14ac:dyDescent="0.2">
      <c r="A10" s="61">
        <v>300001</v>
      </c>
      <c r="B10" s="62">
        <v>500000</v>
      </c>
      <c r="C10" s="63">
        <v>0.04</v>
      </c>
      <c r="D10" s="64"/>
      <c r="E10" s="65">
        <f>B10*C10</f>
        <v>20000</v>
      </c>
    </row>
    <row r="11" spans="1:5" x14ac:dyDescent="0.2">
      <c r="A11" s="61">
        <v>500001</v>
      </c>
      <c r="B11" s="62">
        <v>700000</v>
      </c>
      <c r="C11" s="63">
        <v>3.5000000000000003E-2</v>
      </c>
      <c r="D11" s="64"/>
      <c r="E11" s="65">
        <f>B11*C11</f>
        <v>24500.000000000004</v>
      </c>
    </row>
    <row r="12" spans="1:5" x14ac:dyDescent="0.2">
      <c r="A12" s="61">
        <v>700001</v>
      </c>
      <c r="B12" s="62">
        <v>900000</v>
      </c>
      <c r="C12" s="63">
        <v>0.03</v>
      </c>
      <c r="D12" s="64"/>
      <c r="E12" s="65">
        <f>B12*C12</f>
        <v>27000</v>
      </c>
    </row>
    <row r="13" spans="1:5" ht="13.5" thickBot="1" x14ac:dyDescent="0.25">
      <c r="A13" s="66">
        <v>900001</v>
      </c>
      <c r="B13" s="67" t="s">
        <v>65</v>
      </c>
      <c r="C13" s="68">
        <v>2.5000000000000001E-2</v>
      </c>
      <c r="D13" s="69"/>
      <c r="E13" s="70"/>
    </row>
    <row r="14" spans="1:5" x14ac:dyDescent="0.2">
      <c r="A14" s="71"/>
      <c r="B14" s="71"/>
      <c r="C14" s="72"/>
      <c r="D14" s="73"/>
      <c r="E14" s="74"/>
    </row>
    <row r="15" spans="1:5" x14ac:dyDescent="0.2">
      <c r="A15" s="71"/>
      <c r="B15" s="71"/>
      <c r="C15" s="72"/>
      <c r="D15" s="73"/>
      <c r="E15" s="74"/>
    </row>
    <row r="16" spans="1:5" x14ac:dyDescent="0.2">
      <c r="A16" s="71"/>
      <c r="B16" s="71"/>
      <c r="C16" s="72"/>
      <c r="D16" s="73"/>
      <c r="E16" s="74"/>
    </row>
    <row r="17" spans="1:5" x14ac:dyDescent="0.2">
      <c r="A17" s="71"/>
      <c r="B17" s="71"/>
      <c r="C17" s="72"/>
      <c r="D17" s="73"/>
      <c r="E17" s="74"/>
    </row>
    <row r="18" spans="1:5" x14ac:dyDescent="0.2">
      <c r="A18" s="71"/>
      <c r="B18" s="71"/>
      <c r="C18" s="72"/>
      <c r="D18" s="73"/>
      <c r="E18" s="74"/>
    </row>
    <row r="19" spans="1:5" x14ac:dyDescent="0.2">
      <c r="A19" s="71"/>
      <c r="B19" s="71"/>
      <c r="C19" s="72"/>
      <c r="D19" s="73"/>
      <c r="E19" s="73"/>
    </row>
    <row r="20" spans="1:5" x14ac:dyDescent="0.2">
      <c r="A20" s="73"/>
      <c r="B20" s="73"/>
      <c r="C20" s="72"/>
      <c r="D20" s="73"/>
      <c r="E20" s="74"/>
    </row>
    <row r="22" spans="1:5" ht="13.5" thickBot="1" x14ac:dyDescent="0.25"/>
    <row r="23" spans="1:5" ht="13.5" thickBot="1" x14ac:dyDescent="0.25">
      <c r="A23" s="52" t="s">
        <v>66</v>
      </c>
    </row>
    <row r="24" spans="1:5" ht="27" thickBot="1" x14ac:dyDescent="0.3">
      <c r="A24" s="53" t="s">
        <v>61</v>
      </c>
      <c r="B24" s="54" t="s">
        <v>62</v>
      </c>
      <c r="C24" s="54" t="s">
        <v>63</v>
      </c>
      <c r="D24" s="55" t="s">
        <v>1</v>
      </c>
      <c r="E24" s="56" t="s">
        <v>64</v>
      </c>
    </row>
    <row r="25" spans="1:5" x14ac:dyDescent="0.2">
      <c r="A25" s="75">
        <v>0</v>
      </c>
      <c r="B25" s="76">
        <v>300</v>
      </c>
      <c r="C25" s="77">
        <v>0</v>
      </c>
      <c r="D25" s="76">
        <v>0</v>
      </c>
      <c r="E25" s="78">
        <v>0</v>
      </c>
    </row>
    <row r="26" spans="1:5" x14ac:dyDescent="0.2">
      <c r="A26" s="61">
        <v>301</v>
      </c>
      <c r="B26" s="62">
        <v>100000</v>
      </c>
      <c r="C26" s="63">
        <v>4.7500000000000001E-2</v>
      </c>
      <c r="D26" s="64"/>
      <c r="E26" s="65">
        <f>B26*C26</f>
        <v>4750</v>
      </c>
    </row>
    <row r="27" spans="1:5" x14ac:dyDescent="0.2">
      <c r="A27" s="61">
        <v>101000</v>
      </c>
      <c r="B27" s="62">
        <v>300000</v>
      </c>
      <c r="C27" s="63">
        <v>4.2500000000000003E-2</v>
      </c>
      <c r="D27" s="64"/>
      <c r="E27" s="65">
        <f>B27*C27</f>
        <v>12750.000000000002</v>
      </c>
    </row>
    <row r="28" spans="1:5" x14ac:dyDescent="0.2">
      <c r="A28" s="61">
        <v>301000</v>
      </c>
      <c r="B28" s="62">
        <v>500000</v>
      </c>
      <c r="C28" s="63">
        <v>3.7499999999999999E-2</v>
      </c>
      <c r="D28" s="64"/>
      <c r="E28" s="65">
        <f>B28*C28</f>
        <v>18750</v>
      </c>
    </row>
    <row r="29" spans="1:5" x14ac:dyDescent="0.2">
      <c r="A29" s="61">
        <v>501000</v>
      </c>
      <c r="B29" s="62">
        <v>700000</v>
      </c>
      <c r="C29" s="63">
        <v>3.2500000000000001E-2</v>
      </c>
      <c r="D29" s="64"/>
      <c r="E29" s="65">
        <f>B29*C29</f>
        <v>22750</v>
      </c>
    </row>
    <row r="30" spans="1:5" x14ac:dyDescent="0.2">
      <c r="A30" s="61">
        <v>701000</v>
      </c>
      <c r="B30" s="62">
        <v>900000</v>
      </c>
      <c r="C30" s="63">
        <v>2.75E-2</v>
      </c>
      <c r="D30" s="64"/>
      <c r="E30" s="65">
        <f>B30*C30</f>
        <v>24750</v>
      </c>
    </row>
    <row r="31" spans="1:5" ht="13.5" thickBot="1" x14ac:dyDescent="0.25">
      <c r="A31" s="66">
        <v>901000</v>
      </c>
      <c r="B31" s="67" t="s">
        <v>65</v>
      </c>
      <c r="C31" s="68">
        <v>2.2499999999999999E-2</v>
      </c>
      <c r="D31" s="69"/>
      <c r="E31" s="70"/>
    </row>
    <row r="32" spans="1:5" x14ac:dyDescent="0.2">
      <c r="A32" s="71"/>
      <c r="B32" s="71"/>
      <c r="C32" s="72"/>
      <c r="D32" s="73"/>
      <c r="E32" s="74"/>
    </row>
    <row r="33" spans="1:5" x14ac:dyDescent="0.2">
      <c r="A33" s="71"/>
      <c r="B33" s="71"/>
      <c r="C33" s="72"/>
      <c r="D33" s="73"/>
      <c r="E33" s="73"/>
    </row>
    <row r="34" spans="1:5" x14ac:dyDescent="0.2">
      <c r="A34" s="73"/>
      <c r="B34" s="73"/>
      <c r="C34" s="72"/>
      <c r="D34" s="73"/>
      <c r="E34" s="74"/>
    </row>
    <row r="35" spans="1:5" x14ac:dyDescent="0.2">
      <c r="A35" s="73"/>
      <c r="B35" s="73"/>
      <c r="C35" s="72"/>
      <c r="D35" s="73"/>
      <c r="E35" s="74"/>
    </row>
    <row r="37" spans="1:5" ht="13.5" thickBot="1" x14ac:dyDescent="0.25"/>
    <row r="38" spans="1:5" ht="13.5" thickBot="1" x14ac:dyDescent="0.25">
      <c r="A38" s="52" t="s">
        <v>67</v>
      </c>
    </row>
    <row r="39" spans="1:5" ht="27" thickBot="1" x14ac:dyDescent="0.3">
      <c r="A39" s="53" t="s">
        <v>61</v>
      </c>
      <c r="B39" s="54" t="s">
        <v>62</v>
      </c>
      <c r="C39" s="54" t="s">
        <v>63</v>
      </c>
      <c r="D39" s="55" t="s">
        <v>1</v>
      </c>
      <c r="E39" s="56" t="s">
        <v>64</v>
      </c>
    </row>
    <row r="40" spans="1:5" x14ac:dyDescent="0.2">
      <c r="A40" s="75">
        <v>0</v>
      </c>
      <c r="B40" s="76">
        <v>300</v>
      </c>
      <c r="C40" s="77">
        <v>0</v>
      </c>
      <c r="D40" s="76">
        <v>0</v>
      </c>
      <c r="E40" s="78">
        <v>0</v>
      </c>
    </row>
    <row r="41" spans="1:5" x14ac:dyDescent="0.2">
      <c r="A41" s="61">
        <v>301</v>
      </c>
      <c r="B41" s="62">
        <v>100000</v>
      </c>
      <c r="C41" s="63">
        <v>4.5999999999999999E-2</v>
      </c>
      <c r="D41" s="64"/>
      <c r="E41" s="65">
        <f>B41*C41</f>
        <v>4600</v>
      </c>
    </row>
    <row r="42" spans="1:5" x14ac:dyDescent="0.2">
      <c r="A42" s="61">
        <v>101000</v>
      </c>
      <c r="B42" s="62">
        <v>300000</v>
      </c>
      <c r="C42" s="63">
        <v>4.1000000000000002E-2</v>
      </c>
      <c r="D42" s="64"/>
      <c r="E42" s="65">
        <f>B42*C42</f>
        <v>12300</v>
      </c>
    </row>
    <row r="43" spans="1:5" x14ac:dyDescent="0.2">
      <c r="A43" s="61">
        <v>301000</v>
      </c>
      <c r="B43" s="62">
        <v>500000</v>
      </c>
      <c r="C43" s="63">
        <v>3.5999999999999997E-2</v>
      </c>
      <c r="D43" s="64"/>
      <c r="E43" s="65">
        <f>B43*C43</f>
        <v>18000</v>
      </c>
    </row>
    <row r="44" spans="1:5" x14ac:dyDescent="0.2">
      <c r="A44" s="61">
        <v>501000</v>
      </c>
      <c r="B44" s="62">
        <v>700000</v>
      </c>
      <c r="C44" s="63">
        <v>3.1E-2</v>
      </c>
      <c r="D44" s="64"/>
      <c r="E44" s="65">
        <f>B44*C44</f>
        <v>21700</v>
      </c>
    </row>
    <row r="45" spans="1:5" x14ac:dyDescent="0.2">
      <c r="A45" s="61">
        <v>701000</v>
      </c>
      <c r="B45" s="62">
        <v>900000</v>
      </c>
      <c r="C45" s="63">
        <v>2.5999999999999999E-2</v>
      </c>
      <c r="D45" s="64"/>
      <c r="E45" s="65">
        <f>B45*C45</f>
        <v>23400</v>
      </c>
    </row>
    <row r="46" spans="1:5" ht="13.5" thickBot="1" x14ac:dyDescent="0.25">
      <c r="A46" s="66">
        <v>901000</v>
      </c>
      <c r="B46" s="67" t="s">
        <v>65</v>
      </c>
      <c r="C46" s="68">
        <v>2.1000000000000001E-2</v>
      </c>
      <c r="D46" s="69"/>
      <c r="E46" s="70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Pourcentage et liste entreprise</vt:lpstr>
      <vt:lpstr>Type de taux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2015-11-20T10:29:25Z</cp:lastPrinted>
  <dcterms:created xsi:type="dcterms:W3CDTF">2009-08-17T07:44:45Z</dcterms:created>
  <dcterms:modified xsi:type="dcterms:W3CDTF">2015-11-24T10:40:14Z</dcterms:modified>
</cp:coreProperties>
</file>