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uillaume\Desktop\"/>
    </mc:Choice>
  </mc:AlternateContent>
  <bookViews>
    <workbookView xWindow="0" yWindow="0" windowWidth="16392" windowHeight="5664" activeTab="2"/>
  </bookViews>
  <sheets>
    <sheet name="Feuil1" sheetId="1" r:id="rId1"/>
    <sheet name="Feuil2" sheetId="2" r:id="rId2"/>
    <sheet name="Feuil3" sheetId="3" r:id="rId3"/>
  </sheets>
  <definedNames>
    <definedName name="NbBio">Feuil3!$G:$G</definedName>
    <definedName name="NbMarque">Feuil3!$H:$H</definedName>
    <definedName name="NbMarqueDistrib">Feuil3!$I:$I</definedName>
    <definedName name="ProduitBio">Feuil3!$B:$B</definedName>
    <definedName name="ProduitMarque">Feuil3!$C:$C</definedName>
    <definedName name="ProduitMarqueDistrib">Feuil3!$D:$D</definedName>
    <definedName name="reduc1">Feuil3!$Q$1</definedName>
    <definedName name="reduc2">Feuil3!$Q$2</definedName>
    <definedName name="reduc3">Feuil3!$Q$3</definedName>
    <definedName name="seuil1">Feuil3!$N$1</definedName>
    <definedName name="seuil2">Feuil3!$N$2</definedName>
    <definedName name="seuil3">Feuil3!$N$3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" i="3" l="1"/>
  <c r="K8" i="3"/>
  <c r="K9" i="3"/>
  <c r="K7" i="3"/>
  <c r="K3" i="3"/>
  <c r="K4" i="3"/>
  <c r="K5" i="3"/>
  <c r="K6" i="3"/>
  <c r="J2" i="3"/>
  <c r="J3" i="3"/>
  <c r="J9" i="3"/>
  <c r="J4" i="3"/>
  <c r="J5" i="3"/>
  <c r="J6" i="3"/>
  <c r="J7" i="3"/>
  <c r="J8" i="3"/>
  <c r="C17" i="3" l="1"/>
  <c r="D17" i="3"/>
  <c r="B17" i="3"/>
  <c r="F4" i="1" l="1"/>
  <c r="H4" i="1" s="1"/>
  <c r="F5" i="1"/>
  <c r="H5" i="1" s="1"/>
  <c r="F6" i="1"/>
  <c r="H6" i="1" s="1"/>
  <c r="F7" i="1"/>
  <c r="H7" i="1" s="1"/>
  <c r="F8" i="1"/>
  <c r="H8" i="1" s="1"/>
  <c r="F9" i="1"/>
  <c r="H9" i="1" s="1"/>
  <c r="F10" i="1"/>
  <c r="H10" i="1" s="1"/>
  <c r="F11" i="1"/>
  <c r="H11" i="1" s="1"/>
  <c r="F12" i="1"/>
  <c r="H12" i="1" s="1"/>
  <c r="F13" i="1"/>
  <c r="H13" i="1" s="1"/>
  <c r="F14" i="1"/>
  <c r="H14" i="1" s="1"/>
  <c r="F15" i="1"/>
  <c r="H15" i="1" s="1"/>
  <c r="F16" i="1"/>
  <c r="H16" i="1" s="1"/>
  <c r="F17" i="1"/>
  <c r="H17" i="1" s="1"/>
  <c r="F18" i="1"/>
  <c r="H18" i="1" s="1"/>
  <c r="F19" i="1"/>
  <c r="H19" i="1" s="1"/>
  <c r="F20" i="1"/>
  <c r="H20" i="1" s="1"/>
  <c r="F3" i="1"/>
  <c r="H3" i="1" s="1"/>
</calcChain>
</file>

<file path=xl/sharedStrings.xml><?xml version="1.0" encoding="utf-8"?>
<sst xmlns="http://schemas.openxmlformats.org/spreadsheetml/2006/main" count="50" uniqueCount="49">
  <si>
    <t>Nombre d'exploitations en AB</t>
  </si>
  <si>
    <t>Surfaces certifiées AB</t>
  </si>
  <si>
    <t>Surfaces en conversion AB</t>
  </si>
  <si>
    <t>Total des surfaces en AB</t>
  </si>
  <si>
    <t>Années</t>
  </si>
  <si>
    <t>Total des surfaces agricoles</t>
  </si>
  <si>
    <t>AB = Agriculture biologique</t>
  </si>
  <si>
    <t>Produits</t>
  </si>
  <si>
    <t>Produits bio (logo AB)</t>
  </si>
  <si>
    <t>Grande Marque</t>
  </si>
  <si>
    <t>Marque distributeur</t>
  </si>
  <si>
    <t>Pur Jus d'Orange, bouteille verre 1L</t>
  </si>
  <si>
    <t>Pétales de blé chocolatées 375g</t>
  </si>
  <si>
    <t>Cookies chocolat 2x200g</t>
  </si>
  <si>
    <t>Café moulu Arabia 500g</t>
  </si>
  <si>
    <t>Emmental râpé au lait cru 100g</t>
  </si>
  <si>
    <t>Lait demi écrémé bouteille, 6x1L</t>
  </si>
  <si>
    <t>Œufs moyen x6</t>
  </si>
  <si>
    <t>Beurre doux 250g</t>
  </si>
  <si>
    <t>Lardons fumés 100g</t>
  </si>
  <si>
    <t>Yaourt nature, lait entier 4x125g</t>
  </si>
  <si>
    <t>Pommes Golden 1kg</t>
  </si>
  <si>
    <t>Riz long 1kg</t>
  </si>
  <si>
    <t>Tomates rondes</t>
  </si>
  <si>
    <t>Coquillettes 1kg</t>
  </si>
  <si>
    <t>Chocolat noir 100g</t>
  </si>
  <si>
    <t>Total:</t>
  </si>
  <si>
    <t>Acheteurs</t>
  </si>
  <si>
    <t>Nombre de produits bio</t>
  </si>
  <si>
    <t>Seuil 1 =</t>
  </si>
  <si>
    <t>Seuil 2 =</t>
  </si>
  <si>
    <t>Seuil 3 =</t>
  </si>
  <si>
    <t>Nombre de produits (Marque)</t>
  </si>
  <si>
    <t>Nombre de produits (Marque distributeur)</t>
  </si>
  <si>
    <t>Réduction 1 =</t>
  </si>
  <si>
    <t>Réduction 3 =</t>
  </si>
  <si>
    <t>Réduction 2 =</t>
  </si>
  <si>
    <t>Bon de réduction obtenu</t>
  </si>
  <si>
    <t>Mme.Frere</t>
  </si>
  <si>
    <t>Mme.Duret</t>
  </si>
  <si>
    <t>Mme.Romand</t>
  </si>
  <si>
    <t>Sources : Agence Bio</t>
  </si>
  <si>
    <t>Total à payer</t>
  </si>
  <si>
    <t>Total de produits par chaque acheteur = 15</t>
  </si>
  <si>
    <t>M.Dupont</t>
  </si>
  <si>
    <t>MrDurand</t>
  </si>
  <si>
    <t>M.Larante</t>
  </si>
  <si>
    <t>M.Vieux</t>
  </si>
  <si>
    <t>M.Chambon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</si>
</sst>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&quot; ha.&quot;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4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4">
    <xf numFmtId="0" fontId="0" fillId="0" borderId="0" xfId="0"/>
    <xf numFmtId="10" fontId="2" fillId="3" borderId="2" xfId="2" applyNumberFormat="1" applyFont="1" applyFill="1" applyBorder="1"/>
    <xf numFmtId="10" fontId="2" fillId="3" borderId="3" xfId="2" applyNumberFormat="1" applyFont="1" applyFill="1" applyBorder="1"/>
    <xf numFmtId="0" fontId="2" fillId="3" borderId="4" xfId="0" applyFont="1" applyFill="1" applyBorder="1"/>
    <xf numFmtId="3" fontId="2" fillId="3" borderId="4" xfId="0" applyNumberFormat="1" applyFont="1" applyFill="1" applyBorder="1"/>
    <xf numFmtId="164" fontId="2" fillId="3" borderId="2" xfId="0" applyNumberFormat="1" applyFont="1" applyFill="1" applyBorder="1"/>
    <xf numFmtId="164" fontId="2" fillId="3" borderId="6" xfId="0" applyNumberFormat="1" applyFont="1" applyFill="1" applyBorder="1"/>
    <xf numFmtId="0" fontId="2" fillId="3" borderId="5" xfId="0" applyFont="1" applyFill="1" applyBorder="1"/>
    <xf numFmtId="3" fontId="2" fillId="3" borderId="5" xfId="0" applyNumberFormat="1" applyFont="1" applyFill="1" applyBorder="1"/>
    <xf numFmtId="164" fontId="2" fillId="3" borderId="3" xfId="0" applyNumberFormat="1" applyFont="1" applyFill="1" applyBorder="1"/>
    <xf numFmtId="164" fontId="2" fillId="3" borderId="7" xfId="0" applyNumberFormat="1" applyFont="1" applyFill="1" applyBorder="1"/>
    <xf numFmtId="0" fontId="3" fillId="2" borderId="1" xfId="0" applyFont="1" applyFill="1" applyBorder="1"/>
    <xf numFmtId="0" fontId="3" fillId="2" borderId="8" xfId="0" applyFont="1" applyFill="1" applyBorder="1"/>
    <xf numFmtId="0" fontId="3" fillId="2" borderId="9" xfId="0" applyFont="1" applyFill="1" applyBorder="1"/>
    <xf numFmtId="0" fontId="3" fillId="2" borderId="10" xfId="0" applyFont="1" applyFill="1" applyBorder="1"/>
    <xf numFmtId="0" fontId="3" fillId="2" borderId="11" xfId="0" applyFont="1" applyFill="1" applyBorder="1"/>
    <xf numFmtId="0" fontId="3" fillId="2" borderId="12" xfId="0" applyFont="1" applyFill="1" applyBorder="1"/>
    <xf numFmtId="0" fontId="0" fillId="3" borderId="13" xfId="0" applyFill="1" applyBorder="1" applyAlignment="1">
      <alignment horizontal="right"/>
    </xf>
    <xf numFmtId="0" fontId="0" fillId="3" borderId="13" xfId="0" applyFill="1" applyBorder="1" applyAlignment="1">
      <alignment horizontal="left"/>
    </xf>
    <xf numFmtId="9" fontId="0" fillId="3" borderId="13" xfId="2" applyFont="1" applyFill="1" applyBorder="1" applyAlignment="1">
      <alignment horizontal="left"/>
    </xf>
    <xf numFmtId="0" fontId="0" fillId="5" borderId="14" xfId="0" applyFill="1" applyBorder="1"/>
    <xf numFmtId="0" fontId="0" fillId="5" borderId="15" xfId="0" applyFill="1" applyBorder="1"/>
    <xf numFmtId="0" fontId="0" fillId="5" borderId="16" xfId="0" applyFill="1" applyBorder="1"/>
    <xf numFmtId="0" fontId="0" fillId="3" borderId="2" xfId="0" applyFill="1" applyBorder="1"/>
    <xf numFmtId="0" fontId="0" fillId="3" borderId="2" xfId="1" applyNumberFormat="1" applyFont="1" applyFill="1" applyBorder="1"/>
    <xf numFmtId="44" fontId="0" fillId="3" borderId="2" xfId="1" applyFont="1" applyFill="1" applyBorder="1"/>
    <xf numFmtId="0" fontId="0" fillId="3" borderId="3" xfId="0" applyFill="1" applyBorder="1"/>
    <xf numFmtId="0" fontId="0" fillId="3" borderId="3" xfId="1" applyNumberFormat="1" applyFont="1" applyFill="1" applyBorder="1"/>
    <xf numFmtId="44" fontId="0" fillId="3" borderId="3" xfId="1" applyFont="1" applyFill="1" applyBorder="1"/>
    <xf numFmtId="0" fontId="0" fillId="3" borderId="5" xfId="0" applyFill="1" applyBorder="1"/>
    <xf numFmtId="44" fontId="0" fillId="3" borderId="7" xfId="1" applyFont="1" applyFill="1" applyBorder="1"/>
    <xf numFmtId="0" fontId="0" fillId="4" borderId="5" xfId="0" applyFill="1" applyBorder="1"/>
    <xf numFmtId="44" fontId="0" fillId="4" borderId="3" xfId="1" applyFont="1" applyFill="1" applyBorder="1"/>
    <xf numFmtId="44" fontId="0" fillId="4" borderId="7" xfId="1" applyFont="1" applyFill="1" applyBorder="1"/>
    <xf numFmtId="0" fontId="0" fillId="3" borderId="4" xfId="0" applyFill="1" applyBorder="1"/>
    <xf numFmtId="44" fontId="0" fillId="3" borderId="6" xfId="1" applyFont="1" applyFill="1" applyBorder="1"/>
    <xf numFmtId="0" fontId="0" fillId="5" borderId="17" xfId="0" applyFill="1" applyBorder="1"/>
    <xf numFmtId="0" fontId="0" fillId="5" borderId="18" xfId="0" applyFill="1" applyBorder="1"/>
    <xf numFmtId="0" fontId="0" fillId="5" borderId="19" xfId="0" applyFill="1" applyBorder="1"/>
    <xf numFmtId="9" fontId="0" fillId="3" borderId="2" xfId="2" applyFont="1" applyFill="1" applyBorder="1" applyAlignment="1">
      <alignment horizontal="right"/>
    </xf>
    <xf numFmtId="9" fontId="0" fillId="3" borderId="3" xfId="2" applyFont="1" applyFill="1" applyBorder="1" applyAlignment="1">
      <alignment horizontal="right"/>
    </xf>
    <xf numFmtId="0" fontId="0" fillId="3" borderId="0" xfId="0" applyFill="1" applyBorder="1" applyAlignment="1">
      <alignment wrapText="1"/>
    </xf>
    <xf numFmtId="0" fontId="0" fillId="0" borderId="0" xfId="0" applyAlignment="1"/>
    <xf numFmtId="0" fontId="2" fillId="0" borderId="0" xfId="0" applyFont="1" applyAlignment="1">
      <alignment horizontal="left"/>
    </xf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fr-FR" sz="1800" b="1" i="0" u="none" baseline="0">
                <a:effectLst/>
                <a:latin typeface="Arial" panose="020B0604020202020204" pitchFamily="34" charset="0"/>
                <a:cs typeface="Arial" panose="020B0604020202020204" pitchFamily="34" charset="0"/>
              </a:rPr>
              <a:t>Evolution des surfaces et des exploitations </a:t>
            </a:r>
          </a:p>
          <a:p>
            <a:pPr>
              <a:defRPr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fr-FR" sz="1800" b="1" i="0" u="none" baseline="0">
                <a:effectLst/>
                <a:latin typeface="Arial" panose="020B0604020202020204" pitchFamily="34" charset="0"/>
                <a:cs typeface="Arial" panose="020B0604020202020204" pitchFamily="34" charset="0"/>
              </a:rPr>
              <a:t>utilisées en agriculture biologique en France</a:t>
            </a:r>
            <a:endParaRPr lang="fr-FR" u="none">
              <a:effectLst/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/>
      <c:overlay val="0"/>
      <c:spPr>
        <a:noFill/>
        <a:ln>
          <a:noFill/>
        </a:ln>
        <a:effectLst>
          <a:glow rad="279400">
            <a:schemeClr val="accent1">
              <a:alpha val="40000"/>
            </a:schemeClr>
          </a:glow>
        </a:effectLst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2"/>
          <c:order val="0"/>
          <c:tx>
            <c:strRef>
              <c:f>Feuil1!$D$2</c:f>
              <c:strCache>
                <c:ptCount val="1"/>
                <c:pt idx="0">
                  <c:v>Surfaces certifiées AB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cat>
            <c:numRef>
              <c:f>Feuil1!$B$3:$B$20</c:f>
              <c:numCache>
                <c:formatCode>General</c:formatCode>
                <c:ptCount val="18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</c:numCache>
            </c:numRef>
          </c:cat>
          <c:val>
            <c:numRef>
              <c:f>Feuil1!$D$3:$D$20</c:f>
              <c:numCache>
                <c:formatCode>#\ ##0" ha."</c:formatCode>
                <c:ptCount val="18"/>
                <c:pt idx="0">
                  <c:v>90651</c:v>
                </c:pt>
                <c:pt idx="1">
                  <c:v>107508</c:v>
                </c:pt>
                <c:pt idx="2">
                  <c:v>122405</c:v>
                </c:pt>
                <c:pt idx="3">
                  <c:v>142286</c:v>
                </c:pt>
                <c:pt idx="4">
                  <c:v>179790</c:v>
                </c:pt>
                <c:pt idx="5">
                  <c:v>223857</c:v>
                </c:pt>
                <c:pt idx="6">
                  <c:v>283836</c:v>
                </c:pt>
                <c:pt idx="7">
                  <c:v>342406</c:v>
                </c:pt>
                <c:pt idx="8">
                  <c:v>406338</c:v>
                </c:pt>
                <c:pt idx="9">
                  <c:v>468476</c:v>
                </c:pt>
                <c:pt idx="10">
                  <c:v>513365</c:v>
                </c:pt>
                <c:pt idx="11">
                  <c:v>499589</c:v>
                </c:pt>
                <c:pt idx="12">
                  <c:v>497314</c:v>
                </c:pt>
                <c:pt idx="13">
                  <c:v>502234</c:v>
                </c:pt>
                <c:pt idx="14">
                  <c:v>525638</c:v>
                </c:pt>
                <c:pt idx="15">
                  <c:v>571814</c:v>
                </c:pt>
                <c:pt idx="16">
                  <c:v>699300</c:v>
                </c:pt>
                <c:pt idx="17">
                  <c:v>855644</c:v>
                </c:pt>
              </c:numCache>
            </c:numRef>
          </c:val>
        </c:ser>
        <c:ser>
          <c:idx val="3"/>
          <c:order val="1"/>
          <c:tx>
            <c:strRef>
              <c:f>Feuil1!$E$2</c:f>
              <c:strCache>
                <c:ptCount val="1"/>
                <c:pt idx="0">
                  <c:v>Surfaces en conversion AB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cat>
            <c:numRef>
              <c:f>Feuil1!$B$3:$B$20</c:f>
              <c:numCache>
                <c:formatCode>General</c:formatCode>
                <c:ptCount val="18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</c:numCache>
            </c:numRef>
          </c:cat>
          <c:val>
            <c:numRef>
              <c:f>Feuil1!$E$3:$E$20</c:f>
              <c:numCache>
                <c:formatCode>#\ ##0" ha."</c:formatCode>
                <c:ptCount val="18"/>
                <c:pt idx="0">
                  <c:v>37304</c:v>
                </c:pt>
                <c:pt idx="1">
                  <c:v>29598</c:v>
                </c:pt>
                <c:pt idx="2">
                  <c:v>43084</c:v>
                </c:pt>
                <c:pt idx="3">
                  <c:v>76542</c:v>
                </c:pt>
                <c:pt idx="4">
                  <c:v>136014</c:v>
                </c:pt>
                <c:pt idx="5">
                  <c:v>137183</c:v>
                </c:pt>
                <c:pt idx="6">
                  <c:v>135914</c:v>
                </c:pt>
                <c:pt idx="7">
                  <c:v>175559</c:v>
                </c:pt>
                <c:pt idx="8">
                  <c:v>144652</c:v>
                </c:pt>
                <c:pt idx="9">
                  <c:v>65561</c:v>
                </c:pt>
                <c:pt idx="10">
                  <c:v>47473</c:v>
                </c:pt>
                <c:pt idx="11">
                  <c:v>53235</c:v>
                </c:pt>
                <c:pt idx="12">
                  <c:v>59819</c:v>
                </c:pt>
                <c:pt idx="13">
                  <c:v>81565</c:v>
                </c:pt>
                <c:pt idx="14">
                  <c:v>151875</c:v>
                </c:pt>
                <c:pt idx="15">
                  <c:v>273626</c:v>
                </c:pt>
                <c:pt idx="16">
                  <c:v>275841</c:v>
                </c:pt>
                <c:pt idx="17">
                  <c:v>177297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47"/>
        <c:overlap val="100"/>
        <c:axId val="216615672"/>
        <c:axId val="216618104"/>
      </c:barChart>
      <c:lineChart>
        <c:grouping val="standard"/>
        <c:varyColors val="0"/>
        <c:ser>
          <c:idx val="1"/>
          <c:order val="2"/>
          <c:tx>
            <c:strRef>
              <c:f>Feuil1!$C$2</c:f>
              <c:strCache>
                <c:ptCount val="1"/>
                <c:pt idx="0">
                  <c:v>Nombre d'exploitations en AB</c:v>
                </c:pt>
              </c:strCache>
            </c:strRef>
          </c:tx>
          <c:spPr>
            <a:ln w="3175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cat>
            <c:numRef>
              <c:f>Feuil1!$B$3:$B$20</c:f>
              <c:numCache>
                <c:formatCode>General</c:formatCode>
                <c:ptCount val="18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</c:numCache>
            </c:numRef>
          </c:cat>
          <c:val>
            <c:numRef>
              <c:f>Feuil1!$C$3:$C$20</c:f>
              <c:numCache>
                <c:formatCode>#,##0</c:formatCode>
                <c:ptCount val="18"/>
                <c:pt idx="0">
                  <c:v>3602</c:v>
                </c:pt>
                <c:pt idx="1">
                  <c:v>3977</c:v>
                </c:pt>
                <c:pt idx="2">
                  <c:v>4680</c:v>
                </c:pt>
                <c:pt idx="3">
                  <c:v>5914</c:v>
                </c:pt>
                <c:pt idx="4">
                  <c:v>7834</c:v>
                </c:pt>
                <c:pt idx="5">
                  <c:v>8985</c:v>
                </c:pt>
                <c:pt idx="6">
                  <c:v>10364</c:v>
                </c:pt>
                <c:pt idx="7">
                  <c:v>11288</c:v>
                </c:pt>
                <c:pt idx="8">
                  <c:v>11359</c:v>
                </c:pt>
                <c:pt idx="9">
                  <c:v>11059</c:v>
                </c:pt>
                <c:pt idx="10">
                  <c:v>11402</c:v>
                </c:pt>
                <c:pt idx="11">
                  <c:v>11640</c:v>
                </c:pt>
                <c:pt idx="12">
                  <c:v>11978</c:v>
                </c:pt>
                <c:pt idx="13">
                  <c:v>13298</c:v>
                </c:pt>
                <c:pt idx="14">
                  <c:v>16446</c:v>
                </c:pt>
                <c:pt idx="15">
                  <c:v>20604</c:v>
                </c:pt>
                <c:pt idx="16">
                  <c:v>23135</c:v>
                </c:pt>
                <c:pt idx="17">
                  <c:v>24425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6683504"/>
        <c:axId val="216620536"/>
      </c:lineChart>
      <c:catAx>
        <c:axId val="2166156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2220000" spcFirstLastPara="1" vertOverflow="ellipsis" wrap="square" anchor="ctr" anchorCtr="0"/>
          <a:lstStyle/>
          <a:p>
            <a:pPr>
              <a:defRPr sz="1200" b="0" i="0" u="none" strike="noStrike" kern="1200" baseline="0">
                <a:ln>
                  <a:noFill/>
                </a:ln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6618104"/>
        <c:crosses val="autoZero"/>
        <c:auto val="1"/>
        <c:lblAlgn val="ctr"/>
        <c:lblOffset val="100"/>
        <c:noMultiLvlLbl val="0"/>
      </c:catAx>
      <c:valAx>
        <c:axId val="2166181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chemeClr val="tx2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 sz="1200">
                    <a:latin typeface="Arial" panose="020B0604020202020204" pitchFamily="34" charset="0"/>
                    <a:cs typeface="Arial" panose="020B0604020202020204" pitchFamily="34" charset="0"/>
                  </a:rPr>
                  <a:t>Surface agricole (en hectares)</a:t>
                </a:r>
              </a:p>
            </c:rich>
          </c:tx>
          <c:layout>
            <c:manualLayout>
              <c:xMode val="edge"/>
              <c:yMode val="edge"/>
              <c:x val="1.1834319526627219E-2"/>
              <c:y val="0.1445867691735383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chemeClr val="tx2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fr-FR"/>
            </a:p>
          </c:txPr>
        </c:title>
        <c:numFmt formatCode="#\ ###\ ##0&quot; &quot;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6615672"/>
        <c:crosses val="autoZero"/>
        <c:crossBetween val="between"/>
      </c:valAx>
      <c:valAx>
        <c:axId val="216620536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chemeClr val="tx2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 sz="1200">
                    <a:latin typeface="Arial" panose="020B0604020202020204" pitchFamily="34" charset="0"/>
                    <a:cs typeface="Arial" panose="020B0604020202020204" pitchFamily="34" charset="0"/>
                  </a:rPr>
                  <a:t>Nombre d'exploitations</a:t>
                </a:r>
              </a:p>
            </c:rich>
          </c:tx>
          <c:layout>
            <c:manualLayout>
              <c:xMode val="edge"/>
              <c:yMode val="edge"/>
              <c:x val="0.96889693891813822"/>
              <c:y val="0.2155598611197222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chemeClr val="tx2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fr-FR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6683504"/>
        <c:crosses val="max"/>
        <c:crossBetween val="between"/>
      </c:valAx>
      <c:catAx>
        <c:axId val="216683504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21662053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2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24000">
          <a:schemeClr val="accent5">
            <a:lumMod val="5000"/>
            <a:lumOff val="95000"/>
          </a:schemeClr>
        </a:gs>
        <a:gs pos="67000">
          <a:schemeClr val="accent5">
            <a:lumMod val="45000"/>
            <a:lumOff val="55000"/>
          </a:schemeClr>
        </a:gs>
        <a:gs pos="100000">
          <a:schemeClr val="accent5">
            <a:lumMod val="30000"/>
            <a:lumOff val="70000"/>
          </a:schemeClr>
        </a:gs>
      </a:gsLst>
      <a:lin ang="5400000" scaled="1"/>
      <a:tileRect/>
    </a:gra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 sz="1800">
                <a:latin typeface="Arial" panose="020B0604020202020204" pitchFamily="34" charset="0"/>
                <a:cs typeface="Arial" panose="020B0604020202020204" pitchFamily="34" charset="0"/>
              </a:rPr>
              <a:t>Evolution de la surface agricole française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Feuil1!$G$2</c:f>
              <c:strCache>
                <c:ptCount val="1"/>
                <c:pt idx="0">
                  <c:v>Total des surfaces agricoles</c:v>
                </c:pt>
              </c:strCache>
            </c:strRef>
          </c:tx>
          <c:spPr>
            <a:ln w="19050" cap="rnd">
              <a:solidFill>
                <a:srgbClr val="002060"/>
              </a:solidFill>
              <a:round/>
            </a:ln>
            <a:effectLst/>
          </c:spPr>
          <c:marker>
            <c:symbol val="none"/>
          </c:marker>
          <c:cat>
            <c:numRef>
              <c:f>Feuil1!$B$3:$B$20</c:f>
              <c:numCache>
                <c:formatCode>General</c:formatCode>
                <c:ptCount val="18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</c:numCache>
            </c:numRef>
          </c:cat>
          <c:val>
            <c:numRef>
              <c:f>Feuil1!$G$3:$G$20</c:f>
              <c:numCache>
                <c:formatCode>#\ ##0" ha."</c:formatCode>
                <c:ptCount val="18"/>
                <c:pt idx="0">
                  <c:v>25463045</c:v>
                </c:pt>
                <c:pt idx="1">
                  <c:v>27284094</c:v>
                </c:pt>
                <c:pt idx="2">
                  <c:v>27416011</c:v>
                </c:pt>
                <c:pt idx="3">
                  <c:v>27134672</c:v>
                </c:pt>
                <c:pt idx="4">
                  <c:v>28393650</c:v>
                </c:pt>
                <c:pt idx="5">
                  <c:v>27411267</c:v>
                </c:pt>
                <c:pt idx="6">
                  <c:v>27563583</c:v>
                </c:pt>
                <c:pt idx="7">
                  <c:v>26743350</c:v>
                </c:pt>
                <c:pt idx="8">
                  <c:v>26998510</c:v>
                </c:pt>
                <c:pt idx="9">
                  <c:v>27573173</c:v>
                </c:pt>
                <c:pt idx="10">
                  <c:v>27481062</c:v>
                </c:pt>
                <c:pt idx="11">
                  <c:v>27088376</c:v>
                </c:pt>
                <c:pt idx="12">
                  <c:v>27299517</c:v>
                </c:pt>
                <c:pt idx="13">
                  <c:v>27216153</c:v>
                </c:pt>
                <c:pt idx="14">
                  <c:v>26423007</c:v>
                </c:pt>
                <c:pt idx="15">
                  <c:v>26426818</c:v>
                </c:pt>
                <c:pt idx="16">
                  <c:v>26112109</c:v>
                </c:pt>
                <c:pt idx="17">
                  <c:v>26149716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6695248"/>
        <c:axId val="216699136"/>
      </c:lineChart>
      <c:lineChart>
        <c:grouping val="standard"/>
        <c:varyColors val="0"/>
        <c:ser>
          <c:idx val="1"/>
          <c:order val="1"/>
          <c:tx>
            <c:strRef>
              <c:f>Feuil1!$H$2</c:f>
              <c:strCache>
                <c:ptCount val="1"/>
                <c:pt idx="0">
                  <c:v>Total des surfaces en AB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Feuil1!$B$3:$B$20</c:f>
              <c:numCache>
                <c:formatCode>General</c:formatCode>
                <c:ptCount val="18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</c:numCache>
            </c:numRef>
          </c:cat>
          <c:val>
            <c:numRef>
              <c:f>Feuil1!$H$3:$H$20</c:f>
              <c:numCache>
                <c:formatCode>0.00%</c:formatCode>
                <c:ptCount val="18"/>
                <c:pt idx="0">
                  <c:v>5.0251256281407036E-3</c:v>
                </c:pt>
                <c:pt idx="1">
                  <c:v>5.0251256281407036E-3</c:v>
                </c:pt>
                <c:pt idx="2">
                  <c:v>6.0362173038229373E-3</c:v>
                </c:pt>
                <c:pt idx="3">
                  <c:v>8.0645161290322578E-3</c:v>
                </c:pt>
                <c:pt idx="4">
                  <c:v>1.1122346017507436E-2</c:v>
                </c:pt>
                <c:pt idx="5">
                  <c:v>1.3171226269840063E-2</c:v>
                </c:pt>
                <c:pt idx="6">
                  <c:v>1.5228426580100271E-2</c:v>
                </c:pt>
                <c:pt idx="7">
                  <c:v>1.936799241680642E-2</c:v>
                </c:pt>
                <c:pt idx="8">
                  <c:v>2.0408163265306121E-2</c:v>
                </c:pt>
                <c:pt idx="9">
                  <c:v>1.9367992214751637E-2</c:v>
                </c:pt>
                <c:pt idx="10">
                  <c:v>2.0408163265306121E-2</c:v>
                </c:pt>
                <c:pt idx="11">
                  <c:v>2.0408163265306121E-2</c:v>
                </c:pt>
                <c:pt idx="12">
                  <c:v>2.0408163265306121E-2</c:v>
                </c:pt>
                <c:pt idx="13">
                  <c:v>2.1450459952955143E-2</c:v>
                </c:pt>
                <c:pt idx="14">
                  <c:v>2.564102564102564E-2</c:v>
                </c:pt>
                <c:pt idx="15">
                  <c:v>3.1991744144149327E-2</c:v>
                </c:pt>
                <c:pt idx="16">
                  <c:v>3.7344398340248962E-2</c:v>
                </c:pt>
                <c:pt idx="17">
                  <c:v>3.9501040852604287E-2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6786280"/>
        <c:axId val="216781800"/>
      </c:lineChart>
      <c:catAx>
        <c:axId val="2166952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bg2">
                  <a:lumMod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2820000" spcFirstLastPara="1" vertOverflow="ellipsis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fr-FR"/>
          </a:p>
        </c:txPr>
        <c:crossAx val="216699136"/>
        <c:crosses val="autoZero"/>
        <c:auto val="1"/>
        <c:lblAlgn val="ctr"/>
        <c:lblOffset val="100"/>
        <c:noMultiLvlLbl val="0"/>
      </c:catAx>
      <c:valAx>
        <c:axId val="2166991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2">
                  <a:lumMod val="5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 sz="1200" b="1">
                    <a:latin typeface="Arial" panose="020B0604020202020204" pitchFamily="34" charset="0"/>
                    <a:cs typeface="Arial" panose="020B0604020202020204" pitchFamily="34" charset="0"/>
                  </a:rPr>
                  <a:t>Surface agricole (en hectares)</a:t>
                </a:r>
              </a:p>
            </c:rich>
          </c:tx>
          <c:layout>
            <c:manualLayout>
              <c:xMode val="edge"/>
              <c:yMode val="edge"/>
              <c:x val="5.0071439745528494E-3"/>
              <c:y val="0.1050328982849746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fr-FR"/>
            </a:p>
          </c:txPr>
        </c:title>
        <c:numFmt formatCode="#\ ###\ ##0&quot; &quot;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fr-FR"/>
          </a:p>
        </c:txPr>
        <c:crossAx val="216695248"/>
        <c:crosses val="autoZero"/>
        <c:crossBetween val="between"/>
      </c:valAx>
      <c:valAx>
        <c:axId val="216781800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 sz="1200" b="1">
                    <a:latin typeface="Arial" panose="020B0604020202020204" pitchFamily="34" charset="0"/>
                    <a:cs typeface="Arial" panose="020B0604020202020204" pitchFamily="34" charset="0"/>
                  </a:rPr>
                  <a:t>Taux d'occupation des surfaces AB</a:t>
                </a:r>
              </a:p>
            </c:rich>
          </c:tx>
          <c:layout>
            <c:manualLayout>
              <c:xMode val="edge"/>
              <c:yMode val="edge"/>
              <c:x val="0.96695280805131123"/>
              <c:y val="9.009572861611477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fr-FR"/>
            </a:p>
          </c:txPr>
        </c:title>
        <c:numFmt formatCode="0.00%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fr-FR"/>
          </a:p>
        </c:txPr>
        <c:crossAx val="216786280"/>
        <c:crosses val="max"/>
        <c:crossBetween val="between"/>
      </c:valAx>
      <c:catAx>
        <c:axId val="21678628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1678180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fr-FR"/>
        </a:p>
      </c:txPr>
    </c:legend>
    <c:plotVisOnly val="1"/>
    <c:dispBlanksAs val="gap"/>
    <c:showDLblsOverMax val="0"/>
  </c:chart>
  <c:spPr>
    <a:gradFill>
      <a:gsLst>
        <a:gs pos="0">
          <a:schemeClr val="accent5">
            <a:lumMod val="5000"/>
            <a:lumOff val="95000"/>
          </a:schemeClr>
        </a:gs>
        <a:gs pos="100000">
          <a:schemeClr val="accent5">
            <a:lumMod val="45000"/>
            <a:lumOff val="55000"/>
          </a:schemeClr>
        </a:gs>
        <a:gs pos="43000">
          <a:schemeClr val="accent5">
            <a:lumMod val="30000"/>
            <a:lumOff val="70000"/>
          </a:schemeClr>
        </a:gs>
      </a:gsLst>
      <a:lin ang="5400000" scaled="1"/>
    </a:gra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4803149606299213" l="0.70866141732283472" r="0.70866141732283472" t="0.74803149606299213" header="0.31496062992125984" footer="0.31496062992125984"/>
    <c:pageSetup paperSize="9"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6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dk1">
            <a:lumMod val="75000"/>
            <a:lumOff val="2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dk1">
            <a:lumMod val="75000"/>
            <a:lumOff val="25000"/>
          </a:schemeClr>
        </a:solidFill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0</xdr:row>
      <xdr:rowOff>0</xdr:rowOff>
    </xdr:from>
    <xdr:to>
      <xdr:col>11</xdr:col>
      <xdr:colOff>736600</xdr:colOff>
      <xdr:row>18</xdr:row>
      <xdr:rowOff>25400</xdr:rowOff>
    </xdr:to>
    <xdr:graphicFrame macro="">
      <xdr:nvGraphicFramePr>
        <xdr:cNvPr id="12" name="Graphique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25400</xdr:colOff>
      <xdr:row>18</xdr:row>
      <xdr:rowOff>114300</xdr:rowOff>
    </xdr:from>
    <xdr:to>
      <xdr:col>11</xdr:col>
      <xdr:colOff>736600</xdr:colOff>
      <xdr:row>38</xdr:row>
      <xdr:rowOff>76200</xdr:rowOff>
    </xdr:to>
    <xdr:graphicFrame macro="">
      <xdr:nvGraphicFramePr>
        <xdr:cNvPr id="14" name="Graphique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5"/>
  <sheetViews>
    <sheetView zoomScale="60" zoomScaleNormal="60" workbookViewId="0">
      <selection activeCell="G3" sqref="G3"/>
    </sheetView>
  </sheetViews>
  <sheetFormatPr baseColWidth="10" defaultRowHeight="14.4" x14ac:dyDescent="0.3"/>
  <cols>
    <col min="2" max="2" width="10.109375" bestFit="1" customWidth="1"/>
    <col min="3" max="3" width="36" bestFit="1" customWidth="1"/>
    <col min="4" max="4" width="27.33203125" bestFit="1" customWidth="1"/>
    <col min="5" max="5" width="33.44140625" bestFit="1" customWidth="1"/>
    <col min="6" max="6" width="31.21875" bestFit="1" customWidth="1"/>
    <col min="7" max="7" width="34.77734375" bestFit="1" customWidth="1"/>
    <col min="8" max="8" width="31.21875" bestFit="1" customWidth="1"/>
  </cols>
  <sheetData>
    <row r="1" spans="2:8" ht="15" thickBot="1" x14ac:dyDescent="0.35"/>
    <row r="2" spans="2:8" ht="18" thickBot="1" x14ac:dyDescent="0.35">
      <c r="B2" s="11" t="s">
        <v>4</v>
      </c>
      <c r="C2" s="12" t="s">
        <v>0</v>
      </c>
      <c r="D2" s="13" t="s">
        <v>1</v>
      </c>
      <c r="E2" s="14" t="s">
        <v>2</v>
      </c>
      <c r="F2" s="15" t="s">
        <v>3</v>
      </c>
      <c r="G2" s="13" t="s">
        <v>5</v>
      </c>
      <c r="H2" s="16" t="s">
        <v>3</v>
      </c>
    </row>
    <row r="3" spans="2:8" ht="15.6" x14ac:dyDescent="0.3">
      <c r="B3" s="3">
        <v>1995</v>
      </c>
      <c r="C3" s="4">
        <v>3602</v>
      </c>
      <c r="D3" s="5">
        <v>90651</v>
      </c>
      <c r="E3" s="6">
        <v>37304</v>
      </c>
      <c r="F3" s="6">
        <f>SUM(D3+E3)</f>
        <v>127955</v>
      </c>
      <c r="G3" s="5">
        <v>25463045</v>
      </c>
      <c r="H3" s="1">
        <f>F3/G3</f>
        <v>5.0251256281407036E-3</v>
      </c>
    </row>
    <row r="4" spans="2:8" ht="15.6" x14ac:dyDescent="0.3">
      <c r="B4" s="3">
        <v>1996</v>
      </c>
      <c r="C4" s="4">
        <v>3977</v>
      </c>
      <c r="D4" s="5">
        <v>107508</v>
      </c>
      <c r="E4" s="6">
        <v>29598</v>
      </c>
      <c r="F4" s="6">
        <f t="shared" ref="F4:F20" si="0">SUM(D4+E4)</f>
        <v>137106</v>
      </c>
      <c r="G4" s="5">
        <v>27284094</v>
      </c>
      <c r="H4" s="1">
        <f t="shared" ref="H4:H20" si="1">F4/G4</f>
        <v>5.0251256281407036E-3</v>
      </c>
    </row>
    <row r="5" spans="2:8" ht="15.6" x14ac:dyDescent="0.3">
      <c r="B5" s="3">
        <v>1997</v>
      </c>
      <c r="C5" s="4">
        <v>4680</v>
      </c>
      <c r="D5" s="5">
        <v>122405</v>
      </c>
      <c r="E5" s="6">
        <v>43084</v>
      </c>
      <c r="F5" s="6">
        <f t="shared" si="0"/>
        <v>165489</v>
      </c>
      <c r="G5" s="5">
        <v>27416011</v>
      </c>
      <c r="H5" s="1">
        <f t="shared" si="1"/>
        <v>6.0362173038229373E-3</v>
      </c>
    </row>
    <row r="6" spans="2:8" ht="15.6" x14ac:dyDescent="0.3">
      <c r="B6" s="3">
        <v>1998</v>
      </c>
      <c r="C6" s="4">
        <v>5914</v>
      </c>
      <c r="D6" s="5">
        <v>142286</v>
      </c>
      <c r="E6" s="6">
        <v>76542</v>
      </c>
      <c r="F6" s="6">
        <f t="shared" si="0"/>
        <v>218828</v>
      </c>
      <c r="G6" s="5">
        <v>27134672</v>
      </c>
      <c r="H6" s="1">
        <f t="shared" si="1"/>
        <v>8.0645161290322578E-3</v>
      </c>
    </row>
    <row r="7" spans="2:8" ht="15.6" x14ac:dyDescent="0.3">
      <c r="B7" s="3">
        <v>1999</v>
      </c>
      <c r="C7" s="4">
        <v>7834</v>
      </c>
      <c r="D7" s="5">
        <v>179790</v>
      </c>
      <c r="E7" s="6">
        <v>136014</v>
      </c>
      <c r="F7" s="6">
        <f t="shared" si="0"/>
        <v>315804</v>
      </c>
      <c r="G7" s="5">
        <v>28393650</v>
      </c>
      <c r="H7" s="1">
        <f t="shared" si="1"/>
        <v>1.1122346017507436E-2</v>
      </c>
    </row>
    <row r="8" spans="2:8" ht="15.6" x14ac:dyDescent="0.3">
      <c r="B8" s="3">
        <v>2000</v>
      </c>
      <c r="C8" s="4">
        <v>8985</v>
      </c>
      <c r="D8" s="5">
        <v>223857</v>
      </c>
      <c r="E8" s="6">
        <v>137183</v>
      </c>
      <c r="F8" s="6">
        <f t="shared" si="0"/>
        <v>361040</v>
      </c>
      <c r="G8" s="5">
        <v>27411267</v>
      </c>
      <c r="H8" s="1">
        <f t="shared" si="1"/>
        <v>1.3171226269840063E-2</v>
      </c>
    </row>
    <row r="9" spans="2:8" ht="15.6" x14ac:dyDescent="0.3">
      <c r="B9" s="3">
        <v>2001</v>
      </c>
      <c r="C9" s="4">
        <v>10364</v>
      </c>
      <c r="D9" s="5">
        <v>283836</v>
      </c>
      <c r="E9" s="6">
        <v>135914</v>
      </c>
      <c r="F9" s="6">
        <f t="shared" si="0"/>
        <v>419750</v>
      </c>
      <c r="G9" s="5">
        <v>27563583</v>
      </c>
      <c r="H9" s="1">
        <f t="shared" si="1"/>
        <v>1.5228426580100271E-2</v>
      </c>
    </row>
    <row r="10" spans="2:8" ht="15.6" x14ac:dyDescent="0.3">
      <c r="B10" s="3">
        <v>2002</v>
      </c>
      <c r="C10" s="4">
        <v>11288</v>
      </c>
      <c r="D10" s="5">
        <v>342406</v>
      </c>
      <c r="E10" s="6">
        <v>175559</v>
      </c>
      <c r="F10" s="6">
        <f t="shared" si="0"/>
        <v>517965</v>
      </c>
      <c r="G10" s="5">
        <v>26743350</v>
      </c>
      <c r="H10" s="1">
        <f t="shared" si="1"/>
        <v>1.936799241680642E-2</v>
      </c>
    </row>
    <row r="11" spans="2:8" ht="15.6" x14ac:dyDescent="0.3">
      <c r="B11" s="3">
        <v>2003</v>
      </c>
      <c r="C11" s="4">
        <v>11359</v>
      </c>
      <c r="D11" s="5">
        <v>406338</v>
      </c>
      <c r="E11" s="6">
        <v>144652</v>
      </c>
      <c r="F11" s="6">
        <f t="shared" si="0"/>
        <v>550990</v>
      </c>
      <c r="G11" s="5">
        <v>26998510</v>
      </c>
      <c r="H11" s="1">
        <f t="shared" si="1"/>
        <v>2.0408163265306121E-2</v>
      </c>
    </row>
    <row r="12" spans="2:8" ht="15.6" x14ac:dyDescent="0.3">
      <c r="B12" s="3">
        <v>2004</v>
      </c>
      <c r="C12" s="4">
        <v>11059</v>
      </c>
      <c r="D12" s="5">
        <v>468476</v>
      </c>
      <c r="E12" s="6">
        <v>65561</v>
      </c>
      <c r="F12" s="6">
        <f t="shared" si="0"/>
        <v>534037</v>
      </c>
      <c r="G12" s="5">
        <v>27573173</v>
      </c>
      <c r="H12" s="1">
        <f t="shared" si="1"/>
        <v>1.9367992214751637E-2</v>
      </c>
    </row>
    <row r="13" spans="2:8" ht="15.6" x14ac:dyDescent="0.3">
      <c r="B13" s="3">
        <v>2005</v>
      </c>
      <c r="C13" s="4">
        <v>11402</v>
      </c>
      <c r="D13" s="5">
        <v>513365</v>
      </c>
      <c r="E13" s="6">
        <v>47473</v>
      </c>
      <c r="F13" s="6">
        <f t="shared" si="0"/>
        <v>560838</v>
      </c>
      <c r="G13" s="5">
        <v>27481062</v>
      </c>
      <c r="H13" s="1">
        <f t="shared" si="1"/>
        <v>2.0408163265306121E-2</v>
      </c>
    </row>
    <row r="14" spans="2:8" ht="15.6" x14ac:dyDescent="0.3">
      <c r="B14" s="3">
        <v>2006</v>
      </c>
      <c r="C14" s="4">
        <v>11640</v>
      </c>
      <c r="D14" s="5">
        <v>499589</v>
      </c>
      <c r="E14" s="6">
        <v>53235</v>
      </c>
      <c r="F14" s="6">
        <f t="shared" si="0"/>
        <v>552824</v>
      </c>
      <c r="G14" s="5">
        <v>27088376</v>
      </c>
      <c r="H14" s="1">
        <f t="shared" si="1"/>
        <v>2.0408163265306121E-2</v>
      </c>
    </row>
    <row r="15" spans="2:8" ht="15.6" x14ac:dyDescent="0.3">
      <c r="B15" s="3">
        <v>2007</v>
      </c>
      <c r="C15" s="4">
        <v>11978</v>
      </c>
      <c r="D15" s="5">
        <v>497314</v>
      </c>
      <c r="E15" s="6">
        <v>59819</v>
      </c>
      <c r="F15" s="6">
        <f t="shared" si="0"/>
        <v>557133</v>
      </c>
      <c r="G15" s="5">
        <v>27299517</v>
      </c>
      <c r="H15" s="1">
        <f t="shared" si="1"/>
        <v>2.0408163265306121E-2</v>
      </c>
    </row>
    <row r="16" spans="2:8" ht="15.6" x14ac:dyDescent="0.3">
      <c r="B16" s="3">
        <v>2008</v>
      </c>
      <c r="C16" s="4">
        <v>13298</v>
      </c>
      <c r="D16" s="5">
        <v>502234</v>
      </c>
      <c r="E16" s="6">
        <v>81565</v>
      </c>
      <c r="F16" s="6">
        <f t="shared" si="0"/>
        <v>583799</v>
      </c>
      <c r="G16" s="5">
        <v>27216153</v>
      </c>
      <c r="H16" s="1">
        <f t="shared" si="1"/>
        <v>2.1450459952955143E-2</v>
      </c>
    </row>
    <row r="17" spans="1:8" ht="15.6" x14ac:dyDescent="0.3">
      <c r="B17" s="3">
        <v>2009</v>
      </c>
      <c r="C17" s="4">
        <v>16446</v>
      </c>
      <c r="D17" s="5">
        <v>525638</v>
      </c>
      <c r="E17" s="6">
        <v>151875</v>
      </c>
      <c r="F17" s="6">
        <f t="shared" si="0"/>
        <v>677513</v>
      </c>
      <c r="G17" s="5">
        <v>26423007</v>
      </c>
      <c r="H17" s="1">
        <f t="shared" si="1"/>
        <v>2.564102564102564E-2</v>
      </c>
    </row>
    <row r="18" spans="1:8" ht="15.6" x14ac:dyDescent="0.3">
      <c r="B18" s="3">
        <v>2010</v>
      </c>
      <c r="C18" s="4">
        <v>20604</v>
      </c>
      <c r="D18" s="5">
        <v>571814</v>
      </c>
      <c r="E18" s="6">
        <v>273626</v>
      </c>
      <c r="F18" s="6">
        <f t="shared" si="0"/>
        <v>845440</v>
      </c>
      <c r="G18" s="5">
        <v>26426818</v>
      </c>
      <c r="H18" s="1">
        <f t="shared" si="1"/>
        <v>3.1991744144149327E-2</v>
      </c>
    </row>
    <row r="19" spans="1:8" ht="15.6" x14ac:dyDescent="0.3">
      <c r="B19" s="3">
        <v>2011</v>
      </c>
      <c r="C19" s="4">
        <v>23135</v>
      </c>
      <c r="D19" s="5">
        <v>699300</v>
      </c>
      <c r="E19" s="6">
        <v>275841</v>
      </c>
      <c r="F19" s="6">
        <f t="shared" si="0"/>
        <v>975141</v>
      </c>
      <c r="G19" s="5">
        <v>26112109</v>
      </c>
      <c r="H19" s="1">
        <f t="shared" si="1"/>
        <v>3.7344398340248962E-2</v>
      </c>
    </row>
    <row r="20" spans="1:8" ht="15.6" x14ac:dyDescent="0.3">
      <c r="B20" s="7">
        <v>2012</v>
      </c>
      <c r="C20" s="8">
        <v>24425</v>
      </c>
      <c r="D20" s="9">
        <v>855644</v>
      </c>
      <c r="E20" s="10">
        <v>177297</v>
      </c>
      <c r="F20" s="9">
        <f t="shared" si="0"/>
        <v>1032941</v>
      </c>
      <c r="G20" s="9">
        <v>26149716</v>
      </c>
      <c r="H20" s="2">
        <f t="shared" si="1"/>
        <v>3.9501040852604287E-2</v>
      </c>
    </row>
    <row r="24" spans="1:8" ht="15.6" x14ac:dyDescent="0.3">
      <c r="A24" s="43" t="s">
        <v>41</v>
      </c>
      <c r="B24" s="43"/>
      <c r="C24" s="43"/>
    </row>
    <row r="25" spans="1:8" ht="15.6" x14ac:dyDescent="0.3">
      <c r="A25" s="43" t="s">
        <v>6</v>
      </c>
      <c r="B25" s="43"/>
      <c r="C25" s="43"/>
    </row>
  </sheetData>
  <mergeCells count="2">
    <mergeCell ref="A25:C25"/>
    <mergeCell ref="A24:C24"/>
  </mergeCells>
  <printOptions horizontalCentered="1" verticalCentered="1"/>
  <pageMargins left="0.31496062992125984" right="0.35433070866141736" top="0.74803149606299213" bottom="0.74803149606299213" header="0.31496062992125984" footer="0.31496062992125984"/>
  <pageSetup paperSize="9" scale="65" orientation="landscape" r:id="rId1"/>
  <headerFooter>
    <oddHeader>&amp;C&amp;"Arial,Normal"&amp;20&amp;U
L'agriculture biologique en &amp;24France : Une alternative qui prend de l'ampleur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topLeftCell="A4" zoomScale="60" zoomScaleNormal="60" workbookViewId="0">
      <selection activeCell="A7" sqref="A7"/>
    </sheetView>
  </sheetViews>
  <sheetFormatPr baseColWidth="10" defaultRowHeight="14.4" x14ac:dyDescent="0.3"/>
  <sheetData/>
  <printOptions horizontalCentered="1" verticalCentered="1"/>
  <pageMargins left="0.70866141732283472" right="0.70866141732283472" top="0.89" bottom="0.74803149606299213" header="0.31496062992125984" footer="0.31496062992125984"/>
  <pageSetup paperSize="9" scale="83" orientation="landscape" r:id="rId1"/>
  <headerFooter>
    <oddHeader>&amp;C&amp;"Arial,Normal"&amp;22L'Agriculture biologique en France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"/>
  <sheetViews>
    <sheetView tabSelected="1" zoomScale="70" zoomScaleNormal="70" workbookViewId="0">
      <selection activeCell="H17" sqref="H17"/>
    </sheetView>
  </sheetViews>
  <sheetFormatPr baseColWidth="10" defaultRowHeight="14.4" x14ac:dyDescent="0.3"/>
  <cols>
    <col min="1" max="1" width="29.6640625" bestFit="1" customWidth="1"/>
    <col min="2" max="2" width="18.5546875" bestFit="1" customWidth="1"/>
    <col min="3" max="3" width="13.6640625" bestFit="1" customWidth="1"/>
    <col min="4" max="4" width="17.21875" bestFit="1" customWidth="1"/>
    <col min="6" max="6" width="19" bestFit="1" customWidth="1"/>
    <col min="7" max="7" width="20.33203125" bestFit="1" customWidth="1"/>
    <col min="8" max="8" width="25.33203125" bestFit="1" customWidth="1"/>
    <col min="9" max="9" width="35.33203125" bestFit="1" customWidth="1"/>
    <col min="10" max="10" width="24.5546875" bestFit="1" customWidth="1"/>
    <col min="11" max="11" width="13.21875" bestFit="1" customWidth="1"/>
    <col min="13" max="13" width="8.33203125" bestFit="1" customWidth="1"/>
    <col min="14" max="14" width="3" bestFit="1" customWidth="1"/>
    <col min="16" max="16" width="12.44140625" bestFit="1" customWidth="1"/>
    <col min="17" max="17" width="4.5546875" bestFit="1" customWidth="1"/>
  </cols>
  <sheetData>
    <row r="1" spans="1:17" ht="15" thickBot="1" x14ac:dyDescent="0.35">
      <c r="A1" s="20" t="s">
        <v>7</v>
      </c>
      <c r="B1" s="36" t="s">
        <v>8</v>
      </c>
      <c r="C1" s="37" t="s">
        <v>9</v>
      </c>
      <c r="D1" s="38" t="s">
        <v>10</v>
      </c>
      <c r="F1" s="20" t="s">
        <v>27</v>
      </c>
      <c r="G1" s="21" t="s">
        <v>28</v>
      </c>
      <c r="H1" s="21" t="s">
        <v>32</v>
      </c>
      <c r="I1" s="21" t="s">
        <v>33</v>
      </c>
      <c r="J1" s="21" t="s">
        <v>37</v>
      </c>
      <c r="K1" s="22" t="s">
        <v>42</v>
      </c>
      <c r="M1" s="17" t="s">
        <v>29</v>
      </c>
      <c r="N1" s="18">
        <v>5</v>
      </c>
      <c r="P1" s="17" t="s">
        <v>34</v>
      </c>
      <c r="Q1" s="19">
        <v>0.1</v>
      </c>
    </row>
    <row r="2" spans="1:17" ht="15" thickTop="1" x14ac:dyDescent="0.3">
      <c r="A2" s="34" t="s">
        <v>11</v>
      </c>
      <c r="B2" s="25">
        <v>2.35</v>
      </c>
      <c r="C2" s="35">
        <v>2.63</v>
      </c>
      <c r="D2" s="25">
        <v>1.52</v>
      </c>
      <c r="F2" s="23" t="s">
        <v>44</v>
      </c>
      <c r="G2" s="24">
        <v>5</v>
      </c>
      <c r="H2" s="24">
        <v>5</v>
      </c>
      <c r="I2" s="24">
        <v>5</v>
      </c>
      <c r="J2" s="39">
        <f>IF(G2&lt;seuil1,"Pas de réduction",
IF(G2&lt;seuil2,reduc1,
IF(G2&lt;seuil3,reduc2,reduc3)))</f>
        <v>0.1</v>
      </c>
      <c r="K2" s="25">
        <f ca="1">SUMPRODUCT(G2*(REPT((INDEX($B$2:$B$16,RANDBETWEEN(2,ROWS($B$2:$B$16)))),1)))</f>
        <v>8.1499999999999986</v>
      </c>
      <c r="M2" s="17" t="s">
        <v>30</v>
      </c>
      <c r="N2" s="18">
        <v>10</v>
      </c>
      <c r="P2" s="17" t="s">
        <v>36</v>
      </c>
      <c r="Q2" s="19">
        <v>0.2</v>
      </c>
    </row>
    <row r="3" spans="1:17" x14ac:dyDescent="0.3">
      <c r="A3" s="34" t="s">
        <v>12</v>
      </c>
      <c r="B3" s="25">
        <v>3.1</v>
      </c>
      <c r="C3" s="35">
        <v>2.99</v>
      </c>
      <c r="D3" s="25">
        <v>1.68</v>
      </c>
      <c r="F3" s="23" t="s">
        <v>45</v>
      </c>
      <c r="G3" s="24">
        <v>10</v>
      </c>
      <c r="H3" s="24">
        <v>5</v>
      </c>
      <c r="I3" s="24">
        <v>0</v>
      </c>
      <c r="J3" s="39">
        <f>IF(G3&lt;seuil1,"Pas de réduction",
IF(G3&lt;seuil2,reduc1,
IF(G3&lt;seuil3,reduc2,reduc3)))</f>
        <v>0.2</v>
      </c>
      <c r="K3" s="25">
        <f t="shared" ref="K3:K5" ca="1" si="0">SUMPRODUCT(G3*(REPT((INDEX($B$2:$B$16,RANDBETWEEN(2,ROWS($B$2:$B$16)))),1)))</f>
        <v>28.4</v>
      </c>
      <c r="M3" s="17" t="s">
        <v>31</v>
      </c>
      <c r="N3" s="18">
        <v>15</v>
      </c>
      <c r="P3" s="17" t="s">
        <v>35</v>
      </c>
      <c r="Q3" s="19">
        <v>0.3</v>
      </c>
    </row>
    <row r="4" spans="1:17" x14ac:dyDescent="0.3">
      <c r="A4" s="34" t="s">
        <v>13</v>
      </c>
      <c r="B4" s="25">
        <v>3.06</v>
      </c>
      <c r="C4" s="35">
        <v>3.02</v>
      </c>
      <c r="D4" s="25">
        <v>2.08</v>
      </c>
      <c r="F4" s="23" t="s">
        <v>38</v>
      </c>
      <c r="G4" s="24">
        <v>6</v>
      </c>
      <c r="H4" s="24">
        <v>7</v>
      </c>
      <c r="I4" s="24">
        <v>2</v>
      </c>
      <c r="J4" s="39">
        <f>IF(G4&lt;seuil1,"Pas de réduction",
IF(G4&lt;seuil2,reduc1,
IF(G4&lt;seuil3,reduc2,reduc3)))</f>
        <v>0.1</v>
      </c>
      <c r="K4" s="25">
        <f t="shared" ca="1" si="0"/>
        <v>8.82</v>
      </c>
    </row>
    <row r="5" spans="1:17" x14ac:dyDescent="0.3">
      <c r="A5" s="34" t="s">
        <v>14</v>
      </c>
      <c r="B5" s="25">
        <v>5.88</v>
      </c>
      <c r="C5" s="35">
        <v>5.95</v>
      </c>
      <c r="D5" s="25">
        <v>3.53</v>
      </c>
      <c r="F5" s="23" t="s">
        <v>46</v>
      </c>
      <c r="G5" s="24">
        <v>9</v>
      </c>
      <c r="H5" s="24">
        <v>2</v>
      </c>
      <c r="I5" s="24">
        <v>3</v>
      </c>
      <c r="J5" s="39">
        <f>IF(G5&lt;seuil1,"Pas de réduction",
IF(G5&lt;seuil2,reduc1,
IF(G5&lt;seuil3,reduc2,reduc3)))</f>
        <v>0.1</v>
      </c>
      <c r="K5" s="25">
        <f t="shared" ca="1" si="0"/>
        <v>27.54</v>
      </c>
    </row>
    <row r="6" spans="1:17" x14ac:dyDescent="0.3">
      <c r="A6" s="34" t="s">
        <v>15</v>
      </c>
      <c r="B6" s="25">
        <v>1.63</v>
      </c>
      <c r="C6" s="35">
        <v>1.33</v>
      </c>
      <c r="D6" s="25">
        <v>1.1000000000000001</v>
      </c>
      <c r="F6" s="23" t="s">
        <v>47</v>
      </c>
      <c r="G6" s="24">
        <v>4</v>
      </c>
      <c r="H6" s="24">
        <v>8</v>
      </c>
      <c r="I6" s="24">
        <v>3</v>
      </c>
      <c r="J6" s="39" t="str">
        <f>IF(G6&lt;seuil1,"Pas de réduction",
IF(G6&lt;seuil2,reduc1,
IF(G6&lt;seuil3,reduc2,reduc3)))</f>
        <v>Pas de réduction</v>
      </c>
      <c r="K6" s="25">
        <f t="shared" ref="K3:K6" ca="1" si="1">SUMPRODUCT(G6*(REPT((INDEX($B$2:$B$16,RANDBETWEEN(2,ROWS($B$2:$B$16)))),1)))</f>
        <v>17.559999999999999</v>
      </c>
    </row>
    <row r="7" spans="1:17" x14ac:dyDescent="0.3">
      <c r="A7" s="34" t="s">
        <v>16</v>
      </c>
      <c r="B7" s="25">
        <v>6.87</v>
      </c>
      <c r="C7" s="35">
        <v>7.9</v>
      </c>
      <c r="D7" s="25">
        <v>5.04</v>
      </c>
      <c r="F7" s="23" t="s">
        <v>39</v>
      </c>
      <c r="G7" s="24">
        <v>12</v>
      </c>
      <c r="H7" s="24">
        <v>2</v>
      </c>
      <c r="I7" s="24">
        <v>1</v>
      </c>
      <c r="J7" s="39">
        <f>IF(G7&lt;seuil1,"Pas de réduction",
IF(G7&lt;seuil2,reduc1,
IF(G7&lt;seuil3,reduc2,reduc3)))</f>
        <v>0.2</v>
      </c>
      <c r="K7" s="25">
        <f ca="1">G7*(REPT((INDEX(B7:B21,RANDBETWEEN(2,ROWS(B7:B21)))),1))</f>
        <v>17.64</v>
      </c>
    </row>
    <row r="8" spans="1:17" x14ac:dyDescent="0.3">
      <c r="A8" s="34" t="s">
        <v>17</v>
      </c>
      <c r="B8" s="25">
        <v>2.4</v>
      </c>
      <c r="C8" s="35">
        <v>2.4700000000000002</v>
      </c>
      <c r="D8" s="25">
        <v>1.65</v>
      </c>
      <c r="F8" s="23" t="s">
        <v>48</v>
      </c>
      <c r="G8" s="24">
        <v>15</v>
      </c>
      <c r="H8" s="24">
        <v>0</v>
      </c>
      <c r="I8" s="24">
        <v>0</v>
      </c>
      <c r="J8" s="39">
        <f>IF(G8&lt;seuil1,"Pas de réduction",
IF(G8&lt;seuil2,reduc1,
IF(G8&lt;seuil3,reduc2,reduc3)))</f>
        <v>0.3</v>
      </c>
      <c r="K8" s="25">
        <f ca="1">(G8*(INDEX($B$2:$B$16,RANDBETWEEN(2,ROWS($B$2:$B$16))))
+H8*(INDEX($C$2:$C$16,RANDBETWEEN(2,ROWS($C$2:$C$16))))
+I8*(INDEX($D$2:$D$16,RANDBETWEEN(2,ROWS($D$2:$D$16)))))/J8</f>
        <v>343.5</v>
      </c>
    </row>
    <row r="9" spans="1:17" x14ac:dyDescent="0.3">
      <c r="A9" s="34" t="s">
        <v>18</v>
      </c>
      <c r="B9" s="25">
        <v>2.19</v>
      </c>
      <c r="C9" s="35">
        <v>2.14</v>
      </c>
      <c r="D9" s="25">
        <v>1.31</v>
      </c>
      <c r="F9" s="26" t="s">
        <v>40</v>
      </c>
      <c r="G9" s="27">
        <v>1</v>
      </c>
      <c r="H9" s="27">
        <v>1</v>
      </c>
      <c r="I9" s="27">
        <v>13</v>
      </c>
      <c r="J9" s="40" t="str">
        <f>IF(G9&lt;seuil1,"Pas de réduction",
IF(G9&lt;seuil2,reduc1,
IF(G9&lt;seuil3,reduc2,reduc3)))</f>
        <v>Pas de réduction</v>
      </c>
      <c r="K9" s="28" t="e">
        <f ca="1">(G9*(INDEX($B$2:$B$16,RANDBETWEEN(2,ROWS($B$2:$B$16))))
+H9*(INDEX($C$2:$C$16,RANDBETWEEN(2,ROWS($C$2:$C$16))))
+I9*(INDEX($D$2:$D$16,RANDBETWEEN(2,ROWS($D$2:$D$16)))))/J9</f>
        <v>#VALUE!</v>
      </c>
    </row>
    <row r="10" spans="1:17" x14ac:dyDescent="0.3">
      <c r="A10" s="34" t="s">
        <v>19</v>
      </c>
      <c r="B10" s="25">
        <v>1.47</v>
      </c>
      <c r="C10" s="35">
        <v>1.1499999999999999</v>
      </c>
      <c r="D10" s="25">
        <v>0.79</v>
      </c>
    </row>
    <row r="11" spans="1:17" x14ac:dyDescent="0.3">
      <c r="A11" s="34" t="s">
        <v>20</v>
      </c>
      <c r="B11" s="25">
        <v>1.31</v>
      </c>
      <c r="C11" s="35">
        <v>1.43</v>
      </c>
      <c r="D11" s="25">
        <v>1.1000000000000001</v>
      </c>
      <c r="F11" s="41" t="s">
        <v>43</v>
      </c>
      <c r="G11" s="42"/>
    </row>
    <row r="12" spans="1:17" x14ac:dyDescent="0.3">
      <c r="A12" s="34" t="s">
        <v>21</v>
      </c>
      <c r="B12" s="25">
        <v>4.3899999999999997</v>
      </c>
      <c r="C12" s="35">
        <v>3.3</v>
      </c>
      <c r="D12" s="25">
        <v>3.3</v>
      </c>
    </row>
    <row r="13" spans="1:17" x14ac:dyDescent="0.3">
      <c r="A13" s="34" t="s">
        <v>22</v>
      </c>
      <c r="B13" s="25">
        <v>3.05</v>
      </c>
      <c r="C13" s="35">
        <v>4.03</v>
      </c>
      <c r="D13" s="25">
        <v>1.49</v>
      </c>
    </row>
    <row r="14" spans="1:17" x14ac:dyDescent="0.3">
      <c r="A14" s="34" t="s">
        <v>23</v>
      </c>
      <c r="B14" s="25">
        <v>3.99</v>
      </c>
      <c r="C14" s="35">
        <v>3.39</v>
      </c>
      <c r="D14" s="25">
        <v>3.39</v>
      </c>
    </row>
    <row r="15" spans="1:17" x14ac:dyDescent="0.3">
      <c r="A15" s="34" t="s">
        <v>24</v>
      </c>
      <c r="B15" s="25">
        <v>2.84</v>
      </c>
      <c r="C15" s="35">
        <v>1.99</v>
      </c>
      <c r="D15" s="25">
        <v>1.35</v>
      </c>
    </row>
    <row r="16" spans="1:17" x14ac:dyDescent="0.3">
      <c r="A16" s="29" t="s">
        <v>25</v>
      </c>
      <c r="B16" s="28">
        <v>1.25</v>
      </c>
      <c r="C16" s="30">
        <v>1.45</v>
      </c>
      <c r="D16" s="28">
        <v>0.45</v>
      </c>
    </row>
    <row r="17" spans="1:4" x14ac:dyDescent="0.3">
      <c r="A17" s="31" t="s">
        <v>26</v>
      </c>
      <c r="B17" s="32">
        <f>SUM(B2:B16)</f>
        <v>45.78</v>
      </c>
      <c r="C17" s="33">
        <f t="shared" ref="C17:D17" si="2">SUM(C2:C16)</f>
        <v>45.17</v>
      </c>
      <c r="D17" s="32">
        <f t="shared" si="2"/>
        <v>29.779999999999998</v>
      </c>
    </row>
  </sheetData>
  <mergeCells count="1">
    <mergeCell ref="F11:G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12</vt:i4>
      </vt:variant>
    </vt:vector>
  </HeadingPairs>
  <TitlesOfParts>
    <vt:vector size="15" baseType="lpstr">
      <vt:lpstr>Feuil1</vt:lpstr>
      <vt:lpstr>Feuil2</vt:lpstr>
      <vt:lpstr>Feuil3</vt:lpstr>
      <vt:lpstr>NbBio</vt:lpstr>
      <vt:lpstr>NbMarque</vt:lpstr>
      <vt:lpstr>NbMarqueDistrib</vt:lpstr>
      <vt:lpstr>ProduitBio</vt:lpstr>
      <vt:lpstr>ProduitMarque</vt:lpstr>
      <vt:lpstr>ProduitMarqueDistrib</vt:lpstr>
      <vt:lpstr>reduc1</vt:lpstr>
      <vt:lpstr>reduc2</vt:lpstr>
      <vt:lpstr>reduc3</vt:lpstr>
      <vt:lpstr>seuil1</vt:lpstr>
      <vt:lpstr>seuil2</vt:lpstr>
      <vt:lpstr>seuil3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Guillaume</cp:lastModifiedBy>
  <cp:lastPrinted>2015-06-11T22:03:53Z</cp:lastPrinted>
  <dcterms:created xsi:type="dcterms:W3CDTF">2015-06-09T16:56:03Z</dcterms:created>
  <dcterms:modified xsi:type="dcterms:W3CDTF">2015-06-11T22:04:33Z</dcterms:modified>
</cp:coreProperties>
</file>